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tabRatio="741" activeTab="5"/>
  </bookViews>
  <sheets>
    <sheet name="Figure 1" sheetId="4" r:id="rId1"/>
    <sheet name="Figure 2" sheetId="6" r:id="rId2"/>
    <sheet name="Figure 3" sheetId="7" r:id="rId3"/>
    <sheet name="Figure 4" sheetId="11" r:id="rId4"/>
    <sheet name="Figure 5" sheetId="14" r:id="rId5"/>
    <sheet name="Figure 6" sheetId="17" r:id="rId6"/>
    <sheet name="Figure 7" sheetId="20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<sst xmlns="http://schemas.openxmlformats.org/spreadsheetml/2006/main" count="164" uniqueCount="70">
  <si>
    <t>Exports</t>
  </si>
  <si>
    <t>Imports</t>
  </si>
  <si>
    <t>Balance</t>
  </si>
  <si>
    <t>(%)</t>
  </si>
  <si>
    <t>Goods</t>
  </si>
  <si>
    <t>Credit</t>
  </si>
  <si>
    <t>Debit</t>
  </si>
  <si>
    <t>Services</t>
  </si>
  <si>
    <t>(billion EUR)</t>
  </si>
  <si>
    <t>(% of EU total)</t>
  </si>
  <si>
    <t>France</t>
  </si>
  <si>
    <t>Netherlands</t>
  </si>
  <si>
    <t>Italy</t>
  </si>
  <si>
    <t>Belgium</t>
  </si>
  <si>
    <t>Ireland</t>
  </si>
  <si>
    <t>Spain</t>
  </si>
  <si>
    <t>Luxembourg</t>
  </si>
  <si>
    <t>Sweden</t>
  </si>
  <si>
    <t>Poland</t>
  </si>
  <si>
    <t>Trade with EU Member States (intra-EU)</t>
  </si>
  <si>
    <t>Trade with non-member countries (extra-EU)</t>
  </si>
  <si>
    <t>United States</t>
  </si>
  <si>
    <t>Switzerland</t>
  </si>
  <si>
    <t>Japan</t>
  </si>
  <si>
    <t>Singapore</t>
  </si>
  <si>
    <t>Norway</t>
  </si>
  <si>
    <t>Australia</t>
  </si>
  <si>
    <t>Canada</t>
  </si>
  <si>
    <t>India</t>
  </si>
  <si>
    <t>Other non-member countries</t>
  </si>
  <si>
    <t>United Kingdom</t>
  </si>
  <si>
    <t>Source: Eurostat (online data code: bop_eu6_q)</t>
  </si>
  <si>
    <t>Source: Eurostat (online data code: bop_its6_tot)</t>
  </si>
  <si>
    <t>Bulgaria</t>
  </si>
  <si>
    <t>Czechia</t>
  </si>
  <si>
    <t>Denmark</t>
  </si>
  <si>
    <t>Estonia</t>
  </si>
  <si>
    <t>Greece</t>
  </si>
  <si>
    <t>Croatia</t>
  </si>
  <si>
    <t>Cyprus</t>
  </si>
  <si>
    <t>Latvia</t>
  </si>
  <si>
    <t>Lithuania</t>
  </si>
  <si>
    <t>Hungary</t>
  </si>
  <si>
    <t>Malta</t>
  </si>
  <si>
    <t>Austria</t>
  </si>
  <si>
    <t>Portugal</t>
  </si>
  <si>
    <t>Romania</t>
  </si>
  <si>
    <t>Slovenia</t>
  </si>
  <si>
    <t>Slovakia</t>
  </si>
  <si>
    <t>Finland</t>
  </si>
  <si>
    <t>International trade in services with non-member countries (extra-EU), EU, 2010-2022</t>
  </si>
  <si>
    <t>Share of EU Member States in international trade in services with non-member countries (extra-EU), 2022</t>
  </si>
  <si>
    <t>Share of EU Member States in international trade in services within the EU (intra-EU), 2022</t>
  </si>
  <si>
    <t>Distribution of intra-EU and extra-EU trade (exports plus imports) in services, 2022</t>
  </si>
  <si>
    <t>Trade in services with non-member countries (extra-EU), main partners EU, 2021 and 2022</t>
  </si>
  <si>
    <t>Trading partners' share of EU international trade in services with non-member countries (extra-EU), 2022</t>
  </si>
  <si>
    <t>Germany</t>
  </si>
  <si>
    <t>Total</t>
  </si>
  <si>
    <t>Source: Eurostat (online data code: bop_its6_det)</t>
  </si>
  <si>
    <t>Other EU Member States</t>
  </si>
  <si>
    <t>Other EU  Member States</t>
  </si>
  <si>
    <t>China (*)</t>
  </si>
  <si>
    <t>(*) Excluding Hong Kong</t>
  </si>
  <si>
    <r>
      <t>Source:</t>
    </r>
    <r>
      <rPr>
        <sz val="10"/>
        <rFont val="Arial"/>
        <family val="2"/>
      </rPr>
      <t xml:space="preserve"> Eurostat (online data code: bop_its6_tot)</t>
    </r>
  </si>
  <si>
    <t>Türkiye</t>
  </si>
  <si>
    <t>Hong Kong</t>
  </si>
  <si>
    <t>EU</t>
  </si>
  <si>
    <r>
      <t>Source:</t>
    </r>
    <r>
      <rPr>
        <sz val="10"/>
        <rFont val="Arial"/>
        <family val="2"/>
      </rPr>
      <t xml:space="preserve"> Eurostat (online data code: bop_its6_det)</t>
    </r>
  </si>
  <si>
    <t>(¹) Excluding Hong Kong</t>
  </si>
  <si>
    <t>Figure 1: Annual change in international trade (exports plus imports) with non-member countries (extra-EU), EU, 2001-2022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</si>
</sst>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9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Calibri"/>
      <family val="2"/>
    </font>
    <font>
      <sz val="9"/>
      <color theme="0"/>
      <name val="Arial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Fill="1" applyBorder="1" applyAlignment="1">
      <alignment horizontal="right" vertical="center" shrinkToFit="1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5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/>
    <xf numFmtId="9" fontId="1" fillId="0" borderId="1" xfId="15" applyFont="1" applyBorder="1"/>
    <xf numFmtId="9" fontId="1" fillId="0" borderId="0" xfId="15" applyFont="1" applyBorder="1"/>
    <xf numFmtId="4" fontId="1" fillId="0" borderId="0" xfId="0" applyNumberFormat="1" applyFont="1"/>
    <xf numFmtId="9" fontId="1" fillId="0" borderId="0" xfId="0" applyNumberFormat="1" applyFont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0" xfId="0" applyNumberFormat="1" applyFont="1" applyBorder="1"/>
    <xf numFmtId="0" fontId="1" fillId="0" borderId="0" xfId="0" applyFont="1" applyFill="1" applyBorder="1"/>
    <xf numFmtId="0" fontId="1" fillId="0" borderId="0" xfId="0" applyFont="1" quotePrefix="1"/>
    <xf numFmtId="2" fontId="1" fillId="0" borderId="1" xfId="0" applyNumberFormat="1" applyFont="1" applyBorder="1"/>
    <xf numFmtId="1" fontId="1" fillId="0" borderId="0" xfId="15" applyNumberFormat="1" applyFont="1" applyFill="1" applyBorder="1"/>
    <xf numFmtId="4" fontId="1" fillId="0" borderId="0" xfId="0" applyNumberFormat="1" applyFont="1" applyFill="1"/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16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shrinkToFit="1"/>
    </xf>
    <xf numFmtId="3" fontId="1" fillId="3" borderId="1" xfId="0" applyNumberFormat="1" applyFont="1" applyFill="1" applyBorder="1" applyAlignment="1">
      <alignment horizontal="right" vertical="center" shrinkToFit="1"/>
    </xf>
    <xf numFmtId="3" fontId="1" fillId="0" borderId="1" xfId="15" applyNumberFormat="1" applyFont="1" applyFill="1" applyBorder="1" applyAlignment="1">
      <alignment horizontal="right" vertical="center" shrinkToFi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1" fontId="1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/>
    <xf numFmtId="2" fontId="1" fillId="0" borderId="0" xfId="0" applyNumberFormat="1" applyFont="1" applyFill="1" applyBorder="1"/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/>
    <xf numFmtId="2" fontId="1" fillId="0" borderId="2" xfId="0" applyNumberFormat="1" applyFont="1" applyBorder="1"/>
    <xf numFmtId="0" fontId="5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international trade (exports plus imports)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non-member countries (extra-EU), EU, 2001-2022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"/>
          <c:y val="0.202"/>
          <c:w val="0.918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1'!$C$18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1'!$D$17:$Y$17</c:f>
              <c:numCache/>
            </c:numRef>
          </c:cat>
          <c:val>
            <c:numRef>
              <c:f>'Figure 1'!$D$18:$Y$18</c:f>
              <c:numCache/>
            </c:numRef>
          </c:val>
        </c:ser>
        <c:ser>
          <c:idx val="1"/>
          <c:order val="1"/>
          <c:tx>
            <c:strRef>
              <c:f>'Figure 1'!$C$19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1'!$D$17:$Y$17</c:f>
              <c:numCache/>
            </c:numRef>
          </c:cat>
          <c:val>
            <c:numRef>
              <c:f>'Figure 1'!$D$19:$Y$19</c:f>
              <c:numCache/>
            </c:numRef>
          </c:val>
        </c:ser>
        <c:overlap val="-27"/>
        <c:gapWidth val="75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1"/>
        <c:lblOffset val="100"/>
        <c:noMultiLvlLbl val="0"/>
      </c:catAx>
      <c:valAx>
        <c:axId val="28032894"/>
        <c:scaling>
          <c:orientation val="minMax"/>
          <c:max val="30"/>
          <c:min val="-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53105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5"/>
          <c:y val="0.89"/>
          <c:w val="0.178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International trade in services with non-member countries (extra-EU),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2'!$C$4:$O$4</c:f>
              <c:numCache/>
            </c:numRef>
          </c:cat>
          <c:val>
            <c:numRef>
              <c:f>'Figure 2'!$C$5:$O$5</c:f>
              <c:numCache/>
            </c:numRef>
          </c:val>
        </c:ser>
        <c:ser>
          <c:idx val="1"/>
          <c:order val="1"/>
          <c:tx>
            <c:strRef>
              <c:f>'Figure 2'!$B$6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2'!$C$4:$O$4</c:f>
              <c:numCache/>
            </c:numRef>
          </c:cat>
          <c:val>
            <c:numRef>
              <c:f>'Figure 2'!$C$6:$O$6</c:f>
              <c:numCache/>
            </c:numRef>
          </c:val>
        </c:ser>
        <c:overlap val="-25"/>
        <c:gapWidth val="75"/>
        <c:axId val="50969455"/>
        <c:axId val="56071912"/>
      </c:barChart>
      <c:lineChart>
        <c:grouping val="standard"/>
        <c:varyColors val="0"/>
        <c:ser>
          <c:idx val="2"/>
          <c:order val="2"/>
          <c:tx>
            <c:strRef>
              <c:f>'Figure 2'!$B$7</c:f>
              <c:strCache>
                <c:ptCount val="1"/>
                <c:pt idx="0">
                  <c:v>Balance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2'!$C$4:$O$4</c:f>
              <c:numCache/>
            </c:numRef>
          </c:cat>
          <c:val>
            <c:numRef>
              <c:f>'Figure 2'!$C$7:$O$7</c:f>
              <c:numCache/>
            </c:numRef>
          </c:val>
          <c:smooth val="0"/>
        </c:ser>
        <c:marker val="1"/>
        <c:axId val="50969455"/>
        <c:axId val="56071912"/>
      </c:line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071912"/>
        <c:crosses val="autoZero"/>
        <c:auto val="1"/>
        <c:lblOffset val="100"/>
        <c:noMultiLvlLbl val="0"/>
      </c:catAx>
      <c:valAx>
        <c:axId val="56071912"/>
        <c:scaling>
          <c:orientation val="minMax"/>
          <c:max val="1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9694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2592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EU Member States in international trade in services with non-member countries (extra-EU),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EU total)</a:t>
            </a:r>
          </a:p>
        </c:rich>
      </c:tx>
      <c:layout>
        <c:manualLayout>
          <c:xMode val="edge"/>
          <c:yMode val="edge"/>
          <c:x val="0.00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34885161"/>
        <c:axId val="45530994"/>
      </c:barChart>
      <c:catAx>
        <c:axId val="348851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530994"/>
        <c:crosses val="autoZero"/>
        <c:auto val="1"/>
        <c:lblOffset val="100"/>
        <c:noMultiLvlLbl val="0"/>
      </c:catAx>
      <c:valAx>
        <c:axId val="45530994"/>
        <c:scaling>
          <c:orientation val="minMax"/>
        </c:scaling>
        <c:axPos val="l"/>
        <c:delete val="1"/>
        <c:majorTickMark val="out"/>
        <c:minorTickMark val="none"/>
        <c:tickLblPos val="nextTo"/>
        <c:crossAx val="348851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EU Member States in international trade in services within the EU (intra-EU),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EU total)</a:t>
            </a:r>
          </a:p>
        </c:rich>
      </c:tx>
      <c:layout>
        <c:manualLayout>
          <c:xMode val="edge"/>
          <c:yMode val="edge"/>
          <c:x val="0.00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7125763"/>
        <c:axId val="64131868"/>
      </c:barChart>
      <c:catAx>
        <c:axId val="7125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131868"/>
        <c:crosses val="autoZero"/>
        <c:auto val="1"/>
        <c:lblOffset val="100"/>
        <c:noMultiLvlLbl val="0"/>
      </c:catAx>
      <c:valAx>
        <c:axId val="64131868"/>
        <c:scaling>
          <c:orientation val="minMax"/>
        </c:scaling>
        <c:axPos val="l"/>
        <c:delete val="1"/>
        <c:majorTickMark val="out"/>
        <c:minorTickMark val="none"/>
        <c:tickLblPos val="nextTo"/>
        <c:crossAx val="71257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intra-EU and extra-EU trade (exports plus imports) in services,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5"/>
          <c:y val="0.12475"/>
          <c:w val="0.92475"/>
          <c:h val="0.5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Trade with EU Member States (intra-EU)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5'!$A$5:$A$33</c:f>
              <c:strCache/>
            </c:strRef>
          </c:cat>
          <c:val>
            <c:numRef>
              <c:f>'Figure 5'!$B$5:$B$33</c:f>
              <c:numCache/>
            </c:numRef>
          </c:val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Trade with non-member countries (extra-EU)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5'!$A$5:$A$33</c:f>
              <c:strCache/>
            </c:strRef>
          </c:cat>
          <c:val>
            <c:numRef>
              <c:f>'Figure 5'!$C$5:$C$33</c:f>
              <c:numCache/>
            </c:numRef>
          </c:val>
        </c:ser>
        <c:overlap val="100"/>
        <c:gapWidth val="75"/>
        <c:axId val="40315901"/>
        <c:axId val="27298790"/>
      </c:bar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1"/>
        <c:lblOffset val="100"/>
        <c:noMultiLvlLbl val="0"/>
      </c:catAx>
      <c:valAx>
        <c:axId val="27298790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03159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455"/>
          <c:w val="0.807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in services with non-member countries (extra-EU), main partners EU,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235"/>
          <c:w val="0.92475"/>
          <c:h val="0.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6'!$A$5:$B$27</c:f>
              <c:multiLvlStrCache/>
            </c:multiLvlStrRef>
          </c:cat>
          <c:val>
            <c:numRef>
              <c:f>'Figure 6'!$C$5:$C$27</c:f>
              <c:numCache/>
            </c:numRef>
          </c:val>
        </c:ser>
        <c:ser>
          <c:idx val="1"/>
          <c:order val="1"/>
          <c:tx>
            <c:strRef>
              <c:f>'Figure 6'!$D$4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6'!$A$5:$B$27</c:f>
              <c:multiLvlStrCache/>
            </c:multiLvlStrRef>
          </c:cat>
          <c:val>
            <c:numRef>
              <c:f>'Figure 6'!$D$5:$D$27</c:f>
              <c:numCache/>
            </c:numRef>
          </c:val>
        </c:ser>
        <c:overlap val="-27"/>
        <c:gapWidth val="75"/>
        <c:axId val="44362519"/>
        <c:axId val="63718352"/>
      </c:bar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3625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75"/>
          <c:w val="0.08825"/>
          <c:h val="0.02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7'!$B$4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AF155C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37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7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45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4"/>
                  <c:y val="0.07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01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33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837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96"/>
                  <c:y val="-0.07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9"/>
                  <c:y val="-0.1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-0.017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7'!$A$5:$A$16</c:f>
              <c:strCache/>
            </c:strRef>
          </c:cat>
          <c:val>
            <c:numRef>
              <c:f>'Figure 7'!$B$5:$B$16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7'!$E$4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AF155C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4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7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0.06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4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925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85"/>
                  <c:y val="0.05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87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375"/>
                  <c:y val="-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935"/>
                  <c:y val="-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035"/>
                  <c:y val="-0.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175"/>
                  <c:y val="-0.14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.01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7'!$D$5:$D$16</c:f>
              <c:strCache/>
            </c:strRef>
          </c:cat>
          <c:val>
            <c:numRef>
              <c:f>'Figure 7'!$E$5:$E$16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Trading partners' share of EU international trade in services 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with non-member countries (extra-EU),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75"/>
          <c:y val="0.01025"/>
        </c:manualLayout>
      </c:layout>
      <c:overlay val="0"/>
      <c:spPr>
        <a:noFill/>
        <a:ln w="1905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47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6594257"/>
        <c:axId val="60912858"/>
      </c:barChart>
      <c:catAx>
        <c:axId val="36594257"/>
        <c:scaling>
          <c:orientation val="minMax"/>
        </c:scaling>
        <c:axPos val="b"/>
        <c:delete val="1"/>
        <c:majorTickMark val="out"/>
        <c:minorTickMark val="none"/>
        <c:tickLblPos val="nextTo"/>
        <c:crossAx val="60912858"/>
        <c:crosses val="autoZero"/>
        <c:auto val="1"/>
        <c:lblOffset val="100"/>
        <c:noMultiLvlLbl val="0"/>
      </c:catAx>
      <c:valAx>
        <c:axId val="60912858"/>
        <c:scaling>
          <c:orientation val="minMax"/>
        </c:scaling>
        <c:axPos val="l"/>
        <c:delete val="1"/>
        <c:majorTickMark val="out"/>
        <c:minorTickMark val="none"/>
        <c:tickLblPos val="nextTo"/>
        <c:crossAx val="365942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371475</xdr:colOff>
      <xdr:row>2</xdr:row>
      <xdr:rowOff>152400</xdr:rowOff>
    </xdr:from>
    <xdr:to>
      <xdr:col>21</xdr:col>
      <xdr:colOff>333375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3495675" y="485775"/>
        <a:ext cx="117538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8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Excluding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4</xdr:row>
      <xdr:rowOff>0</xdr:rowOff>
    </xdr:from>
    <xdr:to>
      <xdr:col>33</xdr:col>
      <xdr:colOff>266700</xdr:colOff>
      <xdr:row>52</xdr:row>
      <xdr:rowOff>123825</xdr:rowOff>
    </xdr:to>
    <xdr:graphicFrame macro="">
      <xdr:nvGraphicFramePr>
        <xdr:cNvPr id="3" name="Chart 2"/>
        <xdr:cNvGraphicFramePr/>
      </xdr:nvGraphicFramePr>
      <xdr:xfrm>
        <a:off x="5448300" y="676275"/>
        <a:ext cx="16754475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0.12825</cdr:y>
    </cdr:from>
    <cdr:to>
      <cdr:x>0.98575</cdr:x>
      <cdr:y>0.9175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876300"/>
          <a:ext cx="10487025" cy="54197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Excluding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62</xdr:col>
      <xdr:colOff>123825</xdr:colOff>
      <xdr:row>22</xdr:row>
      <xdr:rowOff>28575</xdr:rowOff>
    </xdr:from>
    <xdr:to>
      <xdr:col>74</xdr:col>
      <xdr:colOff>123825</xdr:colOff>
      <xdr:row>48</xdr:row>
      <xdr:rowOff>85725</xdr:rowOff>
    </xdr:to>
    <xdr:graphicFrame macro="">
      <xdr:nvGraphicFramePr>
        <xdr:cNvPr id="4" name="Chart 3"/>
        <xdr:cNvGraphicFramePr/>
      </xdr:nvGraphicFramePr>
      <xdr:xfrm>
        <a:off x="39662100" y="37528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73</xdr:col>
      <xdr:colOff>371475</xdr:colOff>
      <xdr:row>22</xdr:row>
      <xdr:rowOff>28575</xdr:rowOff>
    </xdr:from>
    <xdr:to>
      <xdr:col>85</xdr:col>
      <xdr:colOff>371475</xdr:colOff>
      <xdr:row>48</xdr:row>
      <xdr:rowOff>85725</xdr:rowOff>
    </xdr:to>
    <xdr:graphicFrame macro="">
      <xdr:nvGraphicFramePr>
        <xdr:cNvPr id="5" name="Chart 4"/>
        <xdr:cNvGraphicFramePr/>
      </xdr:nvGraphicFramePr>
      <xdr:xfrm>
        <a:off x="44624625" y="37528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57150</xdr:rowOff>
    </xdr:from>
    <xdr:to>
      <xdr:col>8</xdr:col>
      <xdr:colOff>1266825</xdr:colOff>
      <xdr:row>63</xdr:row>
      <xdr:rowOff>66675</xdr:rowOff>
    </xdr:to>
    <xdr:graphicFrame macro="">
      <xdr:nvGraphicFramePr>
        <xdr:cNvPr id="2" name="Chart 1"/>
        <xdr:cNvGraphicFramePr/>
      </xdr:nvGraphicFramePr>
      <xdr:xfrm>
        <a:off x="1352550" y="3781425"/>
        <a:ext cx="10734675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22</xdr:row>
      <xdr:rowOff>152400</xdr:rowOff>
    </xdr:from>
    <xdr:to>
      <xdr:col>16</xdr:col>
      <xdr:colOff>228600</xdr:colOff>
      <xdr:row>56</xdr:row>
      <xdr:rowOff>142875</xdr:rowOff>
    </xdr:to>
    <xdr:graphicFrame macro="">
      <xdr:nvGraphicFramePr>
        <xdr:cNvPr id="3" name="Chart 2"/>
        <xdr:cNvGraphicFramePr/>
      </xdr:nvGraphicFramePr>
      <xdr:xfrm>
        <a:off x="1524000" y="391477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66675</xdr:colOff>
      <xdr:row>46</xdr:row>
      <xdr:rowOff>152400</xdr:rowOff>
    </xdr:from>
    <xdr:to>
      <xdr:col>18</xdr:col>
      <xdr:colOff>571500</xdr:colOff>
      <xdr:row>48</xdr:row>
      <xdr:rowOff>123825</xdr:rowOff>
    </xdr:to>
    <xdr:sp macro="" textlink="">
      <xdr:nvSpPr>
        <xdr:cNvPr id="2" name="Rectangle 1"/>
        <xdr:cNvSpPr/>
      </xdr:nvSpPr>
      <xdr:spPr>
        <a:xfrm>
          <a:off x="12239625" y="8029575"/>
          <a:ext cx="504825" cy="3143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r"/>
          <a:endParaRPr lang="en-IE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496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10</xdr:row>
      <xdr:rowOff>104775</xdr:rowOff>
    </xdr:from>
    <xdr:to>
      <xdr:col>17</xdr:col>
      <xdr:colOff>219075</xdr:colOff>
      <xdr:row>56</xdr:row>
      <xdr:rowOff>57150</xdr:rowOff>
    </xdr:to>
    <xdr:graphicFrame macro="">
      <xdr:nvGraphicFramePr>
        <xdr:cNvPr id="3" name="Chart 2"/>
        <xdr:cNvGraphicFramePr/>
      </xdr:nvGraphicFramePr>
      <xdr:xfrm>
        <a:off x="923925" y="1781175"/>
        <a:ext cx="1215390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0.17175</cdr:y>
    </cdr:from>
    <cdr:to>
      <cdr:x>0.986</cdr:x>
      <cdr:y>0.9355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238250"/>
          <a:ext cx="1069657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19</xdr:row>
      <xdr:rowOff>19050</xdr:rowOff>
    </xdr:from>
    <xdr:to>
      <xdr:col>15</xdr:col>
      <xdr:colOff>390525</xdr:colOff>
      <xdr:row>61</xdr:row>
      <xdr:rowOff>28575</xdr:rowOff>
    </xdr:to>
    <xdr:graphicFrame macro="">
      <xdr:nvGraphicFramePr>
        <xdr:cNvPr id="9" name="Chart 8"/>
        <xdr:cNvGraphicFramePr/>
      </xdr:nvGraphicFramePr>
      <xdr:xfrm>
        <a:off x="1333500" y="3190875"/>
        <a:ext cx="1094422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0.17175</cdr:y>
    </cdr:from>
    <cdr:to>
      <cdr:x>0.98575</cdr:x>
      <cdr:y>0.93725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152525"/>
          <a:ext cx="9982200" cy="5162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17</xdr:row>
      <xdr:rowOff>114300</xdr:rowOff>
    </xdr:from>
    <xdr:to>
      <xdr:col>11</xdr:col>
      <xdr:colOff>114300</xdr:colOff>
      <xdr:row>57</xdr:row>
      <xdr:rowOff>0</xdr:rowOff>
    </xdr:to>
    <xdr:graphicFrame macro="">
      <xdr:nvGraphicFramePr>
        <xdr:cNvPr id="8" name="Chart 7"/>
        <xdr:cNvGraphicFramePr/>
      </xdr:nvGraphicFramePr>
      <xdr:xfrm>
        <a:off x="552450" y="2971800"/>
        <a:ext cx="102203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36"/>
  <sheetViews>
    <sheetView zoomScale="70" zoomScaleNormal="70" workbookViewId="0" topLeftCell="A7">
      <selection activeCell="A26" sqref="A26"/>
    </sheetView>
  </sheetViews>
  <sheetFormatPr defaultColWidth="9" defaultRowHeight="13.5"/>
  <cols>
    <col min="1" max="25" width="14.19921875" style="5" customWidth="1"/>
    <col min="26" max="16384" width="9" style="5" customWidth="1"/>
  </cols>
  <sheetData>
    <row r="1" spans="1:25" s="15" customFormat="1" ht="12.75">
      <c r="A1" s="13"/>
      <c r="B1" s="14"/>
      <c r="C1" s="48">
        <v>2000</v>
      </c>
      <c r="D1" s="48">
        <v>2001</v>
      </c>
      <c r="E1" s="48">
        <v>2002</v>
      </c>
      <c r="F1" s="48">
        <v>2003</v>
      </c>
      <c r="G1" s="48">
        <v>2004</v>
      </c>
      <c r="H1" s="48">
        <v>2005</v>
      </c>
      <c r="I1" s="48">
        <v>2006</v>
      </c>
      <c r="J1" s="48">
        <v>2007</v>
      </c>
      <c r="K1" s="48">
        <v>2008</v>
      </c>
      <c r="L1" s="48">
        <v>2009</v>
      </c>
      <c r="M1" s="48">
        <v>2010</v>
      </c>
      <c r="N1" s="48">
        <v>2011</v>
      </c>
      <c r="O1" s="48">
        <v>2012</v>
      </c>
      <c r="P1" s="48">
        <v>2013</v>
      </c>
      <c r="Q1" s="48">
        <v>2014</v>
      </c>
      <c r="R1" s="48">
        <v>2015</v>
      </c>
      <c r="S1" s="48">
        <v>2016</v>
      </c>
      <c r="T1" s="48">
        <v>2017</v>
      </c>
      <c r="U1" s="48">
        <v>2018</v>
      </c>
      <c r="V1" s="48">
        <v>2019</v>
      </c>
      <c r="W1" s="48">
        <v>2020</v>
      </c>
      <c r="X1" s="48">
        <v>2021</v>
      </c>
      <c r="Y1" s="48">
        <v>2022</v>
      </c>
    </row>
    <row r="2" spans="1:25" s="17" customFormat="1" ht="13.5">
      <c r="A2" s="49" t="s">
        <v>4</v>
      </c>
      <c r="B2" s="49" t="s">
        <v>5</v>
      </c>
      <c r="C2" s="50">
        <v>866859.4</v>
      </c>
      <c r="D2" s="50">
        <v>914514</v>
      </c>
      <c r="E2" s="50">
        <v>926938.5</v>
      </c>
      <c r="F2" s="50">
        <v>917770</v>
      </c>
      <c r="G2" s="50">
        <v>978640.6</v>
      </c>
      <c r="H2" s="50">
        <v>1076178.5</v>
      </c>
      <c r="I2" s="50">
        <v>1232581.7</v>
      </c>
      <c r="J2" s="50">
        <v>1336714.9</v>
      </c>
      <c r="K2" s="50">
        <v>1447512.6</v>
      </c>
      <c r="L2" s="50">
        <v>1201111.1</v>
      </c>
      <c r="M2" s="50">
        <v>1445957.1</v>
      </c>
      <c r="N2" s="50">
        <v>1639160.5</v>
      </c>
      <c r="O2" s="50">
        <v>1769431.8</v>
      </c>
      <c r="P2" s="50">
        <v>1781139.7</v>
      </c>
      <c r="Q2" s="50">
        <v>1809436.8</v>
      </c>
      <c r="R2" s="50">
        <v>1949789.2</v>
      </c>
      <c r="S2" s="50">
        <v>1937847</v>
      </c>
      <c r="T2" s="50">
        <v>2062271.4</v>
      </c>
      <c r="U2" s="50">
        <v>2110127</v>
      </c>
      <c r="V2" s="50">
        <v>2179853.9</v>
      </c>
      <c r="W2" s="50">
        <v>1990422.6</v>
      </c>
      <c r="X2" s="50">
        <v>2264132.1</v>
      </c>
      <c r="Y2" s="50">
        <v>2655451.1</v>
      </c>
    </row>
    <row r="3" spans="1:25" s="17" customFormat="1" ht="13.5">
      <c r="A3" s="49" t="s">
        <v>4</v>
      </c>
      <c r="B3" s="49" t="s">
        <v>6</v>
      </c>
      <c r="C3" s="51">
        <v>868376.6</v>
      </c>
      <c r="D3" s="51">
        <v>862550.4</v>
      </c>
      <c r="E3" s="51">
        <v>837412.6</v>
      </c>
      <c r="F3" s="51">
        <v>847526.5</v>
      </c>
      <c r="G3" s="51">
        <v>914964.8</v>
      </c>
      <c r="H3" s="51">
        <v>1056752.9</v>
      </c>
      <c r="I3" s="51">
        <v>1254667.6</v>
      </c>
      <c r="J3" s="51">
        <v>1352945.8</v>
      </c>
      <c r="K3" s="51">
        <v>1521281.7</v>
      </c>
      <c r="L3" s="51">
        <v>1166486.8</v>
      </c>
      <c r="M3" s="51">
        <v>1414625.5</v>
      </c>
      <c r="N3" s="51">
        <v>1610975.3</v>
      </c>
      <c r="O3" s="51">
        <v>1650112.7</v>
      </c>
      <c r="P3" s="51">
        <v>1590280.9</v>
      </c>
      <c r="Q3" s="51">
        <v>1597061</v>
      </c>
      <c r="R3" s="51">
        <v>1612818.7</v>
      </c>
      <c r="S3" s="51">
        <v>1581144</v>
      </c>
      <c r="T3" s="51">
        <v>1739063</v>
      </c>
      <c r="U3" s="51">
        <v>1873293.5</v>
      </c>
      <c r="V3" s="51">
        <v>1904998.5</v>
      </c>
      <c r="W3" s="51">
        <v>1664787</v>
      </c>
      <c r="X3" s="51">
        <v>2030635</v>
      </c>
      <c r="Y3" s="51">
        <v>2840024.7</v>
      </c>
    </row>
    <row r="4" spans="1:25" s="17" customFormat="1" ht="13.5">
      <c r="A4" s="49" t="s">
        <v>4</v>
      </c>
      <c r="B4" s="49" t="s">
        <v>57</v>
      </c>
      <c r="C4" s="52">
        <f>SUM(C2:C3)</f>
        <v>1735236</v>
      </c>
      <c r="D4" s="52">
        <f aca="true" t="shared" si="0" ref="D4:X4">SUM(D2:D3)</f>
        <v>1777064.4</v>
      </c>
      <c r="E4" s="52">
        <f t="shared" si="0"/>
        <v>1764351.1</v>
      </c>
      <c r="F4" s="52">
        <f t="shared" si="0"/>
        <v>1765296.5</v>
      </c>
      <c r="G4" s="52">
        <f t="shared" si="0"/>
        <v>1893605.4</v>
      </c>
      <c r="H4" s="52">
        <f t="shared" si="0"/>
        <v>2132931.4</v>
      </c>
      <c r="I4" s="52">
        <f t="shared" si="0"/>
        <v>2487249.3</v>
      </c>
      <c r="J4" s="52">
        <f t="shared" si="0"/>
        <v>2689660.7</v>
      </c>
      <c r="K4" s="52">
        <f t="shared" si="0"/>
        <v>2968794.3</v>
      </c>
      <c r="L4" s="52">
        <f t="shared" si="0"/>
        <v>2367597.9000000004</v>
      </c>
      <c r="M4" s="52">
        <f t="shared" si="0"/>
        <v>2860582.6</v>
      </c>
      <c r="N4" s="52">
        <f t="shared" si="0"/>
        <v>3250135.8</v>
      </c>
      <c r="O4" s="52">
        <f t="shared" si="0"/>
        <v>3419544.5</v>
      </c>
      <c r="P4" s="52">
        <f t="shared" si="0"/>
        <v>3371420.5999999996</v>
      </c>
      <c r="Q4" s="52">
        <f t="shared" si="0"/>
        <v>3406497.8</v>
      </c>
      <c r="R4" s="52">
        <f t="shared" si="0"/>
        <v>3562607.9</v>
      </c>
      <c r="S4" s="52">
        <f t="shared" si="0"/>
        <v>3518991</v>
      </c>
      <c r="T4" s="52">
        <f t="shared" si="0"/>
        <v>3801334.4</v>
      </c>
      <c r="U4" s="52">
        <f t="shared" si="0"/>
        <v>3983420.5</v>
      </c>
      <c r="V4" s="52">
        <f t="shared" si="0"/>
        <v>4084852.4</v>
      </c>
      <c r="W4" s="52">
        <f t="shared" si="0"/>
        <v>3655209.6</v>
      </c>
      <c r="X4" s="52">
        <f t="shared" si="0"/>
        <v>4294767.1</v>
      </c>
      <c r="Y4" s="52">
        <f>SUM(Y2:Y3)</f>
        <v>5495475.800000001</v>
      </c>
    </row>
    <row r="5" spans="1:25" s="17" customFormat="1" ht="13.5">
      <c r="A5" s="16"/>
      <c r="B5" s="16"/>
      <c r="C5" s="18"/>
      <c r="D5" s="18">
        <f>100*(D4-C4)/C4</f>
        <v>2.410530901848504</v>
      </c>
      <c r="E5" s="18">
        <f aca="true" t="shared" si="1" ref="E5:Y5">100*(E4-D4)/D4</f>
        <v>-0.7154102012284875</v>
      </c>
      <c r="F5" s="18">
        <f t="shared" si="1"/>
        <v>0.05358343925990166</v>
      </c>
      <c r="G5" s="18">
        <f t="shared" si="1"/>
        <v>7.268405052635629</v>
      </c>
      <c r="H5" s="18">
        <f t="shared" si="1"/>
        <v>12.638641609281427</v>
      </c>
      <c r="I5" s="18">
        <f t="shared" si="1"/>
        <v>16.611781325925435</v>
      </c>
      <c r="J5" s="18">
        <f t="shared" si="1"/>
        <v>8.137961884238962</v>
      </c>
      <c r="K5" s="18">
        <f t="shared" si="1"/>
        <v>10.37802277439677</v>
      </c>
      <c r="L5" s="18">
        <f t="shared" si="1"/>
        <v>-20.2505239248135</v>
      </c>
      <c r="M5" s="18">
        <f t="shared" si="1"/>
        <v>20.822146361930784</v>
      </c>
      <c r="N5" s="18">
        <f t="shared" si="1"/>
        <v>13.617967193116524</v>
      </c>
      <c r="O5" s="18">
        <f t="shared" si="1"/>
        <v>5.212357588258318</v>
      </c>
      <c r="P5" s="18">
        <f t="shared" si="1"/>
        <v>-1.4073190157344164</v>
      </c>
      <c r="Q5" s="18">
        <f t="shared" si="1"/>
        <v>1.0404278837235612</v>
      </c>
      <c r="R5" s="18">
        <f t="shared" si="1"/>
        <v>4.582715421099056</v>
      </c>
      <c r="S5" s="18">
        <f t="shared" si="1"/>
        <v>-1.2242969539252386</v>
      </c>
      <c r="T5" s="18">
        <f t="shared" si="1"/>
        <v>8.023419213064198</v>
      </c>
      <c r="U5" s="18">
        <f t="shared" si="1"/>
        <v>4.790057407209428</v>
      </c>
      <c r="V5" s="18">
        <f t="shared" si="1"/>
        <v>2.5463518099582987</v>
      </c>
      <c r="W5" s="18">
        <f t="shared" si="1"/>
        <v>-10.517951640064151</v>
      </c>
      <c r="X5" s="18">
        <f t="shared" si="1"/>
        <v>17.49714982144935</v>
      </c>
      <c r="Y5" s="18">
        <f t="shared" si="1"/>
        <v>27.957481093677963</v>
      </c>
    </row>
    <row r="6" spans="1:25" s="17" customFormat="1" ht="13.5">
      <c r="A6" s="16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7" customFormat="1" ht="13.5">
      <c r="A7" s="49" t="s">
        <v>7</v>
      </c>
      <c r="B7" s="49" t="s">
        <v>5</v>
      </c>
      <c r="C7" s="50">
        <v>306631.9</v>
      </c>
      <c r="D7" s="50">
        <v>326853.8</v>
      </c>
      <c r="E7" s="50">
        <v>339654.8</v>
      </c>
      <c r="F7" s="50">
        <v>337862.4</v>
      </c>
      <c r="G7" s="50">
        <v>366759.3</v>
      </c>
      <c r="H7" s="50">
        <v>402479.8</v>
      </c>
      <c r="I7" s="50">
        <v>438098.2</v>
      </c>
      <c r="J7" s="50">
        <v>488230.3</v>
      </c>
      <c r="K7" s="50">
        <v>544564.2</v>
      </c>
      <c r="L7" s="50">
        <v>501166</v>
      </c>
      <c r="M7" s="50">
        <v>551552.3</v>
      </c>
      <c r="N7" s="50">
        <v>594713.6</v>
      </c>
      <c r="O7" s="50">
        <v>652180.1</v>
      </c>
      <c r="P7" s="50">
        <v>680742.5</v>
      </c>
      <c r="Q7" s="50">
        <v>739450.6</v>
      </c>
      <c r="R7" s="50">
        <v>823825.1</v>
      </c>
      <c r="S7" s="50">
        <v>837763.7</v>
      </c>
      <c r="T7" s="50">
        <v>909620.7</v>
      </c>
      <c r="U7" s="50">
        <v>973013</v>
      </c>
      <c r="V7" s="50">
        <v>1052894.8</v>
      </c>
      <c r="W7" s="50">
        <v>901339.6</v>
      </c>
      <c r="X7" s="50">
        <v>1062380.9</v>
      </c>
      <c r="Y7" s="50">
        <v>1319330.3</v>
      </c>
    </row>
    <row r="8" spans="1:26" s="17" customFormat="1" ht="13.5">
      <c r="A8" s="49" t="s">
        <v>7</v>
      </c>
      <c r="B8" s="49" t="s">
        <v>6</v>
      </c>
      <c r="C8" s="51">
        <v>315093.7</v>
      </c>
      <c r="D8" s="51">
        <v>332460.4</v>
      </c>
      <c r="E8" s="51">
        <v>331360.1</v>
      </c>
      <c r="F8" s="51">
        <v>331915.2</v>
      </c>
      <c r="G8" s="51">
        <v>354515.1</v>
      </c>
      <c r="H8" s="51">
        <v>386215.9</v>
      </c>
      <c r="I8" s="51">
        <v>423119.5</v>
      </c>
      <c r="J8" s="51">
        <v>458688.5</v>
      </c>
      <c r="K8" s="51">
        <v>499945.5</v>
      </c>
      <c r="L8" s="51">
        <v>456906.8</v>
      </c>
      <c r="M8" s="51">
        <v>495288.4</v>
      </c>
      <c r="N8" s="51">
        <v>524461.5</v>
      </c>
      <c r="O8" s="51">
        <v>558856</v>
      </c>
      <c r="P8" s="51">
        <v>575265.4</v>
      </c>
      <c r="Q8" s="51">
        <v>630159.3</v>
      </c>
      <c r="R8" s="51">
        <v>748137.7</v>
      </c>
      <c r="S8" s="51">
        <v>763762.1</v>
      </c>
      <c r="T8" s="51">
        <v>787528.7</v>
      </c>
      <c r="U8" s="51">
        <v>812463.9</v>
      </c>
      <c r="V8" s="51">
        <v>969797.3</v>
      </c>
      <c r="W8" s="51">
        <v>886309.3</v>
      </c>
      <c r="X8" s="51">
        <v>916217.1</v>
      </c>
      <c r="Y8" s="51">
        <v>1112390.1</v>
      </c>
      <c r="Z8" s="18"/>
    </row>
    <row r="9" spans="1:26" s="21" customFormat="1" ht="13.5">
      <c r="A9" s="49" t="s">
        <v>7</v>
      </c>
      <c r="B9" s="49" t="s">
        <v>57</v>
      </c>
      <c r="C9" s="53">
        <f>SUM(C7:C8)</f>
        <v>621725.6000000001</v>
      </c>
      <c r="D9" s="53">
        <f aca="true" t="shared" si="2" ref="D9:Y9">SUM(D7:D8)</f>
        <v>659314.2</v>
      </c>
      <c r="E9" s="53">
        <f t="shared" si="2"/>
        <v>671014.8999999999</v>
      </c>
      <c r="F9" s="53">
        <f t="shared" si="2"/>
        <v>669777.6000000001</v>
      </c>
      <c r="G9" s="53">
        <f t="shared" si="2"/>
        <v>721274.3999999999</v>
      </c>
      <c r="H9" s="53">
        <f t="shared" si="2"/>
        <v>788695.7</v>
      </c>
      <c r="I9" s="53">
        <f t="shared" si="2"/>
        <v>861217.7</v>
      </c>
      <c r="J9" s="53">
        <f t="shared" si="2"/>
        <v>946918.8</v>
      </c>
      <c r="K9" s="53">
        <f t="shared" si="2"/>
        <v>1044509.7</v>
      </c>
      <c r="L9" s="53">
        <f t="shared" si="2"/>
        <v>958072.8</v>
      </c>
      <c r="M9" s="53">
        <f t="shared" si="2"/>
        <v>1046840.7000000001</v>
      </c>
      <c r="N9" s="53">
        <f t="shared" si="2"/>
        <v>1119175.1</v>
      </c>
      <c r="O9" s="53">
        <f t="shared" si="2"/>
        <v>1211036.1</v>
      </c>
      <c r="P9" s="53">
        <f t="shared" si="2"/>
        <v>1256007.9</v>
      </c>
      <c r="Q9" s="53">
        <f t="shared" si="2"/>
        <v>1369609.9</v>
      </c>
      <c r="R9" s="53">
        <f t="shared" si="2"/>
        <v>1571962.7999999998</v>
      </c>
      <c r="S9" s="53">
        <f t="shared" si="2"/>
        <v>1601525.7999999998</v>
      </c>
      <c r="T9" s="53">
        <f t="shared" si="2"/>
        <v>1697149.4</v>
      </c>
      <c r="U9" s="53">
        <f t="shared" si="2"/>
        <v>1785476.9</v>
      </c>
      <c r="V9" s="53">
        <f t="shared" si="2"/>
        <v>2022692.1</v>
      </c>
      <c r="W9" s="53">
        <f t="shared" si="2"/>
        <v>1787648.9</v>
      </c>
      <c r="X9" s="53">
        <f t="shared" si="2"/>
        <v>1978598</v>
      </c>
      <c r="Y9" s="53">
        <f t="shared" si="2"/>
        <v>2431720.4000000004</v>
      </c>
      <c r="Z9" s="18"/>
    </row>
    <row r="10" spans="1:26" s="21" customFormat="1" ht="13.5">
      <c r="A10" s="19"/>
      <c r="B10" s="16"/>
      <c r="C10" s="20"/>
      <c r="D10" s="18">
        <f>100*(D9-C9)/C9</f>
        <v>6.045850452353877</v>
      </c>
      <c r="E10" s="18">
        <f aca="true" t="shared" si="3" ref="E10">100*(E9-D9)/D9</f>
        <v>1.7746773844700985</v>
      </c>
      <c r="F10" s="18">
        <f aca="true" t="shared" si="4" ref="F10">100*(F9-E9)/E9</f>
        <v>-0.18439232869490885</v>
      </c>
      <c r="G10" s="18">
        <f aca="true" t="shared" si="5" ref="G10">100*(G9-F9)/F9</f>
        <v>7.6886417222671835</v>
      </c>
      <c r="H10" s="18">
        <f aca="true" t="shared" si="6" ref="H10">100*(H9-G9)/G9</f>
        <v>9.347524326386747</v>
      </c>
      <c r="I10" s="18">
        <f aca="true" t="shared" si="7" ref="I10">100*(I9-H9)/H9</f>
        <v>9.195181360821417</v>
      </c>
      <c r="J10" s="18">
        <f aca="true" t="shared" si="8" ref="J10">100*(J9-I9)/I9</f>
        <v>9.951154046183689</v>
      </c>
      <c r="K10" s="18">
        <f aca="true" t="shared" si="9" ref="K10">100*(K9-J9)/J9</f>
        <v>10.30615296686473</v>
      </c>
      <c r="L10" s="18">
        <f aca="true" t="shared" si="10" ref="L10">100*(L9-K9)/K9</f>
        <v>-8.275356370553563</v>
      </c>
      <c r="M10" s="18">
        <f aca="true" t="shared" si="11" ref="M10">100*(M9-L9)/L9</f>
        <v>9.265256251925742</v>
      </c>
      <c r="N10" s="18">
        <f aca="true" t="shared" si="12" ref="N10">100*(N9-M9)/M9</f>
        <v>6.90978102016859</v>
      </c>
      <c r="O10" s="18">
        <f aca="true" t="shared" si="13" ref="O10">100*(O9-N9)/N9</f>
        <v>8.207920279856118</v>
      </c>
      <c r="P10" s="18">
        <f aca="true" t="shared" si="14" ref="P10">100*(P9-O9)/O9</f>
        <v>3.7134978882958</v>
      </c>
      <c r="Q10" s="18">
        <f aca="true" t="shared" si="15" ref="Q10">100*(Q9-P9)/P9</f>
        <v>9.044688333568603</v>
      </c>
      <c r="R10" s="18">
        <f aca="true" t="shared" si="16" ref="R10">100*(R9-Q9)/Q9</f>
        <v>14.774491627141417</v>
      </c>
      <c r="S10" s="18">
        <f aca="true" t="shared" si="17" ref="S10">100*(S9-R9)/R9</f>
        <v>1.8806424681296532</v>
      </c>
      <c r="T10" s="18">
        <f aca="true" t="shared" si="18" ref="T10">100*(T9-S9)/S9</f>
        <v>5.970781113860301</v>
      </c>
      <c r="U10" s="18">
        <f aca="true" t="shared" si="19" ref="U10">100*(U9-T9)/T9</f>
        <v>5.204462258891292</v>
      </c>
      <c r="V10" s="18">
        <f aca="true" t="shared" si="20" ref="V10">100*(V9-U9)/U9</f>
        <v>13.285817363417035</v>
      </c>
      <c r="W10" s="18">
        <f aca="true" t="shared" si="21" ref="W10">100*(W9-V9)/V9</f>
        <v>-11.620315321348226</v>
      </c>
      <c r="X10" s="18">
        <f aca="true" t="shared" si="22" ref="X10">100*(X9-W9)/W9</f>
        <v>10.681577350004249</v>
      </c>
      <c r="Y10" s="18">
        <f aca="true" t="shared" si="23" ref="Y10">100*(Y9-X9)/X9</f>
        <v>22.901185586966143</v>
      </c>
      <c r="Z10" s="18"/>
    </row>
    <row r="11" spans="1:25" s="4" customFormat="1" ht="13.5">
      <c r="A11" s="45"/>
      <c r="B11" s="45"/>
      <c r="C11" s="46">
        <f>C7-C8</f>
        <v>-8461.799999999988</v>
      </c>
      <c r="D11" s="46">
        <f aca="true" t="shared" si="24" ref="D11:Y11">D7-D8</f>
        <v>-5606.600000000035</v>
      </c>
      <c r="E11" s="46">
        <f t="shared" si="24"/>
        <v>8294.700000000012</v>
      </c>
      <c r="F11" s="46">
        <f t="shared" si="24"/>
        <v>5947.200000000012</v>
      </c>
      <c r="G11" s="46">
        <f t="shared" si="24"/>
        <v>12244.200000000012</v>
      </c>
      <c r="H11" s="46">
        <f t="shared" si="24"/>
        <v>16263.899999999965</v>
      </c>
      <c r="I11" s="46">
        <f t="shared" si="24"/>
        <v>14978.700000000012</v>
      </c>
      <c r="J11" s="46">
        <f t="shared" si="24"/>
        <v>29541.79999999999</v>
      </c>
      <c r="K11" s="46">
        <f t="shared" si="24"/>
        <v>44618.69999999995</v>
      </c>
      <c r="L11" s="46">
        <f t="shared" si="24"/>
        <v>44259.20000000001</v>
      </c>
      <c r="M11" s="46">
        <f t="shared" si="24"/>
        <v>56263.90000000002</v>
      </c>
      <c r="N11" s="46">
        <f t="shared" si="24"/>
        <v>70252.09999999998</v>
      </c>
      <c r="O11" s="46">
        <f t="shared" si="24"/>
        <v>93324.09999999998</v>
      </c>
      <c r="P11" s="46">
        <f t="shared" si="24"/>
        <v>105477.09999999998</v>
      </c>
      <c r="Q11" s="46">
        <f t="shared" si="24"/>
        <v>109291.29999999993</v>
      </c>
      <c r="R11" s="46">
        <f t="shared" si="24"/>
        <v>75687.40000000002</v>
      </c>
      <c r="S11" s="46">
        <f t="shared" si="24"/>
        <v>74001.59999999998</v>
      </c>
      <c r="T11" s="46">
        <f t="shared" si="24"/>
        <v>122092</v>
      </c>
      <c r="U11" s="46">
        <f t="shared" si="24"/>
        <v>160549.09999999998</v>
      </c>
      <c r="V11" s="46">
        <f t="shared" si="24"/>
        <v>83097.5</v>
      </c>
      <c r="W11" s="46">
        <f t="shared" si="24"/>
        <v>15030.29999999993</v>
      </c>
      <c r="X11" s="46">
        <f t="shared" si="24"/>
        <v>146163.79999999993</v>
      </c>
      <c r="Y11" s="46">
        <f t="shared" si="24"/>
        <v>206940.19999999995</v>
      </c>
    </row>
    <row r="12" spans="1:25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3.5">
      <c r="A14" s="10" t="s">
        <v>69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3.5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3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3.5">
      <c r="A17" s="22"/>
      <c r="B17" s="12"/>
      <c r="C17" s="23"/>
      <c r="D17" s="24">
        <v>2001</v>
      </c>
      <c r="E17" s="24">
        <v>2002</v>
      </c>
      <c r="F17" s="24">
        <v>2003</v>
      </c>
      <c r="G17" s="24">
        <v>2004</v>
      </c>
      <c r="H17" s="24">
        <v>2005</v>
      </c>
      <c r="I17" s="24">
        <v>2006</v>
      </c>
      <c r="J17" s="24">
        <v>2007</v>
      </c>
      <c r="K17" s="24">
        <v>2008</v>
      </c>
      <c r="L17" s="24">
        <v>2009</v>
      </c>
      <c r="M17" s="24">
        <v>2010</v>
      </c>
      <c r="N17" s="24">
        <v>2011</v>
      </c>
      <c r="O17" s="24">
        <v>2012</v>
      </c>
      <c r="P17" s="24">
        <v>2013</v>
      </c>
      <c r="Q17" s="24">
        <v>2014</v>
      </c>
      <c r="R17" s="24">
        <v>2015</v>
      </c>
      <c r="S17" s="24">
        <v>2016</v>
      </c>
      <c r="T17" s="24">
        <v>2017</v>
      </c>
      <c r="U17" s="24">
        <v>2018</v>
      </c>
      <c r="V17" s="24">
        <v>2019</v>
      </c>
      <c r="W17" s="24">
        <v>2020</v>
      </c>
      <c r="X17" s="24">
        <v>2021</v>
      </c>
      <c r="Y17" s="24">
        <v>2022</v>
      </c>
    </row>
    <row r="18" spans="1:25" ht="13.5">
      <c r="A18" s="22"/>
      <c r="B18" s="12"/>
      <c r="C18" s="23" t="s">
        <v>4</v>
      </c>
      <c r="D18" s="25">
        <f>D5</f>
        <v>2.410530901848504</v>
      </c>
      <c r="E18" s="25">
        <f aca="true" t="shared" si="25" ref="E18:Y18">E5</f>
        <v>-0.7154102012284875</v>
      </c>
      <c r="F18" s="25">
        <f t="shared" si="25"/>
        <v>0.05358343925990166</v>
      </c>
      <c r="G18" s="25">
        <f t="shared" si="25"/>
        <v>7.268405052635629</v>
      </c>
      <c r="H18" s="25">
        <f t="shared" si="25"/>
        <v>12.638641609281427</v>
      </c>
      <c r="I18" s="25">
        <f t="shared" si="25"/>
        <v>16.611781325925435</v>
      </c>
      <c r="J18" s="25">
        <f t="shared" si="25"/>
        <v>8.137961884238962</v>
      </c>
      <c r="K18" s="25">
        <f t="shared" si="25"/>
        <v>10.37802277439677</v>
      </c>
      <c r="L18" s="25">
        <f t="shared" si="25"/>
        <v>-20.2505239248135</v>
      </c>
      <c r="M18" s="25">
        <f t="shared" si="25"/>
        <v>20.822146361930784</v>
      </c>
      <c r="N18" s="25">
        <f t="shared" si="25"/>
        <v>13.617967193116524</v>
      </c>
      <c r="O18" s="25">
        <f t="shared" si="25"/>
        <v>5.212357588258318</v>
      </c>
      <c r="P18" s="25">
        <f t="shared" si="25"/>
        <v>-1.4073190157344164</v>
      </c>
      <c r="Q18" s="25">
        <f t="shared" si="25"/>
        <v>1.0404278837235612</v>
      </c>
      <c r="R18" s="25">
        <f t="shared" si="25"/>
        <v>4.582715421099056</v>
      </c>
      <c r="S18" s="25">
        <f t="shared" si="25"/>
        <v>-1.2242969539252386</v>
      </c>
      <c r="T18" s="25">
        <f t="shared" si="25"/>
        <v>8.023419213064198</v>
      </c>
      <c r="U18" s="25">
        <f t="shared" si="25"/>
        <v>4.790057407209428</v>
      </c>
      <c r="V18" s="25">
        <f t="shared" si="25"/>
        <v>2.5463518099582987</v>
      </c>
      <c r="W18" s="25">
        <f t="shared" si="25"/>
        <v>-10.517951640064151</v>
      </c>
      <c r="X18" s="25">
        <f t="shared" si="25"/>
        <v>17.49714982144935</v>
      </c>
      <c r="Y18" s="25">
        <f t="shared" si="25"/>
        <v>27.957481093677963</v>
      </c>
    </row>
    <row r="19" spans="1:25" s="12" customFormat="1" ht="13.5">
      <c r="A19" s="22"/>
      <c r="C19" s="23" t="s">
        <v>7</v>
      </c>
      <c r="D19" s="25">
        <f>D10</f>
        <v>6.045850452353877</v>
      </c>
      <c r="E19" s="25">
        <f aca="true" t="shared" si="26" ref="E19:Y19">E10</f>
        <v>1.7746773844700985</v>
      </c>
      <c r="F19" s="25">
        <f t="shared" si="26"/>
        <v>-0.18439232869490885</v>
      </c>
      <c r="G19" s="25">
        <f t="shared" si="26"/>
        <v>7.6886417222671835</v>
      </c>
      <c r="H19" s="25">
        <f t="shared" si="26"/>
        <v>9.347524326386747</v>
      </c>
      <c r="I19" s="25">
        <f t="shared" si="26"/>
        <v>9.195181360821417</v>
      </c>
      <c r="J19" s="25">
        <f t="shared" si="26"/>
        <v>9.951154046183689</v>
      </c>
      <c r="K19" s="25">
        <f t="shared" si="26"/>
        <v>10.30615296686473</v>
      </c>
      <c r="L19" s="25">
        <f t="shared" si="26"/>
        <v>-8.275356370553563</v>
      </c>
      <c r="M19" s="25">
        <f t="shared" si="26"/>
        <v>9.265256251925742</v>
      </c>
      <c r="N19" s="25">
        <f t="shared" si="26"/>
        <v>6.90978102016859</v>
      </c>
      <c r="O19" s="25">
        <f t="shared" si="26"/>
        <v>8.207920279856118</v>
      </c>
      <c r="P19" s="25">
        <f t="shared" si="26"/>
        <v>3.7134978882958</v>
      </c>
      <c r="Q19" s="25">
        <f t="shared" si="26"/>
        <v>9.044688333568603</v>
      </c>
      <c r="R19" s="25">
        <f t="shared" si="26"/>
        <v>14.774491627141417</v>
      </c>
      <c r="S19" s="25">
        <f t="shared" si="26"/>
        <v>1.8806424681296532</v>
      </c>
      <c r="T19" s="25">
        <f t="shared" si="26"/>
        <v>5.970781113860301</v>
      </c>
      <c r="U19" s="25">
        <f t="shared" si="26"/>
        <v>5.204462258891292</v>
      </c>
      <c r="V19" s="25">
        <f t="shared" si="26"/>
        <v>13.285817363417035</v>
      </c>
      <c r="W19" s="25">
        <f t="shared" si="26"/>
        <v>-11.620315321348226</v>
      </c>
      <c r="X19" s="25">
        <f t="shared" si="26"/>
        <v>10.681577350004249</v>
      </c>
      <c r="Y19" s="25">
        <f t="shared" si="26"/>
        <v>22.901185586966143</v>
      </c>
    </row>
    <row r="20" spans="1:25" s="12" customFormat="1" ht="13.5">
      <c r="A20" s="22"/>
      <c r="C20" s="3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3" ht="13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3.5">
      <c r="A22" s="12"/>
    </row>
    <row r="23" ht="13.5">
      <c r="E23" s="10"/>
    </row>
    <row r="24" s="1" customFormat="1" ht="13.5">
      <c r="A24" s="2"/>
    </row>
    <row r="25" spans="1:2" s="1" customFormat="1" ht="13.5">
      <c r="A25" s="2"/>
      <c r="B25" s="3"/>
    </row>
    <row r="26" spans="1:2" s="1" customFormat="1" ht="13.5">
      <c r="A26" s="2"/>
      <c r="B26" s="2"/>
    </row>
    <row r="27" s="1" customFormat="1" ht="13.5"/>
    <row r="28" spans="1:3" s="1" customFormat="1" ht="13.5">
      <c r="A28" s="3"/>
      <c r="C28" s="2"/>
    </row>
    <row r="29" spans="1:3" s="1" customFormat="1" ht="13.5">
      <c r="A29" s="3"/>
      <c r="C29" s="2"/>
    </row>
    <row r="30" spans="1:3" s="1" customFormat="1" ht="13.5">
      <c r="A30" s="3"/>
      <c r="C30" s="2"/>
    </row>
    <row r="31" spans="1:3" s="1" customFormat="1" ht="13.5">
      <c r="A31" s="3"/>
      <c r="C31" s="2"/>
    </row>
    <row r="32" spans="1:3" s="1" customFormat="1" ht="13.5">
      <c r="A32" s="3"/>
      <c r="C32" s="2"/>
    </row>
    <row r="33" spans="1:3" s="1" customFormat="1" ht="13.5">
      <c r="A33" s="3"/>
      <c r="C33" s="2"/>
    </row>
    <row r="34" spans="1:3" s="1" customFormat="1" ht="13.5">
      <c r="A34" s="3"/>
      <c r="C34" s="2"/>
    </row>
    <row r="35" s="1" customFormat="1" ht="13.5"/>
    <row r="36" spans="1:2" s="1" customFormat="1" ht="13.5">
      <c r="A36" s="3"/>
      <c r="B36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9"/>
  <sheetViews>
    <sheetView zoomScale="70" zoomScaleNormal="70" workbookViewId="0" topLeftCell="A1">
      <selection activeCell="R6" sqref="R6"/>
    </sheetView>
  </sheetViews>
  <sheetFormatPr defaultColWidth="9" defaultRowHeight="13.5"/>
  <cols>
    <col min="1" max="15" width="16.796875" style="5" customWidth="1"/>
    <col min="16" max="16384" width="9" style="5" customWidth="1"/>
  </cols>
  <sheetData>
    <row r="1" ht="12.75">
      <c r="A1" s="4" t="s">
        <v>50</v>
      </c>
    </row>
    <row r="2" ht="13.5">
      <c r="A2" s="6" t="s">
        <v>8</v>
      </c>
    </row>
    <row r="4" spans="3:17" ht="13.5">
      <c r="C4" s="44">
        <v>2010</v>
      </c>
      <c r="D4" s="44">
        <v>2011</v>
      </c>
      <c r="E4" s="44">
        <v>2012</v>
      </c>
      <c r="F4" s="44">
        <v>2013</v>
      </c>
      <c r="G4" s="44">
        <v>2014</v>
      </c>
      <c r="H4" s="44">
        <v>2015</v>
      </c>
      <c r="I4" s="44">
        <v>2016</v>
      </c>
      <c r="J4" s="44">
        <v>2017</v>
      </c>
      <c r="K4" s="44">
        <v>2018</v>
      </c>
      <c r="L4" s="44">
        <v>2019</v>
      </c>
      <c r="M4" s="44">
        <v>2020</v>
      </c>
      <c r="N4" s="44">
        <v>2021</v>
      </c>
      <c r="O4" s="44">
        <v>2022</v>
      </c>
      <c r="P4" s="15"/>
      <c r="Q4" s="15"/>
    </row>
    <row r="5" spans="1:15" ht="13.5">
      <c r="A5" s="26"/>
      <c r="B5" s="8" t="s">
        <v>0</v>
      </c>
      <c r="C5" s="9">
        <v>564.5286</v>
      </c>
      <c r="D5" s="9">
        <v>610.3181</v>
      </c>
      <c r="E5" s="9">
        <v>668.7470999999999</v>
      </c>
      <c r="F5" s="9">
        <v>692.0883</v>
      </c>
      <c r="G5" s="9">
        <v>747.3048</v>
      </c>
      <c r="H5" s="9">
        <v>844.9826999999999</v>
      </c>
      <c r="I5" s="9">
        <v>853.3178</v>
      </c>
      <c r="J5" s="9">
        <v>930.6543</v>
      </c>
      <c r="K5" s="9">
        <v>993.1551</v>
      </c>
      <c r="L5" s="9">
        <v>1077.7975</v>
      </c>
      <c r="M5" s="9">
        <v>925.4525</v>
      </c>
      <c r="N5" s="9">
        <v>1092.0758999999998</v>
      </c>
      <c r="O5" s="9">
        <v>1361.1236000000001</v>
      </c>
    </row>
    <row r="6" spans="1:15" ht="13.5">
      <c r="A6" s="26"/>
      <c r="B6" s="8" t="s">
        <v>1</v>
      </c>
      <c r="C6" s="9">
        <v>488.4432</v>
      </c>
      <c r="D6" s="9">
        <v>511.31190000000004</v>
      </c>
      <c r="E6" s="9">
        <v>552.9549000000001</v>
      </c>
      <c r="F6" s="9">
        <v>570.2711999999999</v>
      </c>
      <c r="G6" s="9">
        <v>635.9805</v>
      </c>
      <c r="H6" s="9">
        <v>767.1711</v>
      </c>
      <c r="I6" s="9">
        <v>777.2079</v>
      </c>
      <c r="J6" s="9">
        <v>817.6866</v>
      </c>
      <c r="K6" s="9">
        <v>856.4826999999999</v>
      </c>
      <c r="L6" s="9">
        <v>1022.8074</v>
      </c>
      <c r="M6" s="9">
        <v>913.3109000000001</v>
      </c>
      <c r="N6" s="9">
        <v>951.6504</v>
      </c>
      <c r="O6" s="9">
        <v>1155.1958</v>
      </c>
    </row>
    <row r="7" spans="1:15" ht="13.5">
      <c r="A7" s="26"/>
      <c r="B7" s="8" t="s">
        <v>2</v>
      </c>
      <c r="C7" s="9">
        <v>76.08539999999999</v>
      </c>
      <c r="D7" s="9">
        <v>99.0061</v>
      </c>
      <c r="E7" s="9">
        <v>115.7922</v>
      </c>
      <c r="F7" s="9">
        <v>121.81710000000001</v>
      </c>
      <c r="G7" s="9">
        <v>111.32430000000001</v>
      </c>
      <c r="H7" s="9">
        <v>77.81160000000001</v>
      </c>
      <c r="I7" s="9">
        <v>76.1099</v>
      </c>
      <c r="J7" s="9">
        <v>112.9677</v>
      </c>
      <c r="K7" s="9">
        <v>136.6725</v>
      </c>
      <c r="L7" s="9">
        <v>54.9901</v>
      </c>
      <c r="M7" s="9">
        <v>12.1416</v>
      </c>
      <c r="N7" s="9">
        <v>140.4255</v>
      </c>
      <c r="O7" s="9">
        <v>205.9279</v>
      </c>
    </row>
    <row r="8" spans="1:7" ht="13.5">
      <c r="A8" s="27"/>
      <c r="B8" s="15"/>
      <c r="C8" s="28"/>
      <c r="D8" s="28"/>
      <c r="E8" s="28"/>
      <c r="F8" s="7"/>
      <c r="G8" s="7"/>
    </row>
    <row r="9" ht="13.5">
      <c r="A9" s="5" t="s">
        <v>32</v>
      </c>
    </row>
    <row r="10" ht="11.7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6"/>
  <sheetViews>
    <sheetView showGridLines="0" zoomScale="55" zoomScaleNormal="55" workbookViewId="0" topLeftCell="A1">
      <selection activeCell="A19" sqref="A19"/>
    </sheetView>
  </sheetViews>
  <sheetFormatPr defaultColWidth="9" defaultRowHeight="13.5"/>
  <cols>
    <col min="1" max="1" width="32.796875" style="5" customWidth="1"/>
    <col min="2" max="3" width="23.59765625" style="5" customWidth="1"/>
    <col min="4" max="4" width="32.796875" style="5" customWidth="1"/>
    <col min="5" max="5" width="23.59765625" style="5" customWidth="1"/>
    <col min="6" max="8" width="14.59765625" style="5" customWidth="1"/>
    <col min="9" max="9" width="15.3984375" style="5" customWidth="1"/>
    <col min="10" max="27" width="9" style="5" customWidth="1"/>
    <col min="28" max="28" width="6.796875" style="5" customWidth="1"/>
    <col min="29" max="16384" width="9" style="5" customWidth="1"/>
  </cols>
  <sheetData>
    <row r="1" spans="1:8" ht="15.75">
      <c r="A1" s="41" t="s">
        <v>51</v>
      </c>
      <c r="G1" s="10"/>
      <c r="H1" s="10"/>
    </row>
    <row r="2" spans="1:8" ht="14.25">
      <c r="A2" s="43" t="s">
        <v>9</v>
      </c>
      <c r="G2" s="11"/>
      <c r="H2" s="11"/>
    </row>
    <row r="3" ht="12.75"/>
    <row r="4" spans="2:5" ht="12.75">
      <c r="B4" s="44" t="s">
        <v>0</v>
      </c>
      <c r="E4" s="44" t="s">
        <v>1</v>
      </c>
    </row>
    <row r="5" spans="1:5" ht="12.75">
      <c r="A5" s="8" t="s">
        <v>56</v>
      </c>
      <c r="B5" s="54">
        <v>17.42920334347299</v>
      </c>
      <c r="D5" s="8" t="s">
        <v>14</v>
      </c>
      <c r="E5" s="54">
        <v>24.06760827904672</v>
      </c>
    </row>
    <row r="6" spans="1:5" ht="12.75">
      <c r="A6" s="8" t="s">
        <v>14</v>
      </c>
      <c r="B6" s="54">
        <v>16.952391391935308</v>
      </c>
      <c r="D6" s="8" t="s">
        <v>56</v>
      </c>
      <c r="E6" s="54">
        <v>17.929860894577352</v>
      </c>
    </row>
    <row r="7" spans="1:5" ht="12.75">
      <c r="A7" s="8" t="s">
        <v>10</v>
      </c>
      <c r="B7" s="54">
        <v>13.120483694500631</v>
      </c>
      <c r="D7" s="8" t="s">
        <v>10</v>
      </c>
      <c r="E7" s="54">
        <v>10.697840141039293</v>
      </c>
    </row>
    <row r="8" spans="1:5" ht="12.75">
      <c r="A8" s="8" t="s">
        <v>11</v>
      </c>
      <c r="B8" s="54">
        <v>9.934983127175222</v>
      </c>
      <c r="D8" s="8" t="s">
        <v>11</v>
      </c>
      <c r="E8" s="54">
        <v>10.554029022612443</v>
      </c>
    </row>
    <row r="9" spans="1:5" ht="12.75">
      <c r="A9" s="8" t="s">
        <v>35</v>
      </c>
      <c r="B9" s="54">
        <v>6.154158226335947</v>
      </c>
      <c r="D9" s="8" t="s">
        <v>35</v>
      </c>
      <c r="E9" s="54">
        <v>4.638806685412118</v>
      </c>
    </row>
    <row r="10" spans="1:5" ht="12.75">
      <c r="A10" s="8" t="s">
        <v>15</v>
      </c>
      <c r="B10" s="54">
        <v>5.712339423106028</v>
      </c>
      <c r="D10" s="8" t="s">
        <v>16</v>
      </c>
      <c r="E10" s="54">
        <v>4.599739715120156</v>
      </c>
    </row>
    <row r="11" spans="1:5" ht="12.75">
      <c r="A11" s="8" t="s">
        <v>16</v>
      </c>
      <c r="B11" s="54">
        <v>3.9741431270459198</v>
      </c>
      <c r="D11" s="8" t="s">
        <v>12</v>
      </c>
      <c r="E11" s="54">
        <v>4.30484598368519</v>
      </c>
    </row>
    <row r="12" spans="1:5" ht="12.75">
      <c r="A12" s="8" t="s">
        <v>12</v>
      </c>
      <c r="B12" s="54">
        <v>3.8893014565319413</v>
      </c>
      <c r="D12" s="8" t="s">
        <v>13</v>
      </c>
      <c r="E12" s="54">
        <v>3.7720878140311798</v>
      </c>
    </row>
    <row r="13" spans="1:5" ht="12.75">
      <c r="A13" s="8" t="s">
        <v>17</v>
      </c>
      <c r="B13" s="54">
        <v>3.8105944236070846</v>
      </c>
      <c r="D13" s="8" t="s">
        <v>17</v>
      </c>
      <c r="E13" s="54">
        <v>3.556436060449666</v>
      </c>
    </row>
    <row r="14" spans="1:5" ht="12.75">
      <c r="A14" s="8" t="s">
        <v>60</v>
      </c>
      <c r="B14" s="54">
        <v>19.022401786288924</v>
      </c>
      <c r="D14" s="8" t="s">
        <v>59</v>
      </c>
      <c r="E14" s="54">
        <v>15.878745404025876</v>
      </c>
    </row>
    <row r="15" s="7" customFormat="1" ht="12.75">
      <c r="B15" s="30"/>
    </row>
    <row r="16" ht="16.2" customHeight="1">
      <c r="A16" s="42" t="s">
        <v>63</v>
      </c>
    </row>
    <row r="17" ht="11.7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16"/>
  <sheetViews>
    <sheetView zoomScale="55" zoomScaleNormal="55" workbookViewId="0" topLeftCell="A12">
      <selection activeCell="Q49" sqref="Q49"/>
    </sheetView>
  </sheetViews>
  <sheetFormatPr defaultColWidth="9" defaultRowHeight="13.5"/>
  <cols>
    <col min="1" max="1" width="31.19921875" style="5" customWidth="1"/>
    <col min="2" max="3" width="23.796875" style="5" customWidth="1"/>
    <col min="4" max="4" width="31.19921875" style="31" customWidth="1"/>
    <col min="5" max="5" width="23.796875" style="5" customWidth="1"/>
    <col min="6" max="6" width="10.19921875" style="5" bestFit="1" customWidth="1"/>
    <col min="7" max="7" width="17" style="5" customWidth="1"/>
    <col min="8" max="8" width="15.796875" style="5" customWidth="1"/>
    <col min="9" max="9" width="13.3984375" style="5" customWidth="1"/>
    <col min="10" max="10" width="16" style="5" customWidth="1"/>
    <col min="11" max="11" width="17.59765625" style="5" customWidth="1"/>
    <col min="12" max="12" width="17.796875" style="5" customWidth="1"/>
    <col min="13" max="16384" width="9" style="5" customWidth="1"/>
  </cols>
  <sheetData>
    <row r="1" spans="1:8" ht="15.75">
      <c r="A1" s="41" t="s">
        <v>52</v>
      </c>
      <c r="H1" s="10"/>
    </row>
    <row r="2" spans="1:8" ht="14.25">
      <c r="A2" s="43" t="s">
        <v>9</v>
      </c>
      <c r="H2" s="11"/>
    </row>
    <row r="3" ht="12.75"/>
    <row r="4" spans="2:5" ht="12.75">
      <c r="B4" s="44" t="s">
        <v>0</v>
      </c>
      <c r="D4" s="5"/>
      <c r="E4" s="44" t="s">
        <v>1</v>
      </c>
    </row>
    <row r="5" spans="1:11" ht="12.75">
      <c r="A5" s="8" t="s">
        <v>56</v>
      </c>
      <c r="B5" s="56">
        <v>13.142843716649786</v>
      </c>
      <c r="D5" s="8" t="s">
        <v>56</v>
      </c>
      <c r="E5" s="56">
        <v>18.991335064893367</v>
      </c>
      <c r="H5" s="55"/>
      <c r="K5" s="55"/>
    </row>
    <row r="6" spans="1:11" ht="12.75">
      <c r="A6" s="8" t="s">
        <v>10</v>
      </c>
      <c r="B6" s="56">
        <v>11.463662411442238</v>
      </c>
      <c r="D6" s="8" t="s">
        <v>10</v>
      </c>
      <c r="E6" s="56">
        <v>12.65082866719599</v>
      </c>
      <c r="H6" s="55"/>
      <c r="K6" s="55"/>
    </row>
    <row r="7" spans="1:11" ht="12.75">
      <c r="A7" s="8" t="s">
        <v>11</v>
      </c>
      <c r="B7" s="56">
        <v>11.314788296092388</v>
      </c>
      <c r="D7" s="8" t="s">
        <v>11</v>
      </c>
      <c r="E7" s="56">
        <v>11.079715530060048</v>
      </c>
      <c r="H7" s="55"/>
      <c r="K7" s="55"/>
    </row>
    <row r="8" spans="1:11" ht="12.75">
      <c r="A8" s="8" t="s">
        <v>14</v>
      </c>
      <c r="B8" s="56">
        <v>8.415228781690045</v>
      </c>
      <c r="D8" s="8" t="s">
        <v>13</v>
      </c>
      <c r="E8" s="56">
        <v>7.3875026672401365</v>
      </c>
      <c r="H8" s="55"/>
      <c r="K8" s="55"/>
    </row>
    <row r="9" spans="1:11" ht="12.75">
      <c r="A9" s="8" t="s">
        <v>16</v>
      </c>
      <c r="B9" s="56">
        <v>6.446059063652767</v>
      </c>
      <c r="D9" s="8" t="s">
        <v>12</v>
      </c>
      <c r="E9" s="56">
        <v>6.996848141560719</v>
      </c>
      <c r="H9" s="55"/>
      <c r="K9" s="55"/>
    </row>
    <row r="10" spans="1:11" ht="12.75">
      <c r="A10" s="8" t="s">
        <v>13</v>
      </c>
      <c r="B10" s="56">
        <v>6.248353743818424</v>
      </c>
      <c r="D10" s="8" t="s">
        <v>14</v>
      </c>
      <c r="E10" s="56">
        <v>5.169679951250542</v>
      </c>
      <c r="H10" s="55"/>
      <c r="K10" s="55"/>
    </row>
    <row r="11" spans="1:11" ht="12.75">
      <c r="A11" s="8" t="s">
        <v>15</v>
      </c>
      <c r="B11" s="56">
        <v>6.199970815665062</v>
      </c>
      <c r="D11" s="8" t="s">
        <v>16</v>
      </c>
      <c r="E11" s="56">
        <v>4.638823912652317</v>
      </c>
      <c r="H11" s="55"/>
      <c r="K11" s="55"/>
    </row>
    <row r="12" spans="1:11" ht="12.75">
      <c r="A12" s="8" t="s">
        <v>12</v>
      </c>
      <c r="B12" s="56">
        <v>5.323938388901049</v>
      </c>
      <c r="D12" s="8" t="s">
        <v>44</v>
      </c>
      <c r="E12" s="56">
        <v>4.4536221288288695</v>
      </c>
      <c r="H12" s="55"/>
      <c r="K12" s="55"/>
    </row>
    <row r="13" spans="1:11" ht="12.75">
      <c r="A13" s="8" t="s">
        <v>44</v>
      </c>
      <c r="B13" s="56">
        <v>4.5917408332127625</v>
      </c>
      <c r="D13" s="8" t="s">
        <v>17</v>
      </c>
      <c r="E13" s="56">
        <v>4.44590469106503</v>
      </c>
      <c r="H13" s="55"/>
      <c r="K13" s="55"/>
    </row>
    <row r="14" spans="1:11" ht="12.75">
      <c r="A14" s="8" t="s">
        <v>59</v>
      </c>
      <c r="B14" s="56">
        <v>26.853413948875478</v>
      </c>
      <c r="D14" s="8" t="s">
        <v>59</v>
      </c>
      <c r="E14" s="56">
        <v>24.185739245252986</v>
      </c>
      <c r="H14" s="55"/>
      <c r="K14" s="55"/>
    </row>
    <row r="15" spans="1:2" ht="12.75">
      <c r="A15" s="7"/>
      <c r="B15" s="30"/>
    </row>
    <row r="16" ht="16.2" customHeight="1">
      <c r="A16" s="42" t="s">
        <v>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80"/>
  <sheetViews>
    <sheetView zoomScale="55" zoomScaleNormal="55" workbookViewId="0" topLeftCell="A1">
      <selection activeCell="V10" sqref="V10"/>
    </sheetView>
  </sheetViews>
  <sheetFormatPr defaultColWidth="9" defaultRowHeight="13.5"/>
  <cols>
    <col min="1" max="7" width="16.3984375" style="5" customWidth="1"/>
    <col min="8" max="12" width="19.3984375" style="5" customWidth="1"/>
    <col min="13" max="14" width="14" style="5" customWidth="1"/>
    <col min="15" max="16" width="14.19921875" style="5" customWidth="1"/>
    <col min="17" max="16384" width="9" style="5" customWidth="1"/>
  </cols>
  <sheetData>
    <row r="1" ht="12.75">
      <c r="A1" s="4" t="s">
        <v>53</v>
      </c>
    </row>
    <row r="2" ht="13.5">
      <c r="A2" s="6" t="s">
        <v>3</v>
      </c>
    </row>
    <row r="4" spans="2:3" ht="52.8">
      <c r="B4" s="57" t="s">
        <v>19</v>
      </c>
      <c r="C4" s="57" t="s">
        <v>20</v>
      </c>
    </row>
    <row r="5" spans="1:3" ht="13.5">
      <c r="A5" s="8" t="s">
        <v>66</v>
      </c>
      <c r="B5" s="29">
        <v>0.49735507695823367</v>
      </c>
      <c r="C5" s="29">
        <v>0.5026449230417664</v>
      </c>
    </row>
    <row r="6" spans="1:3" ht="13.5">
      <c r="A6" s="8"/>
      <c r="B6" s="29"/>
      <c r="C6" s="29"/>
    </row>
    <row r="7" spans="1:4" ht="13.5">
      <c r="A7" s="8" t="s">
        <v>14</v>
      </c>
      <c r="B7" s="29">
        <v>0.25123476776358394</v>
      </c>
      <c r="C7" s="29">
        <v>0.7487652322364161</v>
      </c>
      <c r="D7" s="32"/>
    </row>
    <row r="8" spans="1:4" ht="13.5">
      <c r="A8" s="8" t="s">
        <v>37</v>
      </c>
      <c r="B8" s="29">
        <v>0.36389488353887356</v>
      </c>
      <c r="C8" s="29">
        <v>0.6361051164611264</v>
      </c>
      <c r="D8" s="32"/>
    </row>
    <row r="9" spans="1:4" ht="13.5">
      <c r="A9" s="8" t="s">
        <v>39</v>
      </c>
      <c r="B9" s="29">
        <v>0.3651940627420295</v>
      </c>
      <c r="C9" s="29">
        <v>0.6348059372579705</v>
      </c>
      <c r="D9" s="32"/>
    </row>
    <row r="10" spans="1:4" ht="13.5">
      <c r="A10" s="8" t="s">
        <v>35</v>
      </c>
      <c r="B10" s="29">
        <v>0.3769737050997682</v>
      </c>
      <c r="C10" s="29">
        <v>0.6230262949002318</v>
      </c>
      <c r="D10" s="32"/>
    </row>
    <row r="11" spans="1:4" ht="13.5">
      <c r="A11" s="8" t="s">
        <v>56</v>
      </c>
      <c r="B11" s="29">
        <v>0.4719710626101402</v>
      </c>
      <c r="C11" s="29">
        <v>0.5280289373898598</v>
      </c>
      <c r="D11" s="32"/>
    </row>
    <row r="12" spans="1:4" ht="13.5">
      <c r="A12" s="8" t="s">
        <v>10</v>
      </c>
      <c r="B12" s="29">
        <v>0.49788797458258005</v>
      </c>
      <c r="C12" s="29">
        <v>0.50211202541742</v>
      </c>
      <c r="D12" s="32"/>
    </row>
    <row r="13" spans="1:4" ht="13.5">
      <c r="A13" s="8" t="s">
        <v>17</v>
      </c>
      <c r="B13" s="29">
        <v>0.4986123614991134</v>
      </c>
      <c r="C13" s="29">
        <v>0.5013876385008865</v>
      </c>
      <c r="D13" s="32"/>
    </row>
    <row r="14" spans="1:4" ht="13.5">
      <c r="A14" s="8" t="s">
        <v>15</v>
      </c>
      <c r="B14" s="29">
        <v>0.5089295369284389</v>
      </c>
      <c r="C14" s="29">
        <v>0.49107046307156105</v>
      </c>
      <c r="D14" s="32"/>
    </row>
    <row r="15" spans="1:4" ht="13.5">
      <c r="A15" s="8" t="s">
        <v>11</v>
      </c>
      <c r="B15" s="29">
        <v>0.5202976184368969</v>
      </c>
      <c r="C15" s="29">
        <v>0.479702381563103</v>
      </c>
      <c r="D15" s="32"/>
    </row>
    <row r="16" spans="1:4" ht="13.5">
      <c r="A16" s="8" t="s">
        <v>45</v>
      </c>
      <c r="B16" s="29">
        <v>0.5434988599686121</v>
      </c>
      <c r="C16" s="29">
        <v>0.45650114003138786</v>
      </c>
      <c r="D16" s="32"/>
    </row>
    <row r="17" spans="1:4" ht="13.5">
      <c r="A17" s="8" t="s">
        <v>43</v>
      </c>
      <c r="B17" s="29">
        <v>0.5499980820866897</v>
      </c>
      <c r="C17" s="29">
        <v>0.4500019179133103</v>
      </c>
      <c r="D17" s="32"/>
    </row>
    <row r="18" spans="1:4" ht="13.5">
      <c r="A18" s="8" t="s">
        <v>33</v>
      </c>
      <c r="B18" s="29">
        <v>0.5524171702438009</v>
      </c>
      <c r="C18" s="29">
        <v>0.4475828297561992</v>
      </c>
      <c r="D18" s="32"/>
    </row>
    <row r="19" spans="1:4" ht="13.5">
      <c r="A19" s="8" t="s">
        <v>16</v>
      </c>
      <c r="B19" s="29">
        <v>0.5643063495739727</v>
      </c>
      <c r="C19" s="29">
        <v>0.43569365042602726</v>
      </c>
      <c r="D19" s="32"/>
    </row>
    <row r="20" spans="1:4" ht="13.5">
      <c r="A20" s="8" t="s">
        <v>49</v>
      </c>
      <c r="B20" s="29">
        <v>0.5871597698605886</v>
      </c>
      <c r="C20" s="29">
        <v>0.4128402301394114</v>
      </c>
      <c r="D20" s="32"/>
    </row>
    <row r="21" spans="1:4" ht="13.5">
      <c r="A21" s="8" t="s">
        <v>12</v>
      </c>
      <c r="B21" s="29">
        <v>0.5977493497115771</v>
      </c>
      <c r="C21" s="29">
        <v>0.4022506502884229</v>
      </c>
      <c r="D21" s="32"/>
    </row>
    <row r="22" spans="1:4" ht="13.5">
      <c r="A22" s="8" t="s">
        <v>34</v>
      </c>
      <c r="B22" s="29">
        <v>0.6134609898020793</v>
      </c>
      <c r="C22" s="29">
        <v>0.3865390101979206</v>
      </c>
      <c r="D22" s="32"/>
    </row>
    <row r="23" spans="1:4" ht="13.5">
      <c r="A23" s="8" t="s">
        <v>18</v>
      </c>
      <c r="B23" s="29">
        <v>0.6306466112250955</v>
      </c>
      <c r="C23" s="29">
        <v>0.3693533887749045</v>
      </c>
      <c r="D23" s="32"/>
    </row>
    <row r="24" spans="1:4" ht="13.5">
      <c r="A24" s="8" t="s">
        <v>40</v>
      </c>
      <c r="B24" s="29">
        <v>0.643262819985184</v>
      </c>
      <c r="C24" s="29">
        <v>0.356737180014816</v>
      </c>
      <c r="D24" s="32"/>
    </row>
    <row r="25" spans="1:4" ht="13.5">
      <c r="A25" s="8" t="s">
        <v>13</v>
      </c>
      <c r="B25" s="29">
        <v>0.6445269794107004</v>
      </c>
      <c r="C25" s="29">
        <v>0.35547302058929964</v>
      </c>
      <c r="D25" s="32"/>
    </row>
    <row r="26" spans="1:4" ht="13.5">
      <c r="A26" s="8" t="s">
        <v>42</v>
      </c>
      <c r="B26" s="29">
        <v>0.662735048135015</v>
      </c>
      <c r="C26" s="29">
        <v>0.33726495186498506</v>
      </c>
      <c r="D26" s="32"/>
    </row>
    <row r="27" spans="1:4" ht="13.5">
      <c r="A27" s="8" t="s">
        <v>36</v>
      </c>
      <c r="B27" s="29">
        <v>0.6668480222648873</v>
      </c>
      <c r="C27" s="29">
        <v>0.33315197773511274</v>
      </c>
      <c r="D27" s="32"/>
    </row>
    <row r="28" spans="1:4" ht="13.5">
      <c r="A28" s="8" t="s">
        <v>41</v>
      </c>
      <c r="B28" s="29">
        <v>0.7005203455094183</v>
      </c>
      <c r="C28" s="29">
        <v>0.29947965449058167</v>
      </c>
      <c r="D28" s="32"/>
    </row>
    <row r="29" spans="1:4" ht="13.5">
      <c r="A29" s="8" t="s">
        <v>46</v>
      </c>
      <c r="B29" s="29">
        <v>0.707597837226096</v>
      </c>
      <c r="C29" s="29">
        <v>0.2924021627739039</v>
      </c>
      <c r="D29" s="32"/>
    </row>
    <row r="30" spans="1:4" ht="13.5">
      <c r="A30" s="8" t="s">
        <v>38</v>
      </c>
      <c r="B30" s="29">
        <v>0.7214588567839196</v>
      </c>
      <c r="C30" s="29">
        <v>0.2785411432160804</v>
      </c>
      <c r="D30" s="32"/>
    </row>
    <row r="31" spans="1:4" ht="13.5">
      <c r="A31" s="8" t="s">
        <v>47</v>
      </c>
      <c r="B31" s="29">
        <v>0.7392065841167766</v>
      </c>
      <c r="C31" s="29">
        <v>0.26079341588322347</v>
      </c>
      <c r="D31" s="32"/>
    </row>
    <row r="32" spans="1:4" ht="13.5">
      <c r="A32" s="8" t="s">
        <v>44</v>
      </c>
      <c r="B32" s="29">
        <v>0.7511215993707044</v>
      </c>
      <c r="C32" s="29">
        <v>0.2488784006292956</v>
      </c>
      <c r="D32" s="32"/>
    </row>
    <row r="33" spans="1:4" ht="13.5">
      <c r="A33" s="8" t="s">
        <v>48</v>
      </c>
      <c r="B33" s="29">
        <v>0.7545890776144414</v>
      </c>
      <c r="C33" s="29">
        <v>0.24541092238555873</v>
      </c>
      <c r="D33" s="32"/>
    </row>
    <row r="35" ht="13.5">
      <c r="A35" s="5" t="s">
        <v>58</v>
      </c>
    </row>
    <row r="38" spans="1:4" s="1" customFormat="1" ht="13.5">
      <c r="A38" s="5"/>
      <c r="B38" s="5"/>
      <c r="C38" s="5"/>
      <c r="D38" s="5"/>
    </row>
    <row r="39" spans="1:4" s="1" customFormat="1" ht="13.5">
      <c r="A39" s="5"/>
      <c r="B39" s="5"/>
      <c r="C39" s="5"/>
      <c r="D39" s="5"/>
    </row>
    <row r="40" spans="1:4" s="1" customFormat="1" ht="13.5">
      <c r="A40" s="5"/>
      <c r="B40" s="5"/>
      <c r="C40" s="5"/>
      <c r="D40" s="5"/>
    </row>
    <row r="41" spans="1:4" s="1" customFormat="1" ht="13.5">
      <c r="A41" s="5"/>
      <c r="B41" s="5"/>
      <c r="C41" s="5"/>
      <c r="D41" s="5"/>
    </row>
    <row r="42" spans="1:4" s="1" customFormat="1" ht="13.5">
      <c r="A42" s="5"/>
      <c r="B42" s="5"/>
      <c r="C42" s="5"/>
      <c r="D42" s="5"/>
    </row>
    <row r="43" spans="1:4" s="1" customFormat="1" ht="13.5">
      <c r="A43" s="5"/>
      <c r="B43" s="5"/>
      <c r="C43" s="5"/>
      <c r="D43" s="5"/>
    </row>
    <row r="44" spans="1:4" s="1" customFormat="1" ht="13.5">
      <c r="A44" s="5"/>
      <c r="B44" s="5"/>
      <c r="C44" s="5"/>
      <c r="D44" s="5"/>
    </row>
    <row r="45" spans="1:4" s="1" customFormat="1" ht="13.5">
      <c r="A45" s="5"/>
      <c r="B45" s="5"/>
      <c r="C45" s="5"/>
      <c r="D45" s="5"/>
    </row>
    <row r="46" spans="1:4" s="1" customFormat="1" ht="13.5">
      <c r="A46" s="5"/>
      <c r="B46" s="5"/>
      <c r="C46" s="5"/>
      <c r="D46" s="5"/>
    </row>
    <row r="47" spans="1:4" s="1" customFormat="1" ht="13.5">
      <c r="A47" s="5"/>
      <c r="B47" s="5"/>
      <c r="C47" s="5"/>
      <c r="D47" s="5"/>
    </row>
    <row r="48" spans="1:4" s="1" customFormat="1" ht="13.5">
      <c r="A48" s="5"/>
      <c r="B48" s="5"/>
      <c r="C48" s="5"/>
      <c r="D48" s="5"/>
    </row>
    <row r="49" spans="1:4" s="1" customFormat="1" ht="13.5">
      <c r="A49" s="5"/>
      <c r="B49" s="5"/>
      <c r="C49" s="5"/>
      <c r="D49" s="5"/>
    </row>
    <row r="50" spans="1:4" s="1" customFormat="1" ht="13.5">
      <c r="A50" s="5"/>
      <c r="B50" s="5"/>
      <c r="C50" s="5"/>
      <c r="D50" s="5"/>
    </row>
    <row r="51" spans="1:4" s="1" customFormat="1" ht="13.5">
      <c r="A51" s="5"/>
      <c r="B51" s="5"/>
      <c r="C51" s="5"/>
      <c r="D51" s="5"/>
    </row>
    <row r="52" spans="1:4" s="1" customFormat="1" ht="13.5">
      <c r="A52" s="5"/>
      <c r="B52" s="5"/>
      <c r="C52" s="5"/>
      <c r="D52" s="5"/>
    </row>
    <row r="53" spans="1:4" s="1" customFormat="1" ht="13.5">
      <c r="A53" s="5"/>
      <c r="B53" s="5"/>
      <c r="C53" s="5"/>
      <c r="D53" s="5"/>
    </row>
    <row r="54" spans="1:4" s="1" customFormat="1" ht="13.5">
      <c r="A54" s="5"/>
      <c r="B54" s="5"/>
      <c r="C54" s="5"/>
      <c r="D54" s="5"/>
    </row>
    <row r="55" spans="1:4" s="1" customFormat="1" ht="13.5">
      <c r="A55" s="5"/>
      <c r="B55" s="5"/>
      <c r="C55" s="5"/>
      <c r="D55" s="5"/>
    </row>
    <row r="56" spans="1:4" s="1" customFormat="1" ht="13.5">
      <c r="A56" s="5"/>
      <c r="B56" s="5"/>
      <c r="C56" s="5"/>
      <c r="D56" s="5"/>
    </row>
    <row r="57" spans="1:4" s="1" customFormat="1" ht="13.5">
      <c r="A57" s="5"/>
      <c r="B57" s="5"/>
      <c r="C57" s="5"/>
      <c r="D57" s="5"/>
    </row>
    <row r="58" spans="1:4" s="1" customFormat="1" ht="13.5">
      <c r="A58" s="5"/>
      <c r="B58" s="5"/>
      <c r="C58" s="5"/>
      <c r="D58" s="5"/>
    </row>
    <row r="59" spans="1:4" s="1" customFormat="1" ht="13.5">
      <c r="A59" s="5"/>
      <c r="B59" s="5"/>
      <c r="C59" s="5"/>
      <c r="D59" s="5"/>
    </row>
    <row r="60" spans="1:4" s="1" customFormat="1" ht="13.5">
      <c r="A60" s="5"/>
      <c r="B60" s="5"/>
      <c r="C60" s="5"/>
      <c r="D60" s="5"/>
    </row>
    <row r="61" spans="1:4" s="1" customFormat="1" ht="13.5">
      <c r="A61" s="5"/>
      <c r="B61" s="5"/>
      <c r="C61" s="5"/>
      <c r="D61" s="5"/>
    </row>
    <row r="62" spans="1:4" s="1" customFormat="1" ht="13.5">
      <c r="A62" s="5"/>
      <c r="B62" s="5"/>
      <c r="C62" s="5"/>
      <c r="D62" s="5"/>
    </row>
    <row r="63" spans="1:4" s="1" customFormat="1" ht="13.5">
      <c r="A63" s="5"/>
      <c r="B63" s="5"/>
      <c r="C63" s="5"/>
      <c r="D63" s="5"/>
    </row>
    <row r="64" spans="1:4" s="1" customFormat="1" ht="13.5">
      <c r="A64" s="5"/>
      <c r="B64" s="5"/>
      <c r="C64" s="5"/>
      <c r="D64" s="5"/>
    </row>
    <row r="65" spans="1:4" s="1" customFormat="1" ht="13.5">
      <c r="A65" s="5"/>
      <c r="B65" s="5"/>
      <c r="C65" s="5"/>
      <c r="D65" s="5"/>
    </row>
    <row r="66" spans="1:4" s="1" customFormat="1" ht="13.5">
      <c r="A66" s="5"/>
      <c r="B66" s="5"/>
      <c r="C66" s="5"/>
      <c r="D66" s="5"/>
    </row>
    <row r="67" spans="1:4" s="1" customFormat="1" ht="13.5">
      <c r="A67" s="5"/>
      <c r="B67" s="5"/>
      <c r="C67" s="5"/>
      <c r="D67" s="5"/>
    </row>
    <row r="68" spans="1:4" s="1" customFormat="1" ht="13.5">
      <c r="A68" s="5"/>
      <c r="B68" s="5"/>
      <c r="C68" s="5"/>
      <c r="D68" s="5"/>
    </row>
    <row r="69" spans="1:4" s="1" customFormat="1" ht="13.5">
      <c r="A69" s="5"/>
      <c r="B69" s="5"/>
      <c r="C69" s="5"/>
      <c r="D69" s="5"/>
    </row>
    <row r="70" spans="1:4" s="1" customFormat="1" ht="13.5">
      <c r="A70" s="5"/>
      <c r="B70" s="5"/>
      <c r="C70" s="5"/>
      <c r="D70" s="5"/>
    </row>
    <row r="71" spans="1:4" s="1" customFormat="1" ht="13.5">
      <c r="A71" s="5"/>
      <c r="B71" s="5"/>
      <c r="C71" s="5"/>
      <c r="D71" s="5"/>
    </row>
    <row r="72" spans="1:4" s="1" customFormat="1" ht="13.5">
      <c r="A72" s="5"/>
      <c r="B72" s="5"/>
      <c r="C72" s="5"/>
      <c r="D72" s="5"/>
    </row>
    <row r="73" spans="1:4" s="1" customFormat="1" ht="13.5">
      <c r="A73" s="5"/>
      <c r="B73" s="5"/>
      <c r="C73" s="5"/>
      <c r="D73" s="5"/>
    </row>
    <row r="74" spans="1:4" s="1" customFormat="1" ht="13.5">
      <c r="A74" s="5"/>
      <c r="B74" s="5"/>
      <c r="C74" s="5"/>
      <c r="D74" s="5"/>
    </row>
    <row r="75" spans="1:4" s="1" customFormat="1" ht="13.5">
      <c r="A75" s="5"/>
      <c r="B75" s="5"/>
      <c r="C75" s="5"/>
      <c r="D75" s="5"/>
    </row>
    <row r="76" spans="1:4" s="1" customFormat="1" ht="13.5">
      <c r="A76" s="5"/>
      <c r="B76" s="5"/>
      <c r="C76" s="5"/>
      <c r="D76" s="5"/>
    </row>
    <row r="77" spans="1:4" s="1" customFormat="1" ht="13.5">
      <c r="A77" s="5"/>
      <c r="B77" s="5"/>
      <c r="C77" s="5"/>
      <c r="D77" s="5"/>
    </row>
    <row r="78" spans="1:4" s="1" customFormat="1" ht="11.4" customHeight="1">
      <c r="A78" s="5"/>
      <c r="B78" s="5"/>
      <c r="C78" s="5"/>
      <c r="D78" s="5"/>
    </row>
    <row r="79" spans="1:4" s="1" customFormat="1" ht="13.5">
      <c r="A79" s="5"/>
      <c r="B79" s="5"/>
      <c r="C79" s="5"/>
      <c r="D79" s="5"/>
    </row>
    <row r="80" spans="1:4" s="1" customFormat="1" ht="13.5">
      <c r="A80" s="5"/>
      <c r="B80" s="5"/>
      <c r="C80" s="5"/>
      <c r="D80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31"/>
  <sheetViews>
    <sheetView showGridLines="0" tabSelected="1" workbookViewId="0" topLeftCell="G5">
      <selection activeCell="AG41" sqref="AG41"/>
    </sheetView>
  </sheetViews>
  <sheetFormatPr defaultColWidth="9" defaultRowHeight="13.5"/>
  <cols>
    <col min="1" max="1" width="14.796875" style="5" customWidth="1"/>
    <col min="2" max="2" width="25.19921875" style="5" customWidth="1"/>
    <col min="3" max="6" width="14.796875" style="5" customWidth="1"/>
    <col min="7" max="8" width="14.796875" style="7" customWidth="1"/>
    <col min="9" max="9" width="15.59765625" style="7" customWidth="1"/>
    <col min="10" max="18" width="15.59765625" style="5" customWidth="1"/>
    <col min="19" max="19" width="10.3984375" style="5" bestFit="1" customWidth="1"/>
    <col min="20" max="21" width="13.19921875" style="5" customWidth="1"/>
    <col min="22" max="28" width="9" style="5" customWidth="1"/>
    <col min="29" max="40" width="15.19921875" style="5" customWidth="1"/>
    <col min="41" max="16384" width="9" style="5" customWidth="1"/>
  </cols>
  <sheetData>
    <row r="1" ht="12.75">
      <c r="A1" s="4" t="s">
        <v>54</v>
      </c>
    </row>
    <row r="2" ht="13.5">
      <c r="A2" s="6" t="s">
        <v>8</v>
      </c>
    </row>
    <row r="4" spans="3:11" ht="13.5">
      <c r="C4" s="8">
        <v>2021</v>
      </c>
      <c r="D4" s="60">
        <v>2022</v>
      </c>
      <c r="E4" s="33"/>
      <c r="F4" s="7"/>
      <c r="J4" s="14"/>
      <c r="K4" s="34"/>
    </row>
    <row r="5" spans="1:11" ht="13.5">
      <c r="A5" s="8" t="s">
        <v>0</v>
      </c>
      <c r="B5" s="8" t="s">
        <v>21</v>
      </c>
      <c r="C5" s="38">
        <v>244.14610000000002</v>
      </c>
      <c r="D5" s="61">
        <v>299.22740000000005</v>
      </c>
      <c r="E5" s="35"/>
      <c r="F5" s="7"/>
      <c r="I5" s="58"/>
      <c r="J5" s="59"/>
      <c r="K5" s="31"/>
    </row>
    <row r="6" spans="2:11" ht="13.5">
      <c r="B6" s="8" t="s">
        <v>30</v>
      </c>
      <c r="C6" s="38">
        <v>207.0811</v>
      </c>
      <c r="D6" s="61">
        <v>256.5692</v>
      </c>
      <c r="E6" s="35"/>
      <c r="F6" s="7"/>
      <c r="I6" s="58"/>
      <c r="J6" s="59"/>
      <c r="K6" s="31"/>
    </row>
    <row r="7" spans="2:11" ht="13.5">
      <c r="B7" s="8" t="s">
        <v>22</v>
      </c>
      <c r="C7" s="38">
        <v>118.6823</v>
      </c>
      <c r="D7" s="61">
        <v>145.0273</v>
      </c>
      <c r="E7" s="35"/>
      <c r="F7" s="7"/>
      <c r="I7" s="58"/>
      <c r="J7" s="59"/>
      <c r="K7" s="31"/>
    </row>
    <row r="8" spans="2:11" ht="13.5">
      <c r="B8" s="8" t="s">
        <v>61</v>
      </c>
      <c r="C8" s="38">
        <v>60.8286</v>
      </c>
      <c r="D8" s="61">
        <v>64.66890000000001</v>
      </c>
      <c r="E8" s="35"/>
      <c r="F8" s="7"/>
      <c r="I8" s="58"/>
      <c r="J8" s="59"/>
      <c r="K8" s="31"/>
    </row>
    <row r="9" spans="2:11" ht="13.5">
      <c r="B9" s="8" t="s">
        <v>23</v>
      </c>
      <c r="C9" s="38">
        <v>30.5187</v>
      </c>
      <c r="D9" s="61">
        <v>37.212</v>
      </c>
      <c r="E9" s="35"/>
      <c r="F9" s="7"/>
      <c r="I9" s="58"/>
      <c r="J9" s="59"/>
      <c r="K9" s="31"/>
    </row>
    <row r="10" spans="2:11" ht="13.5">
      <c r="B10" s="8" t="s">
        <v>24</v>
      </c>
      <c r="C10" s="38">
        <v>25.595599999999997</v>
      </c>
      <c r="D10" s="61">
        <v>36.4451</v>
      </c>
      <c r="E10" s="35"/>
      <c r="F10" s="7"/>
      <c r="I10" s="58"/>
      <c r="J10" s="59"/>
      <c r="K10" s="31"/>
    </row>
    <row r="11" spans="2:11" ht="13.5">
      <c r="B11" s="8" t="s">
        <v>25</v>
      </c>
      <c r="C11" s="38">
        <v>22.4818</v>
      </c>
      <c r="D11" s="61">
        <v>31.86</v>
      </c>
      <c r="E11" s="35"/>
      <c r="F11" s="7"/>
      <c r="I11" s="58"/>
      <c r="J11" s="59"/>
      <c r="K11" s="31"/>
    </row>
    <row r="12" spans="2:11" ht="13.5">
      <c r="B12" s="8" t="s">
        <v>27</v>
      </c>
      <c r="C12" s="38">
        <v>18.426099999999998</v>
      </c>
      <c r="D12" s="61">
        <v>26.438599999999997</v>
      </c>
      <c r="E12" s="35"/>
      <c r="F12" s="7"/>
      <c r="I12" s="58"/>
      <c r="J12" s="59"/>
      <c r="K12" s="31"/>
    </row>
    <row r="13" spans="2:11" ht="13.5">
      <c r="B13" s="8" t="s">
        <v>65</v>
      </c>
      <c r="C13" s="38">
        <v>25.0495</v>
      </c>
      <c r="D13" s="61">
        <v>25.8955</v>
      </c>
      <c r="E13" s="35"/>
      <c r="F13" s="7"/>
      <c r="I13" s="58"/>
      <c r="J13" s="59"/>
      <c r="K13" s="31"/>
    </row>
    <row r="14" spans="2:11" ht="13.5">
      <c r="B14" s="8" t="s">
        <v>26</v>
      </c>
      <c r="C14" s="38">
        <v>19.3721</v>
      </c>
      <c r="D14" s="61">
        <v>25.443099999999998</v>
      </c>
      <c r="E14" s="35"/>
      <c r="F14" s="7"/>
      <c r="I14" s="58"/>
      <c r="J14" s="59"/>
      <c r="K14" s="31"/>
    </row>
    <row r="15" spans="2:11" ht="13.5">
      <c r="B15" s="8" t="s">
        <v>28</v>
      </c>
      <c r="C15" s="38">
        <v>19.751</v>
      </c>
      <c r="D15" s="61">
        <v>23.881700000000002</v>
      </c>
      <c r="E15" s="35"/>
      <c r="F15" s="7"/>
      <c r="I15" s="58"/>
      <c r="J15" s="59"/>
      <c r="K15" s="31"/>
    </row>
    <row r="16" spans="1:10" ht="13.5">
      <c r="A16" s="7"/>
      <c r="B16" s="7"/>
      <c r="C16" s="7"/>
      <c r="E16" s="63"/>
      <c r="F16" s="7"/>
      <c r="J16" s="7"/>
    </row>
    <row r="17" spans="1:10" ht="13.5">
      <c r="A17" s="8" t="s">
        <v>1</v>
      </c>
      <c r="B17" s="8" t="s">
        <v>21</v>
      </c>
      <c r="C17" s="38">
        <v>329.54040000000003</v>
      </c>
      <c r="D17" s="62">
        <v>396.1754</v>
      </c>
      <c r="E17" s="35"/>
      <c r="F17" s="7"/>
      <c r="I17" s="58"/>
      <c r="J17" s="58"/>
    </row>
    <row r="18" spans="1:10" ht="13.5">
      <c r="A18" s="7"/>
      <c r="B18" s="8" t="s">
        <v>30</v>
      </c>
      <c r="C18" s="38">
        <v>175.6659</v>
      </c>
      <c r="D18" s="62">
        <v>210.6273</v>
      </c>
      <c r="E18" s="35"/>
      <c r="F18" s="7"/>
      <c r="I18" s="58"/>
      <c r="J18" s="58"/>
    </row>
    <row r="19" spans="1:10" ht="13.5">
      <c r="A19" s="7"/>
      <c r="B19" s="8" t="s">
        <v>22</v>
      </c>
      <c r="C19" s="38">
        <v>66.0835</v>
      </c>
      <c r="D19" s="62">
        <v>81.2801</v>
      </c>
      <c r="E19" s="35"/>
      <c r="F19" s="7"/>
      <c r="I19" s="58"/>
      <c r="J19" s="58"/>
    </row>
    <row r="20" spans="1:10" ht="13.5">
      <c r="A20" s="7"/>
      <c r="B20" s="8" t="s">
        <v>61</v>
      </c>
      <c r="C20" s="38">
        <v>40.012699999999995</v>
      </c>
      <c r="D20" s="62">
        <v>48.2935</v>
      </c>
      <c r="E20" s="35"/>
      <c r="F20" s="7"/>
      <c r="I20" s="58"/>
      <c r="J20" s="58"/>
    </row>
    <row r="21" spans="1:10" ht="13.5">
      <c r="A21" s="7"/>
      <c r="B21" s="8" t="s">
        <v>24</v>
      </c>
      <c r="C21" s="38">
        <v>32.725</v>
      </c>
      <c r="D21" s="62">
        <v>41.1091</v>
      </c>
      <c r="E21" s="35"/>
      <c r="F21" s="7"/>
      <c r="I21" s="58"/>
      <c r="J21" s="58"/>
    </row>
    <row r="22" spans="1:10" ht="13.5">
      <c r="A22" s="7"/>
      <c r="B22" s="8" t="s">
        <v>28</v>
      </c>
      <c r="C22" s="38">
        <v>21.2589</v>
      </c>
      <c r="D22" s="62">
        <v>26.855700000000002</v>
      </c>
      <c r="E22" s="35"/>
      <c r="F22" s="7"/>
      <c r="I22" s="58"/>
      <c r="J22" s="58"/>
    </row>
    <row r="23" spans="1:10" ht="13.5">
      <c r="A23" s="7"/>
      <c r="B23" s="8" t="s">
        <v>27</v>
      </c>
      <c r="C23" s="38">
        <v>13.3889</v>
      </c>
      <c r="D23" s="62">
        <v>19.0969</v>
      </c>
      <c r="E23" s="35"/>
      <c r="F23" s="7"/>
      <c r="I23" s="58"/>
      <c r="J23" s="58"/>
    </row>
    <row r="24" spans="1:10" ht="13.5">
      <c r="A24" s="7"/>
      <c r="B24" s="8" t="s">
        <v>25</v>
      </c>
      <c r="C24" s="38">
        <v>13.6521</v>
      </c>
      <c r="D24" s="62">
        <v>18.953</v>
      </c>
      <c r="E24" s="35"/>
      <c r="F24" s="7"/>
      <c r="I24" s="58"/>
      <c r="J24" s="58"/>
    </row>
    <row r="25" spans="1:10" ht="13.5">
      <c r="A25" s="7"/>
      <c r="B25" s="8" t="s">
        <v>64</v>
      </c>
      <c r="C25" s="38">
        <v>11.960799999999999</v>
      </c>
      <c r="D25" s="62">
        <v>17.8737</v>
      </c>
      <c r="E25" s="35"/>
      <c r="F25" s="7"/>
      <c r="I25" s="58"/>
      <c r="J25" s="58"/>
    </row>
    <row r="26" spans="2:10" ht="13.5">
      <c r="B26" s="8" t="s">
        <v>23</v>
      </c>
      <c r="C26" s="38">
        <v>14.804799999999998</v>
      </c>
      <c r="D26" s="62">
        <v>17.028299999999998</v>
      </c>
      <c r="E26" s="35"/>
      <c r="F26" s="7"/>
      <c r="I26" s="58"/>
      <c r="J26" s="58"/>
    </row>
    <row r="27" spans="1:10" ht="13.5">
      <c r="A27" s="7"/>
      <c r="B27" s="8" t="s">
        <v>65</v>
      </c>
      <c r="C27" s="38">
        <v>13.222700000000001</v>
      </c>
      <c r="D27" s="62">
        <v>15.527299999999999</v>
      </c>
      <c r="E27" s="35"/>
      <c r="F27" s="7"/>
      <c r="I27" s="58"/>
      <c r="J27" s="58"/>
    </row>
    <row r="29" ht="11.7" customHeight="1">
      <c r="A29" s="37" t="s">
        <v>62</v>
      </c>
    </row>
    <row r="31" ht="13.5">
      <c r="A31" s="5" t="s">
        <v>58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19"/>
  <sheetViews>
    <sheetView zoomScale="82" zoomScaleNormal="82" workbookViewId="0" topLeftCell="A12">
      <selection activeCell="A21" sqref="A21"/>
    </sheetView>
  </sheetViews>
  <sheetFormatPr defaultColWidth="9" defaultRowHeight="13.5"/>
  <cols>
    <col min="1" max="11" width="28.3984375" style="5" customWidth="1"/>
    <col min="12" max="17" width="18.796875" style="5" customWidth="1"/>
    <col min="18" max="16384" width="9" style="5" customWidth="1"/>
  </cols>
  <sheetData>
    <row r="1" ht="15.75">
      <c r="A1" s="41" t="s">
        <v>55</v>
      </c>
    </row>
    <row r="2" ht="14.25">
      <c r="A2" s="43" t="s">
        <v>3</v>
      </c>
    </row>
    <row r="3" ht="12.75">
      <c r="A3" s="6"/>
    </row>
    <row r="4" spans="2:6" ht="12.75">
      <c r="B4" s="8" t="s">
        <v>0</v>
      </c>
      <c r="C4" s="14"/>
      <c r="E4" s="8" t="s">
        <v>1</v>
      </c>
      <c r="F4" s="14"/>
    </row>
    <row r="5" spans="1:6" ht="12.75">
      <c r="A5" s="8" t="s">
        <v>21</v>
      </c>
      <c r="B5" s="56">
        <v>21.98385216449116</v>
      </c>
      <c r="C5" s="39"/>
      <c r="D5" s="8" t="s">
        <v>21</v>
      </c>
      <c r="E5" s="56">
        <v>34.295086599172194</v>
      </c>
      <c r="F5" s="39"/>
    </row>
    <row r="6" spans="1:6" ht="12.75">
      <c r="A6" s="8" t="s">
        <v>30</v>
      </c>
      <c r="B6" s="56">
        <v>18.84980908420073</v>
      </c>
      <c r="C6" s="39"/>
      <c r="D6" s="8" t="s">
        <v>30</v>
      </c>
      <c r="E6" s="56">
        <v>18.233038935910255</v>
      </c>
      <c r="F6" s="39"/>
    </row>
    <row r="7" spans="1:6" ht="12.75">
      <c r="A7" s="8" t="s">
        <v>22</v>
      </c>
      <c r="B7" s="56">
        <v>10.654969173997127</v>
      </c>
      <c r="C7" s="39"/>
      <c r="D7" s="8" t="s">
        <v>22</v>
      </c>
      <c r="E7" s="56">
        <v>7.0360453180318</v>
      </c>
      <c r="F7" s="39"/>
    </row>
    <row r="8" spans="1:6" ht="12.75">
      <c r="A8" s="8" t="s">
        <v>61</v>
      </c>
      <c r="B8" s="56">
        <v>4.751140895654149</v>
      </c>
      <c r="C8" s="39"/>
      <c r="D8" s="8" t="s">
        <v>61</v>
      </c>
      <c r="E8" s="56">
        <v>4.1805467090514</v>
      </c>
      <c r="F8" s="39"/>
    </row>
    <row r="9" spans="1:6" ht="12.75">
      <c r="A9" s="8" t="s">
        <v>23</v>
      </c>
      <c r="B9" s="56">
        <v>2.7339177720524424</v>
      </c>
      <c r="C9" s="39"/>
      <c r="D9" s="8" t="s">
        <v>24</v>
      </c>
      <c r="E9" s="56">
        <v>3.5586261653652134</v>
      </c>
      <c r="F9" s="39"/>
    </row>
    <row r="10" spans="1:6" ht="12.75">
      <c r="A10" s="8" t="s">
        <v>24</v>
      </c>
      <c r="B10" s="56">
        <v>2.6775746155602618</v>
      </c>
      <c r="C10" s="39"/>
      <c r="D10" s="8" t="s">
        <v>28</v>
      </c>
      <c r="E10" s="56">
        <v>2.32477472650091</v>
      </c>
      <c r="F10" s="39"/>
    </row>
    <row r="11" spans="1:6" ht="12.75">
      <c r="A11" s="8" t="s">
        <v>25</v>
      </c>
      <c r="B11" s="56">
        <v>2.340713216639547</v>
      </c>
      <c r="C11" s="39"/>
      <c r="D11" s="8" t="s">
        <v>27</v>
      </c>
      <c r="E11" s="56">
        <v>1.65313101034474</v>
      </c>
      <c r="F11" s="39"/>
    </row>
    <row r="12" spans="1:6" ht="12.75">
      <c r="A12" s="8" t="s">
        <v>27</v>
      </c>
      <c r="B12" s="56">
        <v>1.9424099324998845</v>
      </c>
      <c r="C12" s="39"/>
      <c r="D12" s="8" t="s">
        <v>25</v>
      </c>
      <c r="E12" s="56">
        <v>1.6406742476037395</v>
      </c>
      <c r="F12" s="39"/>
    </row>
    <row r="13" spans="1:6" ht="12.75">
      <c r="A13" s="8" t="s">
        <v>65</v>
      </c>
      <c r="B13" s="56">
        <v>1.9025090741208217</v>
      </c>
      <c r="C13" s="39"/>
      <c r="D13" s="8" t="s">
        <v>64</v>
      </c>
      <c r="E13" s="56">
        <v>1.5472441987756536</v>
      </c>
      <c r="F13" s="39"/>
    </row>
    <row r="14" spans="1:6" ht="12.75">
      <c r="A14" s="8" t="s">
        <v>26</v>
      </c>
      <c r="B14" s="56">
        <v>1.8692718280691036</v>
      </c>
      <c r="C14" s="39"/>
      <c r="D14" s="8" t="s">
        <v>23</v>
      </c>
      <c r="E14" s="56">
        <v>1.4740617997399226</v>
      </c>
      <c r="F14" s="39"/>
    </row>
    <row r="15" spans="1:6" ht="12.75">
      <c r="A15" s="8" t="s">
        <v>28</v>
      </c>
      <c r="B15" s="56">
        <v>1.7545577785882192</v>
      </c>
      <c r="C15" s="39"/>
      <c r="D15" s="8" t="s">
        <v>65</v>
      </c>
      <c r="E15" s="56">
        <v>1.3441271168056532</v>
      </c>
      <c r="F15" s="39"/>
    </row>
    <row r="16" spans="1:6" ht="12.75">
      <c r="A16" s="8" t="s">
        <v>29</v>
      </c>
      <c r="B16" s="56">
        <v>28.539274464126553</v>
      </c>
      <c r="C16" s="39"/>
      <c r="D16" s="8" t="s">
        <v>29</v>
      </c>
      <c r="E16" s="56">
        <v>22.712643172698524</v>
      </c>
      <c r="F16" s="39"/>
    </row>
    <row r="17" spans="1:7" ht="12.75">
      <c r="A17" s="7"/>
      <c r="B17" s="39"/>
      <c r="C17" s="39"/>
      <c r="D17" s="40"/>
      <c r="E17" s="7"/>
      <c r="F17" s="39"/>
      <c r="G17" s="39"/>
    </row>
    <row r="18" ht="16.2" customHeight="1">
      <c r="A18" s="11" t="s">
        <v>68</v>
      </c>
    </row>
    <row r="19" ht="16.2" customHeight="1">
      <c r="A19" s="42" t="s">
        <v>67</v>
      </c>
    </row>
    <row r="24" ht="11.7" customHeight="1"/>
    <row r="25" ht="11.7" customHeight="1"/>
    <row r="26" ht="11.7" customHeight="1"/>
    <row r="27" ht="11.7" customHeight="1"/>
    <row r="28" ht="11.7" customHeight="1"/>
    <row r="32" ht="11.7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 Martine (ESTAT)</dc:creator>
  <cp:keywords/>
  <dc:description/>
  <cp:lastModifiedBy>ROSS Wendy (ESTAT)</cp:lastModifiedBy>
  <dcterms:created xsi:type="dcterms:W3CDTF">2022-01-25T10:18:42Z</dcterms:created>
  <dcterms:modified xsi:type="dcterms:W3CDTF">2024-01-29T08:12:17Z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2024-01-22T09:17:49Z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1c3063c5-4f19-4c5d-ac2c-a884e2bb3b57</vt:lpwstr>
  </property>
  <property fmtid="{D5CDD505-2E9C-101B-9397-08002B2CF9AE}" pid="8" name="MSIP_Label_6bd9ddd1-4d20-43f6-abfa-fc3c07406f94_ContentBits">
    <vt:lpwstr>0</vt:lpwstr>
  </property>
</Properties>
</file>