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6" yWindow="65426" windowWidth="19420" windowHeight="10420" tabRatio="921" firstSheet="11" activeTab="16"/>
  </bookViews>
  <sheets>
    <sheet name="Contents" sheetId="60" r:id="rId1"/>
    <sheet name="Figure 1" sheetId="45" r:id="rId2"/>
    <sheet name="Table 1" sheetId="54" r:id="rId3"/>
    <sheet name="Table 2" sheetId="18" r:id="rId4"/>
    <sheet name="Figure 2" sheetId="57" r:id="rId5"/>
    <sheet name="Table 3" sheetId="61" r:id="rId6"/>
    <sheet name="Figure 3" sheetId="56" r:id="rId7"/>
    <sheet name="Table 4" sheetId="62" r:id="rId8"/>
    <sheet name="Table 5" sheetId="49" r:id="rId9"/>
    <sheet name="Map 1" sheetId="46" r:id="rId10"/>
    <sheet name="Table 6" sheetId="50" r:id="rId11"/>
    <sheet name="Figure 4" sheetId="51" r:id="rId12"/>
    <sheet name="Table 7" sheetId="63" r:id="rId13"/>
    <sheet name="Figure 5" sheetId="59" r:id="rId14"/>
    <sheet name="Figure 6" sheetId="52" r:id="rId15"/>
    <sheet name="Figure 7" sheetId="41" r:id="rId16"/>
    <sheet name="Figure 8" sheetId="58" r:id="rId17"/>
  </sheets>
  <definedNames>
    <definedName name="_xlnm.Print_Area" localSheetId="0">'Contents'!$A$1:$L$39</definedName>
    <definedName name="_xlnm.Print_Area" localSheetId="4">'Figure 2'!$A$1:$L$84</definedName>
    <definedName name="_xlnm.Print_Area" localSheetId="9">'Map 1'!$A$1:$N$120</definedName>
  </definedNames>
  <calcPr calcId="191029"/>
  <extLst/>
</workbook>
</file>

<file path=xl/sharedStrings.xml><?xml version="1.0" encoding="utf-8"?>
<sst xmlns="http://schemas.openxmlformats.org/spreadsheetml/2006/main" count="1061" uniqueCount="205">
  <si>
    <t>:</t>
  </si>
  <si>
    <t>Croatia</t>
  </si>
  <si>
    <t>Total</t>
  </si>
  <si>
    <t>False visa or residence permit</t>
  </si>
  <si>
    <t>No valid travel document(s)</t>
  </si>
  <si>
    <t>Purpose and conditions of stay not justified</t>
  </si>
  <si>
    <t>No valid visa or residence permit</t>
  </si>
  <si>
    <t>Pakistan</t>
  </si>
  <si>
    <t>Brazil</t>
  </si>
  <si>
    <t>Morocco</t>
  </si>
  <si>
    <t>India</t>
  </si>
  <si>
    <t>Algeria</t>
  </si>
  <si>
    <t>Tunisia</t>
  </si>
  <si>
    <t>Bangladesh</t>
  </si>
  <si>
    <t>Nigeria</t>
  </si>
  <si>
    <t>Afghanistan</t>
  </si>
  <si>
    <t>Syria</t>
  </si>
  <si>
    <t>Iraq</t>
  </si>
  <si>
    <t>Georgia</t>
  </si>
  <si>
    <t>Russia</t>
  </si>
  <si>
    <t>Serbia</t>
  </si>
  <si>
    <t>Albania</t>
  </si>
  <si>
    <t>Ukraine</t>
  </si>
  <si>
    <t>Refused at the land border</t>
  </si>
  <si>
    <t>Refused at the sea border</t>
  </si>
  <si>
    <t>Refused at the air border</t>
  </si>
  <si>
    <t>Belarus</t>
  </si>
  <si>
    <t>An alert has been issued</t>
  </si>
  <si>
    <t>Person considered to be a public threat</t>
  </si>
  <si>
    <t>Moldova</t>
  </si>
  <si>
    <t>Iceland</t>
  </si>
  <si>
    <t>Liechtenstein</t>
  </si>
  <si>
    <t>Norway</t>
  </si>
  <si>
    <t>Switzerland</t>
  </si>
  <si>
    <t>Sea</t>
  </si>
  <si>
    <t>Air</t>
  </si>
  <si>
    <t>(%)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</si>
  <si>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</si>
  <si>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</si>
  <si>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</si>
  <si>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</si>
  <si>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</si>
  <si>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</si>
  <si>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</si>
  <si>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</si>
  <si>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</si>
  <si>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</si>
  <si>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</si>
  <si>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</si>
  <si>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</si>
  <si>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</si>
  <si>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</si>
  <si>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</si>
  <si>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</si>
  <si>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</si>
  <si>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</si>
  <si>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</si>
  <si>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</si>
  <si>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</si>
  <si>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</si>
  <si>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</si>
  <si>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</si>
  <si>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Voluntary return</t>
  </si>
  <si>
    <t>Enforced return</t>
  </si>
  <si>
    <t>Other</t>
  </si>
  <si>
    <t>Source: Eurostat (online data code: migr_eirfs)</t>
  </si>
  <si>
    <t>migr_eirtn</t>
  </si>
  <si>
    <t>migr_eiord</t>
  </si>
  <si>
    <t>migr_eipre</t>
  </si>
  <si>
    <t>migr_eirfs</t>
  </si>
  <si>
    <t>Bookmarks:</t>
  </si>
  <si>
    <t>Asylum and migration</t>
  </si>
  <si>
    <t>Statistics on enforcement of immigration legislation</t>
  </si>
  <si>
    <t>Bookmark:</t>
  </si>
  <si>
    <t>Land</t>
  </si>
  <si>
    <t>(% of total refusals)</t>
  </si>
  <si>
    <t>(number)</t>
  </si>
  <si>
    <t>Total refusals 
(number)</t>
  </si>
  <si>
    <t>Assisted return</t>
  </si>
  <si>
    <t>Non-assisted return</t>
  </si>
  <si>
    <t>Czechia</t>
  </si>
  <si>
    <t>North Macedonia</t>
  </si>
  <si>
    <t>Colombia</t>
  </si>
  <si>
    <t>–</t>
  </si>
  <si>
    <t>* This designation is without prejudice to positions on status, and is in line with UNSCR 1244/1999 and the ICJ Opinion on the Kosovo declaration of independence.</t>
  </si>
  <si>
    <t>EU (¹)</t>
  </si>
  <si>
    <t>EU</t>
  </si>
  <si>
    <t>migr_eiord1</t>
  </si>
  <si>
    <t>migr_eirtn1</t>
  </si>
  <si>
    <t>Egypt</t>
  </si>
  <si>
    <t>Source: Eurostat (online data code: migr_eirtn and migr_eirtn1)</t>
  </si>
  <si>
    <t xml:space="preserve">Latvia </t>
  </si>
  <si>
    <t>https://ec.europa.eu/eurostat/databrowser/bookmark/73f027b3-3fcb-4dc8-9e1c-97485ec96472?lang=en</t>
  </si>
  <si>
    <t>https://ec.europa.eu/eurostat/databrowser/bookmark/884c2bb8-b4bf-4a15-b6cb-84ef5c3f88be?lang=en</t>
  </si>
  <si>
    <t xml:space="preserve">Note: The graph presents Member States for which information by type of return is available. </t>
  </si>
  <si>
    <t>(¹) Based on available data for EU Member States.</t>
  </si>
  <si>
    <t>See the methodological note on derogations in the 'Data sources' chapter of this article.</t>
  </si>
  <si>
    <t xml:space="preserve">Note: The graph presents Member States for which information by type of assistance received is available. </t>
  </si>
  <si>
    <t>Cote d'Ivoire</t>
  </si>
  <si>
    <t>Kosovo</t>
  </si>
  <si>
    <t>Bosnia and Herzegovina</t>
  </si>
  <si>
    <t>Azerbaijan</t>
  </si>
  <si>
    <t>Uzbekistan</t>
  </si>
  <si>
    <t>False travel document(s)</t>
  </si>
  <si>
    <t>Person already stayed 3 months in a 6-months period</t>
  </si>
  <si>
    <t>Insufficient means of subsistence</t>
  </si>
  <si>
    <t>Türkiye</t>
  </si>
  <si>
    <t>Refusals of Entry</t>
  </si>
  <si>
    <t>Statistics on Enforcement of Immigration Legislation</t>
  </si>
  <si>
    <t>Third country nationals returned following an order to leave</t>
  </si>
  <si>
    <t xml:space="preserve"> - Tables and Figures - </t>
  </si>
  <si>
    <t>Returned to third countries</t>
  </si>
  <si>
    <t>Note: – = not applicable; sea borders for landlocked countries; land borders for countries in the Schengen area that just have borders with other countries within the Schengen area.</t>
  </si>
  <si>
    <t>Summary</t>
  </si>
  <si>
    <t>Refused entry</t>
  </si>
  <si>
    <t>Found to be illegally present</t>
  </si>
  <si>
    <t>Ordered to leave</t>
  </si>
  <si>
    <t>Returned</t>
  </si>
  <si>
    <t>Share in the EU total,
2023</t>
  </si>
  <si>
    <t>Change, 
2022-2023</t>
  </si>
  <si>
    <t>Citizens of</t>
  </si>
  <si>
    <t>United Kingdom</t>
  </si>
  <si>
    <t>Denmak</t>
  </si>
  <si>
    <t xml:space="preserve"> - </t>
  </si>
  <si>
    <t>China (inc. Hong Kong)</t>
  </si>
  <si>
    <t>Somalia</t>
  </si>
  <si>
    <t>South Africa</t>
  </si>
  <si>
    <t>Peru</t>
  </si>
  <si>
    <t>Honduras</t>
  </si>
  <si>
    <t>Democratic Republic of the Congo</t>
  </si>
  <si>
    <t>Libya</t>
  </si>
  <si>
    <t>Third country nationals refused entry at the external borders - annual data (rounded) [migr_eirfs__custom_11004164]</t>
  </si>
  <si>
    <t>Third country nationals refused entry at the external borders - annual data (rounded) [migr_eirfs__custom_11004763]</t>
  </si>
  <si>
    <t>Third country nationals refused entry at the external borders - annual data (rounded) [migr_eirfs__custom_11005652]</t>
  </si>
  <si>
    <t>TOTAL</t>
  </si>
  <si>
    <t>Person that refused to provide biometric data</t>
  </si>
  <si>
    <t>Note: classification by grounds of entry refusal from the Schengen Border Code. EU total for 2022 does not consider Portugal data.</t>
  </si>
  <si>
    <t>Table 7: Third country nationals returned following an order to leave, 2023</t>
  </si>
  <si>
    <t>Guinea</t>
  </si>
  <si>
    <t>Senegal</t>
  </si>
  <si>
    <t>Third country nationals found to be illegally present - annual data (rounded) [migr_eipre]</t>
  </si>
  <si>
    <t>Moldavia</t>
  </si>
  <si>
    <t>Turkmenistan</t>
  </si>
  <si>
    <t>Kosovo*</t>
  </si>
  <si>
    <t>China (incl. Hong Kong)</t>
  </si>
  <si>
    <t>EU = 2.8</t>
  </si>
  <si>
    <t>&lt; 1</t>
  </si>
  <si>
    <t>1 – &lt; 5</t>
  </si>
  <si>
    <t>5 – &lt; 10</t>
  </si>
  <si>
    <t>≥ 10</t>
  </si>
  <si>
    <t>Value</t>
  </si>
  <si>
    <t>Country</t>
  </si>
  <si>
    <t>Note: the selection of the top 20 countries is based on the cumulative number of persons for the entire period covering 2015-2023</t>
  </si>
  <si>
    <t>Share in the 
EU total,
2023</t>
  </si>
  <si>
    <t>Note: Data computed from quaterly data for the following countries: Austria, Cyprus, Czech, Germany, Denmark, Spain, Finland, France, Hungary, Italy,  Lithuania, Portugal, Romania, Sweden, Lichtenstein, Norway.</t>
  </si>
  <si>
    <t>Ordered to leave (quarterly data)</t>
  </si>
  <si>
    <t>Returned (quarterly data)</t>
  </si>
  <si>
    <t>Ordered to leave (annual data)</t>
  </si>
  <si>
    <t>Returned (annual data)</t>
  </si>
  <si>
    <t>Refused to entry</t>
  </si>
  <si>
    <t>2023 - 2022 Var (%)</t>
  </si>
  <si>
    <t>India#</t>
  </si>
  <si>
    <t>Venezuela</t>
  </si>
  <si>
    <t>Share (%)</t>
  </si>
  <si>
    <t>Note: Belgium, Czechia, Denmark, Germany, Cyprus, Luxembourg, Malta, the Netherlands, Austria, Portugal and Sweden, not applicable for land borders. Czechia, Luxembourg, Hungary, Austria and Slovakia, not applicable for sea borders.</t>
  </si>
  <si>
    <t>Difference</t>
  </si>
  <si>
    <t>Figure 5: Share of returns to third countries in the total number of returns, 2023</t>
  </si>
  <si>
    <t>(number of persons)</t>
  </si>
  <si>
    <t>https://ec.europa.eu/eurostat/databrowser/product/view/migr_eirfs?category=migr.migr_man.migr_eil</t>
  </si>
  <si>
    <t>https://ec.europa.eu/eurostat/databrowser/product/view/migr_eipre?category=migr.migr_man.migr_eil</t>
  </si>
  <si>
    <t>https://ec.europa.eu/eurostat/databrowser/product/view/migr_eiORD?category=migr.migr_man.migr_eil</t>
  </si>
  <si>
    <t>https://ec.europa.eu/eurostat/databrowser/product/view/migr_eiord1?category=migr.migr_man.migr_eil</t>
  </si>
  <si>
    <t>https://ec.europa.eu/eurostat/databrowser/product/view/migr_eirtn?category=migr.migr_man.migr_eil</t>
  </si>
  <si>
    <t>https://ec.europa.eu/eurostat/databrowser/product/view/migr_eirtn1?category=migr.migr_man.migr_eil</t>
  </si>
  <si>
    <t>Third country nationals found to be illegally present - annual data (rounded) [migr_eipre__custom_11193420]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</si>
  <si>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codes: migr_eirfs, migr_eipre, migr_eiord, migr_eiord1, migr_eirtn, migr_eirtn1)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</si>
  <si>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migr_eirfs)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</si>
  <si>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migr_eipre)</t>
    </r>
  </si>
  <si>
    <r>
      <t>Source:</t>
    </r>
    <r>
      <rPr>
        <sz val="10"/>
        <rFont val="Arial"/>
        <family val="2"/>
      </rPr>
      <t xml:space="preserve"> Eurostat (online data code: migr_eipre)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</si>
  <si>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migr_eiord and migr_eiord1)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</si>
  <si>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migr_ord and migr_ord1)</t>
    </r>
  </si>
  <si>
    <r>
      <rPr>
        <i/>
        <sz val="10"/>
        <rFont val="Arial"/>
        <family val="2"/>
      </rPr>
      <t>Source</t>
    </r>
    <r>
      <rPr>
        <sz val="10"/>
        <color indexed="8"/>
        <rFont val="Arial"/>
        <family val="2"/>
      </rPr>
      <t>: Eurostat (online data code: migr_eirtn)</t>
    </r>
  </si>
  <si>
    <r>
      <t>Source:</t>
    </r>
    <r>
      <rPr>
        <sz val="10"/>
        <rFont val="Arial"/>
        <family val="2"/>
      </rPr>
      <t xml:space="preserve"> Eurostat (online data code: migr_eirtn1)</t>
    </r>
  </si>
  <si>
    <t>Third-country nationals found to be illegally present</t>
  </si>
  <si>
    <t>Third-country nationals ordered to leave the EU</t>
  </si>
  <si>
    <t>Figure 7: Third-country nationals returned outside the EU or EFTA country, by type of return, 2023</t>
  </si>
  <si>
    <t>Figure 8: Third-country nationals who left the EU or EFTA country, by type of assistance received, 2023</t>
  </si>
  <si>
    <t>Table 2: Third-country nationals refused entry into an EU or EFTA country, by type of border, 2023</t>
  </si>
  <si>
    <t>Table 1: Third-country nationals refused entry into an EU or EFTA country, 2015-2023</t>
  </si>
  <si>
    <t>Figure 1: Third-country nationals subject to the enforcement of immigration legislation in EU countries, 2014-2023</t>
  </si>
  <si>
    <t>Table 4: Third-country nationals found to be illegally present into an EU or EFTA country, 2023</t>
  </si>
  <si>
    <t>Map 1: Third-country nationals found to be illegally present in the EU or EFTA countries, 2023 (number)</t>
  </si>
  <si>
    <t>Table 6: Third-country nationals ordered to leave the territory of an EU or EFTA country, 2015-2023</t>
  </si>
  <si>
    <t>Table 3: Third-country nationals refused entry into an EU or EFTA country, by country, type of border and citizenship, 2023 (number of persons)</t>
  </si>
  <si>
    <t>Figure 3: Grounds to refuse entry of third-country nationals into EU countries, 2022 and 2023</t>
  </si>
  <si>
    <t>Figure 2: Top 20 citizenships refused entry into the EU, by type of border, 2023</t>
  </si>
  <si>
    <t>Table 5: Top 20 citizenships found to be illegally present in the EU, 2015-2023</t>
  </si>
  <si>
    <t>Figure 4: Top 20 citizenships ordered to leave the EU, 2022 and 2023</t>
  </si>
  <si>
    <t>Figure 6: Top 20 citizenships returned, 2022 and 2023</t>
  </si>
  <si>
    <t>Note: classification by grounds of entry refusal from the Schengen border code</t>
  </si>
  <si>
    <r>
      <t>Source:</t>
    </r>
    <r>
      <rPr>
        <sz val="10"/>
        <rFont val="Arial"/>
        <family val="2"/>
      </rPr>
      <t xml:space="preserve"> Eurostat (online data code: migr_eirfs)</t>
    </r>
  </si>
  <si>
    <t>Note: Data computed from quarterly data for the following countries: Austria, Cyprus, Czech, Germany, Denmark, Spain, Finland, France, Hungary, Italy, Lithuania, Portugal, Romania, Sweden, Lichtenstein, Norway.</t>
  </si>
  <si>
    <r>
      <t>Source:</t>
    </r>
    <r>
      <rPr>
        <sz val="10"/>
        <rFont val="Arial"/>
        <family val="2"/>
      </rPr>
      <t xml:space="preserve"> Eurostat (online data codes: migr_eirfs, migr_eipre, migr_eiord, migr_eirtn, migr_eiord1 and migr_eirtn1)</t>
    </r>
  </si>
  <si>
    <r>
      <t>Source:</t>
    </r>
    <r>
      <rPr>
        <sz val="10"/>
        <rFont val="Arial"/>
        <family val="2"/>
      </rPr>
      <t xml:space="preserve"> Eurostat (online data code: migr_eiord and migr_eiord1)</t>
    </r>
  </si>
  <si>
    <r>
      <t>Source:</t>
    </r>
    <r>
      <rPr>
        <sz val="10"/>
        <rFont val="Arial"/>
        <family val="2"/>
      </rPr>
      <t xml:space="preserve"> Eurostat (online data code: migr_eirtn and migr_eirtn1)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</si>
</sst>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#,##0.0_i"/>
    <numFmt numFmtId="169" formatCode="#,##0_i"/>
    <numFmt numFmtId="170" formatCode="#,##0.0"/>
    <numFmt numFmtId="171" formatCode="0.0%"/>
    <numFmt numFmtId="172" formatCode="0.0"/>
    <numFmt numFmtId="173" formatCode="#\ ###\ ###\ ###"/>
    <numFmt numFmtId="174" formatCode="@_i"/>
    <numFmt numFmtId="175" formatCode="#,##0&quot; F&quot;;[Red]\-#,##0&quot; F&quot;"/>
  </numFmts>
  <fonts count="30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theme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hair">
        <color theme="0" tint="-0.24993999302387238"/>
      </top>
      <bottom style="thin">
        <color rgb="FF000000"/>
      </bottom>
    </border>
    <border>
      <left/>
      <right/>
      <top style="hair">
        <color theme="0" tint="-0.24993999302387238"/>
      </top>
      <bottom style="thin">
        <color rgb="FF000000"/>
      </bottom>
    </border>
    <border>
      <left style="hair">
        <color rgb="FFA6A6A6"/>
      </left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/>
    </border>
    <border>
      <left/>
      <right/>
      <top style="thin">
        <color rgb="FF000000"/>
      </top>
      <bottom style="hair">
        <color theme="0" tint="-0.24993999302387238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theme="0" tint="-0.24993999302387238"/>
      </bottom>
    </border>
    <border>
      <left/>
      <right style="hair">
        <color theme="0" tint="-0.24993999302387238"/>
      </right>
      <top style="thin">
        <color rgb="FF000000"/>
      </top>
      <bottom/>
    </border>
    <border>
      <left/>
      <right/>
      <top style="thin"/>
      <bottom/>
    </border>
  </borders>
  <cellStyleXfs count="6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0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1" fillId="0" borderId="0">
      <alignment/>
      <protection/>
    </xf>
    <xf numFmtId="0" fontId="2" fillId="0" borderId="0">
      <alignment/>
      <protection/>
    </xf>
  </cellStyleXfs>
  <cellXfs count="303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172" fontId="13" fillId="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72" fontId="13" fillId="0" borderId="0" xfId="0" applyNumberFormat="1" applyFont="1" applyAlignment="1">
      <alignment horizontal="right" indent="1"/>
    </xf>
    <xf numFmtId="172" fontId="15" fillId="0" borderId="0" xfId="0" applyNumberFormat="1" applyFont="1" applyAlignment="1">
      <alignment horizontal="right" indent="1"/>
    </xf>
    <xf numFmtId="3" fontId="15" fillId="0" borderId="4" xfId="0" applyNumberFormat="1" applyFont="1" applyBorder="1" applyAlignment="1">
      <alignment horizontal="right" vertical="center" indent="1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6" xfId="0" applyNumberFormat="1" applyFont="1" applyBorder="1" applyAlignment="1">
      <alignment horizontal="right" vertical="center" indent="1"/>
    </xf>
    <xf numFmtId="0" fontId="13" fillId="3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left" vertical="center" wrapText="1"/>
    </xf>
    <xf numFmtId="3" fontId="15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left" vertical="center" wrapText="1"/>
    </xf>
    <xf numFmtId="0" fontId="14" fillId="3" borderId="8" xfId="26" applyFont="1" applyFill="1" applyBorder="1" applyAlignment="1">
      <alignment horizontal="center" vertical="center"/>
      <protection/>
    </xf>
    <xf numFmtId="168" fontId="14" fillId="3" borderId="9" xfId="23" applyFont="1" applyFill="1" applyBorder="1" applyAlignment="1">
      <alignment horizontal="center" vertical="center"/>
    </xf>
    <xf numFmtId="168" fontId="14" fillId="3" borderId="10" xfId="23" applyFont="1" applyFill="1" applyBorder="1" applyAlignment="1">
      <alignment horizontal="center" vertical="center"/>
    </xf>
    <xf numFmtId="0" fontId="14" fillId="4" borderId="11" xfId="20" applyFont="1" applyFill="1" applyBorder="1" applyAlignment="1">
      <alignment horizontal="left"/>
      <protection/>
    </xf>
    <xf numFmtId="1" fontId="1" fillId="4" borderId="11" xfId="20" applyNumberFormat="1" applyFont="1" applyFill="1" applyBorder="1" applyAlignment="1">
      <alignment horizontal="right"/>
      <protection/>
    </xf>
    <xf numFmtId="171" fontId="1" fillId="4" borderId="11" xfId="15" applyNumberFormat="1" applyFont="1" applyFill="1" applyBorder="1" applyAlignment="1">
      <alignment horizontal="right"/>
    </xf>
    <xf numFmtId="3" fontId="1" fillId="4" borderId="11" xfId="20" applyNumberFormat="1" applyFont="1" applyFill="1" applyBorder="1" applyAlignment="1">
      <alignment horizontal="right"/>
      <protection/>
    </xf>
    <xf numFmtId="1" fontId="14" fillId="3" borderId="9" xfId="23" applyNumberFormat="1" applyFont="1" applyFill="1" applyBorder="1" applyAlignment="1">
      <alignment horizontal="center" vertical="center"/>
    </xf>
    <xf numFmtId="1" fontId="14" fillId="3" borderId="10" xfId="23" applyNumberFormat="1" applyFont="1" applyFill="1" applyBorder="1" applyAlignment="1">
      <alignment horizontal="center" vertical="center"/>
    </xf>
    <xf numFmtId="3" fontId="1" fillId="3" borderId="8" xfId="26" applyNumberFormat="1" applyFont="1" applyFill="1" applyBorder="1" applyAlignment="1">
      <alignment horizontal="center" vertical="center"/>
      <protection/>
    </xf>
    <xf numFmtId="3" fontId="1" fillId="3" borderId="9" xfId="23" applyNumberFormat="1" applyFont="1" applyFill="1" applyBorder="1" applyAlignment="1">
      <alignment horizontal="center" vertical="center"/>
    </xf>
    <xf numFmtId="3" fontId="1" fillId="4" borderId="11" xfId="20" applyNumberFormat="1" applyFont="1" applyFill="1" applyBorder="1" applyAlignment="1">
      <alignment horizontal="left"/>
      <protection/>
    </xf>
    <xf numFmtId="170" fontId="1" fillId="4" borderId="11" xfId="20" applyNumberFormat="1" applyFont="1" applyFill="1" applyBorder="1" applyAlignment="1">
      <alignment horizontal="right"/>
      <protection/>
    </xf>
    <xf numFmtId="1" fontId="14" fillId="3" borderId="9" xfId="23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3" fontId="15" fillId="0" borderId="0" xfId="0" applyNumberFormat="1" applyFont="1" applyBorder="1" applyAlignment="1">
      <alignment horizontal="right" vertical="center" indent="1"/>
    </xf>
    <xf numFmtId="3" fontId="15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59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7" fillId="0" borderId="0" xfId="26" applyFont="1" applyAlignment="1">
      <alignment horizontal="left"/>
      <protection/>
    </xf>
    <xf numFmtId="0" fontId="17" fillId="4" borderId="0" xfId="26" applyNumberFormat="1" applyFont="1" applyFill="1" applyBorder="1" applyAlignment="1">
      <alignment horizontal="left"/>
      <protection/>
    </xf>
    <xf numFmtId="0" fontId="17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0" xfId="26" applyFont="1" applyAlignment="1">
      <alignment horizontal="left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3" fontId="1" fillId="0" borderId="0" xfId="26" applyNumberFormat="1" applyFont="1" applyFill="1" applyBorder="1" applyAlignment="1">
      <alignment/>
      <protection/>
    </xf>
    <xf numFmtId="3" fontId="1" fillId="0" borderId="0" xfId="26" applyNumberFormat="1" applyFont="1" applyFill="1" applyBorder="1" applyAlignment="1">
      <alignment/>
      <protection/>
    </xf>
    <xf numFmtId="0" fontId="1" fillId="0" borderId="0" xfId="0" applyFont="1" applyAlignment="1">
      <alignment horizontal="left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9" fontId="1" fillId="0" borderId="0" xfId="15" applyFont="1"/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1" fillId="0" borderId="0" xfId="20" applyFont="1">
      <alignment/>
      <protection/>
    </xf>
    <xf numFmtId="0" fontId="1" fillId="0" borderId="0" xfId="26" applyFont="1">
      <alignment/>
      <protection/>
    </xf>
    <xf numFmtId="0" fontId="14" fillId="0" borderId="0" xfId="20" applyNumberFormat="1" applyFont="1" applyFill="1" applyBorder="1" applyAlignment="1">
      <alignment horizontal="left"/>
      <protection/>
    </xf>
    <xf numFmtId="0" fontId="1" fillId="0" borderId="0" xfId="20" applyFont="1" applyBorder="1">
      <alignment/>
      <protection/>
    </xf>
    <xf numFmtId="0" fontId="1" fillId="0" borderId="0" xfId="26" applyFont="1" applyAlignment="1">
      <alignment horizontal="center"/>
      <protection/>
    </xf>
    <xf numFmtId="0" fontId="14" fillId="3" borderId="12" xfId="26" applyNumberFormat="1" applyFont="1" applyFill="1" applyBorder="1" applyAlignment="1">
      <alignment horizontal="center" vertical="center"/>
      <protection/>
    </xf>
    <xf numFmtId="0" fontId="14" fillId="3" borderId="12" xfId="26" applyNumberFormat="1" applyFont="1" applyFill="1" applyBorder="1" applyAlignment="1">
      <alignment horizontal="center" vertical="center" wrapText="1"/>
      <protection/>
    </xf>
    <xf numFmtId="0" fontId="14" fillId="3" borderId="13" xfId="26" applyNumberFormat="1" applyFont="1" applyFill="1" applyBorder="1" applyAlignment="1">
      <alignment horizontal="center" vertical="center"/>
      <protection/>
    </xf>
    <xf numFmtId="0" fontId="17" fillId="3" borderId="14" xfId="26" applyNumberFormat="1" applyFont="1" applyFill="1" applyBorder="1" applyAlignment="1">
      <alignment horizontal="center" vertical="center" wrapText="1"/>
      <protection/>
    </xf>
    <xf numFmtId="0" fontId="17" fillId="3" borderId="12" xfId="26" applyNumberFormat="1" applyFont="1" applyFill="1" applyBorder="1" applyAlignment="1">
      <alignment horizontal="center" vertical="center" wrapText="1"/>
      <protection/>
    </xf>
    <xf numFmtId="172" fontId="1" fillId="0" borderId="0" xfId="20" applyNumberFormat="1" applyFont="1">
      <alignment/>
      <protection/>
    </xf>
    <xf numFmtId="0" fontId="14" fillId="5" borderId="15" xfId="20" applyNumberFormat="1" applyFont="1" applyFill="1" applyBorder="1" applyAlignment="1">
      <alignment horizontal="left"/>
      <protection/>
    </xf>
    <xf numFmtId="169" fontId="1" fillId="5" borderId="16" xfId="23" applyNumberFormat="1" applyFont="1" applyFill="1" applyBorder="1" applyAlignment="1">
      <alignment horizontal="right"/>
    </xf>
    <xf numFmtId="168" fontId="20" fillId="5" borderId="17" xfId="24" applyNumberFormat="1" applyFont="1" applyFill="1" applyBorder="1" applyAlignment="1">
      <alignment horizontal="right"/>
    </xf>
    <xf numFmtId="168" fontId="20" fillId="5" borderId="18" xfId="24" applyNumberFormat="1" applyFont="1" applyFill="1" applyBorder="1" applyAlignment="1">
      <alignment horizontal="right"/>
    </xf>
    <xf numFmtId="0" fontId="14" fillId="4" borderId="19" xfId="20" applyNumberFormat="1" applyFont="1" applyFill="1" applyBorder="1" applyAlignment="1">
      <alignment horizontal="left"/>
      <protection/>
    </xf>
    <xf numFmtId="169" fontId="1" fillId="0" borderId="20" xfId="23" applyNumberFormat="1" applyFont="1" applyFill="1" applyBorder="1" applyAlignment="1">
      <alignment horizontal="right"/>
    </xf>
    <xf numFmtId="168" fontId="1" fillId="0" borderId="13" xfId="26" applyNumberFormat="1" applyFont="1" applyBorder="1" applyAlignment="1">
      <alignment horizontal="right"/>
      <protection/>
    </xf>
    <xf numFmtId="168" fontId="1" fillId="0" borderId="21" xfId="26" applyNumberFormat="1" applyFont="1" applyBorder="1" applyAlignment="1">
      <alignment horizontal="right"/>
      <protection/>
    </xf>
    <xf numFmtId="0" fontId="14" fillId="4" borderId="11" xfId="20" applyNumberFormat="1" applyFont="1" applyFill="1" applyBorder="1" applyAlignment="1">
      <alignment horizontal="left"/>
      <protection/>
    </xf>
    <xf numFmtId="169" fontId="1" fillId="0" borderId="22" xfId="23" applyNumberFormat="1" applyFont="1" applyFill="1" applyBorder="1" applyAlignment="1">
      <alignment horizontal="right"/>
    </xf>
    <xf numFmtId="168" fontId="1" fillId="0" borderId="23" xfId="26" applyNumberFormat="1" applyFont="1" applyBorder="1" applyAlignment="1">
      <alignment horizontal="right"/>
      <protection/>
    </xf>
    <xf numFmtId="168" fontId="1" fillId="0" borderId="24" xfId="26" applyNumberFormat="1" applyFont="1" applyBorder="1" applyAlignment="1">
      <alignment horizontal="right"/>
      <protection/>
    </xf>
    <xf numFmtId="169" fontId="1" fillId="0" borderId="0" xfId="20" applyNumberFormat="1" applyFont="1">
      <alignment/>
      <protection/>
    </xf>
    <xf numFmtId="0" fontId="14" fillId="4" borderId="25" xfId="20" applyNumberFormat="1" applyFont="1" applyFill="1" applyBorder="1" applyAlignment="1">
      <alignment horizontal="left"/>
      <protection/>
    </xf>
    <xf numFmtId="169" fontId="1" fillId="0" borderId="26" xfId="23" applyNumberFormat="1" applyFont="1" applyFill="1" applyBorder="1" applyAlignment="1">
      <alignment horizontal="right"/>
    </xf>
    <xf numFmtId="168" fontId="1" fillId="0" borderId="27" xfId="26" applyNumberFormat="1" applyFont="1" applyBorder="1" applyAlignment="1">
      <alignment horizontal="right"/>
      <protection/>
    </xf>
    <xf numFmtId="168" fontId="1" fillId="0" borderId="28" xfId="26" applyNumberFormat="1" applyFont="1" applyBorder="1" applyAlignment="1">
      <alignment horizontal="right"/>
      <protection/>
    </xf>
    <xf numFmtId="0" fontId="14" fillId="4" borderId="29" xfId="20" applyNumberFormat="1" applyFont="1" applyFill="1" applyBorder="1" applyAlignment="1">
      <alignment horizontal="left"/>
      <protection/>
    </xf>
    <xf numFmtId="169" fontId="1" fillId="0" borderId="30" xfId="23" applyNumberFormat="1" applyFont="1" applyFill="1" applyBorder="1" applyAlignment="1">
      <alignment horizontal="right"/>
    </xf>
    <xf numFmtId="169" fontId="1" fillId="0" borderId="3" xfId="23" applyNumberFormat="1" applyFont="1" applyFill="1" applyBorder="1" applyAlignment="1">
      <alignment horizontal="right"/>
    </xf>
    <xf numFmtId="168" fontId="1" fillId="0" borderId="31" xfId="26" applyNumberFormat="1" applyFont="1" applyBorder="1" applyAlignment="1">
      <alignment horizontal="right"/>
      <protection/>
    </xf>
    <xf numFmtId="168" fontId="1" fillId="0" borderId="32" xfId="26" applyNumberFormat="1" applyFont="1" applyBorder="1" applyAlignment="1">
      <alignment horizontal="right"/>
      <protection/>
    </xf>
    <xf numFmtId="0" fontId="19" fillId="0" borderId="0" xfId="0" applyFont="1" applyAlignment="1">
      <alignment vertical="center"/>
    </xf>
    <xf numFmtId="174" fontId="1" fillId="0" borderId="22" xfId="23" applyNumberFormat="1" applyFont="1" applyFill="1" applyBorder="1" applyAlignment="1">
      <alignment horizontal="right"/>
    </xf>
    <xf numFmtId="174" fontId="1" fillId="0" borderId="20" xfId="23" applyNumberFormat="1" applyFont="1" applyFill="1" applyBorder="1" applyAlignment="1">
      <alignment horizontal="right"/>
    </xf>
    <xf numFmtId="174" fontId="1" fillId="0" borderId="12" xfId="23" applyNumberFormat="1" applyFont="1" applyFill="1" applyBorder="1" applyAlignment="1">
      <alignment horizontal="right"/>
    </xf>
    <xf numFmtId="169" fontId="1" fillId="0" borderId="22" xfId="26" applyNumberFormat="1" applyFont="1" applyBorder="1" applyAlignment="1">
      <alignment horizontal="right"/>
      <protection/>
    </xf>
    <xf numFmtId="0" fontId="1" fillId="0" borderId="22" xfId="23" applyNumberFormat="1" applyFont="1" applyFill="1" applyBorder="1" applyAlignment="1">
      <alignment horizontal="right"/>
    </xf>
    <xf numFmtId="174" fontId="1" fillId="0" borderId="26" xfId="23" applyNumberFormat="1" applyFont="1" applyFill="1" applyBorder="1" applyAlignment="1">
      <alignment horizontal="right"/>
    </xf>
    <xf numFmtId="0" fontId="1" fillId="0" borderId="26" xfId="23" applyNumberFormat="1" applyFont="1" applyFill="1" applyBorder="1" applyAlignment="1">
      <alignment horizontal="right"/>
    </xf>
    <xf numFmtId="0" fontId="14" fillId="4" borderId="2" xfId="20" applyNumberFormat="1" applyFont="1" applyFill="1" applyBorder="1" applyAlignment="1">
      <alignment horizontal="left"/>
      <protection/>
    </xf>
    <xf numFmtId="168" fontId="1" fillId="0" borderId="33" xfId="26" applyNumberFormat="1" applyFont="1" applyBorder="1" applyAlignment="1">
      <alignment horizontal="right"/>
      <protection/>
    </xf>
    <xf numFmtId="0" fontId="1" fillId="4" borderId="0" xfId="20" applyNumberFormat="1" applyFont="1" applyFill="1" applyBorder="1" applyAlignment="1">
      <alignment/>
      <protection/>
    </xf>
    <xf numFmtId="0" fontId="14" fillId="0" borderId="0" xfId="20" applyFont="1">
      <alignment/>
      <protection/>
    </xf>
    <xf numFmtId="1" fontId="1" fillId="0" borderId="0" xfId="20" applyNumberFormat="1" applyFont="1">
      <alignment/>
      <protection/>
    </xf>
    <xf numFmtId="0" fontId="20" fillId="0" borderId="0" xfId="0" applyFont="1" applyAlignment="1">
      <alignment vertical="center"/>
    </xf>
    <xf numFmtId="0" fontId="1" fillId="0" borderId="0" xfId="30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7" fillId="3" borderId="1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169" fontId="20" fillId="0" borderId="0" xfId="0" applyNumberFormat="1" applyFont="1" applyAlignment="1">
      <alignment vertical="center"/>
    </xf>
    <xf numFmtId="0" fontId="14" fillId="5" borderId="16" xfId="20" applyNumberFormat="1" applyFont="1" applyFill="1" applyBorder="1" applyAlignment="1">
      <alignment horizontal="left"/>
      <protection/>
    </xf>
    <xf numFmtId="169" fontId="1" fillId="5" borderId="38" xfId="23" applyNumberFormat="1" applyFont="1" applyFill="1" applyBorder="1" applyAlignment="1">
      <alignment horizontal="right"/>
    </xf>
    <xf numFmtId="169" fontId="1" fillId="5" borderId="15" xfId="23" applyNumberFormat="1" applyFont="1" applyFill="1" applyBorder="1" applyAlignment="1">
      <alignment horizontal="right"/>
    </xf>
    <xf numFmtId="168" fontId="1" fillId="5" borderId="39" xfId="23" applyNumberFormat="1" applyFont="1" applyFill="1" applyBorder="1" applyAlignment="1">
      <alignment horizontal="right"/>
    </xf>
    <xf numFmtId="168" fontId="1" fillId="5" borderId="16" xfId="23" applyNumberFormat="1" applyFont="1" applyFill="1" applyBorder="1" applyAlignment="1">
      <alignment horizontal="right"/>
    </xf>
    <xf numFmtId="169" fontId="1" fillId="5" borderId="16" xfId="23" applyNumberFormat="1" applyFont="1" applyFill="1" applyBorder="1" applyAlignment="1">
      <alignment horizontal="right"/>
    </xf>
    <xf numFmtId="169" fontId="1" fillId="4" borderId="23" xfId="23" applyNumberFormat="1" applyFont="1" applyFill="1" applyBorder="1" applyAlignment="1">
      <alignment horizontal="right"/>
    </xf>
    <xf numFmtId="168" fontId="1" fillId="4" borderId="22" xfId="23" applyNumberFormat="1" applyFont="1" applyFill="1" applyBorder="1" applyAlignment="1">
      <alignment horizontal="right"/>
    </xf>
    <xf numFmtId="168" fontId="1" fillId="4" borderId="40" xfId="23" applyNumberFormat="1" applyFont="1" applyFill="1" applyBorder="1" applyAlignment="1">
      <alignment horizontal="right"/>
    </xf>
    <xf numFmtId="169" fontId="1" fillId="4" borderId="19" xfId="23" applyNumberFormat="1" applyFont="1" applyFill="1" applyBorder="1" applyAlignment="1">
      <alignment horizontal="right"/>
    </xf>
    <xf numFmtId="168" fontId="1" fillId="4" borderId="20" xfId="23" applyNumberFormat="1" applyFont="1" applyFill="1" applyBorder="1" applyAlignment="1">
      <alignment horizontal="right"/>
    </xf>
    <xf numFmtId="169" fontId="1" fillId="4" borderId="22" xfId="23" applyNumberFormat="1" applyFont="1" applyFill="1" applyBorder="1" applyAlignment="1">
      <alignment horizontal="right"/>
    </xf>
    <xf numFmtId="169" fontId="1" fillId="4" borderId="11" xfId="23" applyNumberFormat="1" applyFont="1" applyFill="1" applyBorder="1" applyAlignment="1">
      <alignment horizontal="right"/>
    </xf>
    <xf numFmtId="168" fontId="1" fillId="4" borderId="23" xfId="23" applyNumberFormat="1" applyFont="1" applyFill="1" applyBorder="1" applyAlignment="1">
      <alignment horizontal="right"/>
    </xf>
    <xf numFmtId="169" fontId="1" fillId="0" borderId="23" xfId="23" applyNumberFormat="1" applyFont="1" applyFill="1" applyBorder="1" applyAlignment="1">
      <alignment horizontal="right"/>
    </xf>
    <xf numFmtId="169" fontId="1" fillId="0" borderId="11" xfId="23" applyNumberFormat="1" applyFont="1" applyFill="1" applyBorder="1" applyAlignment="1">
      <alignment horizontal="right"/>
    </xf>
    <xf numFmtId="168" fontId="1" fillId="0" borderId="23" xfId="23" applyNumberFormat="1" applyFont="1" applyFill="1" applyBorder="1" applyAlignment="1">
      <alignment horizontal="right"/>
    </xf>
    <xf numFmtId="169" fontId="1" fillId="0" borderId="25" xfId="23" applyNumberFormat="1" applyFont="1" applyFill="1" applyBorder="1" applyAlignment="1">
      <alignment horizontal="right"/>
    </xf>
    <xf numFmtId="168" fontId="1" fillId="0" borderId="27" xfId="23" applyNumberFormat="1" applyFont="1" applyFill="1" applyBorder="1" applyAlignment="1">
      <alignment horizontal="right"/>
    </xf>
    <xf numFmtId="168" fontId="1" fillId="4" borderId="41" xfId="23" applyNumberFormat="1" applyFont="1" applyFill="1" applyBorder="1" applyAlignment="1">
      <alignment horizontal="right"/>
    </xf>
    <xf numFmtId="168" fontId="1" fillId="4" borderId="26" xfId="23" applyNumberFormat="1" applyFont="1" applyFill="1" applyBorder="1" applyAlignment="1">
      <alignment horizontal="right"/>
    </xf>
    <xf numFmtId="168" fontId="1" fillId="0" borderId="22" xfId="23" applyNumberFormat="1" applyFont="1" applyFill="1" applyBorder="1" applyAlignment="1">
      <alignment horizontal="right"/>
    </xf>
    <xf numFmtId="168" fontId="1" fillId="4" borderId="42" xfId="23" applyNumberFormat="1" applyFont="1" applyFill="1" applyBorder="1" applyAlignment="1">
      <alignment horizontal="right"/>
    </xf>
    <xf numFmtId="168" fontId="1" fillId="0" borderId="26" xfId="23" applyNumberFormat="1" applyFont="1" applyFill="1" applyBorder="1" applyAlignment="1">
      <alignment horizontal="right"/>
    </xf>
    <xf numFmtId="169" fontId="1" fillId="4" borderId="31" xfId="23" applyNumberFormat="1" applyFont="1" applyFill="1" applyBorder="1" applyAlignment="1">
      <alignment horizontal="right"/>
    </xf>
    <xf numFmtId="169" fontId="1" fillId="0" borderId="2" xfId="23" applyNumberFormat="1" applyFont="1" applyFill="1" applyBorder="1" applyAlignment="1">
      <alignment horizontal="right"/>
    </xf>
    <xf numFmtId="168" fontId="1" fillId="0" borderId="31" xfId="23" applyNumberFormat="1" applyFont="1" applyFill="1" applyBorder="1" applyAlignment="1">
      <alignment horizontal="right"/>
    </xf>
    <xf numFmtId="168" fontId="1" fillId="4" borderId="31" xfId="23" applyNumberFormat="1" applyFont="1" applyFill="1" applyBorder="1" applyAlignment="1">
      <alignment horizontal="right"/>
    </xf>
    <xf numFmtId="168" fontId="1" fillId="0" borderId="3" xfId="23" applyNumberFormat="1" applyFont="1" applyFill="1" applyBorder="1" applyAlignment="1">
      <alignment horizontal="right"/>
    </xf>
    <xf numFmtId="169" fontId="1" fillId="0" borderId="22" xfId="23" applyNumberFormat="1" applyFont="1" applyFill="1" applyBorder="1" applyAlignment="1">
      <alignment horizontal="right"/>
    </xf>
    <xf numFmtId="168" fontId="1" fillId="0" borderId="20" xfId="23" applyNumberFormat="1" applyFont="1" applyFill="1" applyBorder="1" applyAlignment="1">
      <alignment horizontal="right"/>
    </xf>
    <xf numFmtId="168" fontId="1" fillId="0" borderId="40" xfId="23" applyNumberFormat="1" applyFont="1" applyFill="1" applyBorder="1" applyAlignment="1">
      <alignment horizontal="right"/>
    </xf>
    <xf numFmtId="169" fontId="1" fillId="0" borderId="19" xfId="23" applyNumberFormat="1" applyFont="1" applyFill="1" applyBorder="1" applyAlignment="1">
      <alignment horizontal="right"/>
    </xf>
    <xf numFmtId="169" fontId="1" fillId="4" borderId="25" xfId="23" applyNumberFormat="1" applyFont="1" applyFill="1" applyBorder="1" applyAlignment="1">
      <alignment horizontal="right"/>
    </xf>
    <xf numFmtId="169" fontId="1" fillId="0" borderId="33" xfId="23" applyNumberFormat="1" applyFont="1" applyFill="1" applyBorder="1" applyAlignment="1">
      <alignment horizontal="right"/>
    </xf>
    <xf numFmtId="169" fontId="1" fillId="0" borderId="29" xfId="23" applyNumberFormat="1" applyFont="1" applyFill="1" applyBorder="1" applyAlignment="1">
      <alignment horizontal="right"/>
    </xf>
    <xf numFmtId="168" fontId="1" fillId="0" borderId="33" xfId="23" applyNumberFormat="1" applyFont="1" applyFill="1" applyBorder="1" applyAlignment="1">
      <alignment horizontal="right"/>
    </xf>
    <xf numFmtId="168" fontId="1" fillId="4" borderId="33" xfId="23" applyNumberFormat="1" applyFont="1" applyFill="1" applyBorder="1" applyAlignment="1">
      <alignment horizontal="right"/>
    </xf>
    <xf numFmtId="169" fontId="1" fillId="4" borderId="29" xfId="23" applyNumberFormat="1" applyFont="1" applyFill="1" applyBorder="1" applyAlignment="1">
      <alignment horizontal="right"/>
    </xf>
    <xf numFmtId="168" fontId="1" fillId="0" borderId="30" xfId="23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9" fontId="20" fillId="0" borderId="0" xfId="15" applyFont="1" applyFill="1" applyAlignment="1">
      <alignment vertical="center"/>
    </xf>
    <xf numFmtId="168" fontId="14" fillId="4" borderId="0" xfId="23" applyFont="1" applyFill="1" applyBorder="1" applyAlignment="1">
      <alignment horizontal="left"/>
    </xf>
    <xf numFmtId="0" fontId="1" fillId="4" borderId="0" xfId="26" applyFont="1" applyFill="1" applyBorder="1">
      <alignment/>
      <protection/>
    </xf>
    <xf numFmtId="0" fontId="14" fillId="0" borderId="0" xfId="26" applyFont="1" applyBorder="1" applyAlignment="1">
      <alignment horizontal="left"/>
      <protection/>
    </xf>
    <xf numFmtId="0" fontId="14" fillId="0" borderId="0" xfId="26" applyNumberFormat="1" applyFont="1" applyFill="1" applyBorder="1" applyAlignment="1">
      <alignment horizontal="left"/>
      <protection/>
    </xf>
    <xf numFmtId="0" fontId="1" fillId="0" borderId="0" xfId="26" applyFont="1" applyAlignment="1">
      <alignment horizontal="right"/>
      <protection/>
    </xf>
    <xf numFmtId="3" fontId="21" fillId="0" borderId="0" xfId="26" applyNumberFormat="1" applyFont="1">
      <alignment/>
      <protection/>
    </xf>
    <xf numFmtId="0" fontId="1" fillId="4" borderId="0" xfId="26" applyNumberFormat="1" applyFont="1" applyFill="1" applyBorder="1" applyAlignment="1">
      <alignment/>
      <protection/>
    </xf>
    <xf numFmtId="0" fontId="21" fillId="0" borderId="0" xfId="26" applyFont="1" applyAlignment="1">
      <alignment horizontal="right"/>
      <protection/>
    </xf>
    <xf numFmtId="173" fontId="1" fillId="0" borderId="0" xfId="26" applyNumberFormat="1" applyFont="1">
      <alignment/>
      <protection/>
    </xf>
    <xf numFmtId="171" fontId="1" fillId="0" borderId="0" xfId="15" applyNumberFormat="1" applyFont="1"/>
    <xf numFmtId="0" fontId="1" fillId="0" borderId="0" xfId="0" applyFont="1" applyAlignment="1">
      <alignment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1" fillId="0" borderId="0" xfId="20" applyFont="1" applyFill="1" applyAlignment="1">
      <alignment/>
      <protection/>
    </xf>
    <xf numFmtId="168" fontId="20" fillId="0" borderId="0" xfId="23" applyFont="1" applyFill="1" applyBorder="1" applyAlignment="1">
      <alignment horizontal="left"/>
    </xf>
    <xf numFmtId="0" fontId="1" fillId="0" borderId="0" xfId="26" applyFont="1" applyFill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30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0" fillId="0" borderId="0" xfId="20" applyFont="1" applyAlignment="1">
      <alignment vertical="center"/>
      <protection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26" applyFont="1" applyAlignment="1">
      <alignment horizontal="left"/>
      <protection/>
    </xf>
    <xf numFmtId="169" fontId="20" fillId="0" borderId="0" xfId="0" applyNumberFormat="1" applyFont="1" applyFill="1" applyBorder="1" applyAlignment="1">
      <alignment horizontal="right"/>
    </xf>
    <xf numFmtId="0" fontId="1" fillId="0" borderId="0" xfId="26" applyNumberFormat="1" applyFont="1" applyFill="1" applyBorder="1" applyAlignment="1">
      <alignment/>
      <protection/>
    </xf>
    <xf numFmtId="172" fontId="1" fillId="4" borderId="0" xfId="26" applyNumberFormat="1" applyFont="1" applyFill="1" applyBorder="1" applyAlignment="1">
      <alignment/>
      <protection/>
    </xf>
    <xf numFmtId="3" fontId="1" fillId="0" borderId="0" xfId="26" applyNumberFormat="1" applyFont="1" applyAlignment="1">
      <alignment horizontal="right"/>
      <protection/>
    </xf>
    <xf numFmtId="0" fontId="1" fillId="4" borderId="0" xfId="26" applyNumberFormat="1" applyFont="1" applyFill="1" applyBorder="1" applyAlignment="1">
      <alignment horizontal="right"/>
      <protection/>
    </xf>
    <xf numFmtId="3" fontId="1" fillId="4" borderId="0" xfId="26" applyNumberFormat="1" applyFont="1" applyFill="1" applyBorder="1" applyAlignment="1">
      <alignment/>
      <protection/>
    </xf>
    <xf numFmtId="169" fontId="1" fillId="0" borderId="0" xfId="26" applyNumberFormat="1" applyFont="1">
      <alignment/>
      <protection/>
    </xf>
    <xf numFmtId="0" fontId="14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2" fontId="1" fillId="0" borderId="0" xfId="26" applyNumberFormat="1" applyFont="1" applyBorder="1">
      <alignment/>
      <protection/>
    </xf>
    <xf numFmtId="0" fontId="14" fillId="3" borderId="14" xfId="26" applyNumberFormat="1" applyFont="1" applyFill="1" applyBorder="1" applyAlignment="1">
      <alignment horizontal="center" vertical="center" wrapText="1"/>
      <protection/>
    </xf>
    <xf numFmtId="0" fontId="14" fillId="3" borderId="14" xfId="26" applyNumberFormat="1" applyFont="1" applyFill="1" applyBorder="1" applyAlignment="1">
      <alignment horizontal="center" vertical="center"/>
      <protection/>
    </xf>
    <xf numFmtId="0" fontId="14" fillId="3" borderId="17" xfId="26" applyNumberFormat="1" applyFont="1" applyFill="1" applyBorder="1" applyAlignment="1">
      <alignment horizontal="center" vertical="center"/>
      <protection/>
    </xf>
    <xf numFmtId="168" fontId="17" fillId="5" borderId="0" xfId="23" applyFont="1" applyFill="1" applyBorder="1" applyAlignment="1">
      <alignment horizontal="left"/>
    </xf>
    <xf numFmtId="169" fontId="1" fillId="5" borderId="43" xfId="23" applyNumberFormat="1" applyFont="1" applyFill="1" applyBorder="1" applyAlignment="1">
      <alignment horizontal="right"/>
    </xf>
    <xf numFmtId="169" fontId="1" fillId="5" borderId="7" xfId="23" applyNumberFormat="1" applyFont="1" applyFill="1" applyBorder="1" applyAlignment="1">
      <alignment horizontal="right"/>
    </xf>
    <xf numFmtId="169" fontId="1" fillId="5" borderId="17" xfId="23" applyNumberFormat="1" applyFont="1" applyFill="1" applyBorder="1" applyAlignment="1">
      <alignment horizontal="right"/>
    </xf>
    <xf numFmtId="169" fontId="1" fillId="5" borderId="0" xfId="23" applyNumberFormat="1" applyFont="1" applyFill="1" applyBorder="1" applyAlignment="1">
      <alignment horizontal="right"/>
    </xf>
    <xf numFmtId="168" fontId="1" fillId="5" borderId="41" xfId="23" applyFont="1" applyFill="1" applyBorder="1" applyAlignment="1">
      <alignment horizontal="right"/>
    </xf>
    <xf numFmtId="168" fontId="17" fillId="4" borderId="14" xfId="23" applyFont="1" applyFill="1" applyBorder="1" applyAlignment="1">
      <alignment horizontal="left"/>
    </xf>
    <xf numFmtId="169" fontId="1" fillId="4" borderId="12" xfId="23" applyNumberFormat="1" applyFont="1" applyFill="1" applyBorder="1" applyAlignment="1">
      <alignment horizontal="right"/>
    </xf>
    <xf numFmtId="169" fontId="1" fillId="4" borderId="14" xfId="23" applyNumberFormat="1" applyFont="1" applyFill="1" applyBorder="1" applyAlignment="1">
      <alignment horizontal="right"/>
    </xf>
    <xf numFmtId="168" fontId="1" fillId="0" borderId="12" xfId="23" applyFont="1" applyFill="1" applyBorder="1" applyAlignment="1">
      <alignment horizontal="right"/>
    </xf>
    <xf numFmtId="168" fontId="17" fillId="0" borderId="11" xfId="23" applyFont="1" applyFill="1" applyBorder="1" applyAlignment="1">
      <alignment horizontal="left"/>
    </xf>
    <xf numFmtId="168" fontId="1" fillId="0" borderId="22" xfId="23" applyFont="1" applyFill="1" applyBorder="1" applyAlignment="1">
      <alignment horizontal="right"/>
    </xf>
    <xf numFmtId="168" fontId="17" fillId="4" borderId="11" xfId="23" applyFont="1" applyFill="1" applyBorder="1" applyAlignment="1">
      <alignment horizontal="left"/>
    </xf>
    <xf numFmtId="168" fontId="1" fillId="0" borderId="26" xfId="23" applyFont="1" applyFill="1" applyBorder="1" applyAlignment="1">
      <alignment horizontal="right"/>
    </xf>
    <xf numFmtId="168" fontId="17" fillId="0" borderId="29" xfId="23" applyFont="1" applyFill="1" applyBorder="1" applyAlignment="1">
      <alignment horizontal="left"/>
    </xf>
    <xf numFmtId="169" fontId="1" fillId="4" borderId="30" xfId="23" applyNumberFormat="1" applyFont="1" applyFill="1" applyBorder="1" applyAlignment="1">
      <alignment horizontal="right"/>
    </xf>
    <xf numFmtId="169" fontId="1" fillId="4" borderId="2" xfId="23" applyNumberFormat="1" applyFont="1" applyFill="1" applyBorder="1" applyAlignment="1">
      <alignment horizontal="right"/>
    </xf>
    <xf numFmtId="168" fontId="1" fillId="0" borderId="3" xfId="23" applyFont="1" applyFill="1" applyBorder="1" applyAlignment="1">
      <alignment horizontal="right"/>
    </xf>
    <xf numFmtId="173" fontId="1" fillId="4" borderId="0" xfId="23" applyNumberFormat="1" applyFont="1" applyFill="1" applyBorder="1" applyAlignment="1">
      <alignment horizontal="right" indent="1"/>
    </xf>
    <xf numFmtId="0" fontId="20" fillId="0" borderId="0" xfId="26" applyFont="1" applyBorder="1">
      <alignment/>
      <protection/>
    </xf>
    <xf numFmtId="168" fontId="20" fillId="4" borderId="0" xfId="23" applyFont="1" applyFill="1" applyBorder="1" applyAlignment="1">
      <alignment horizontal="left"/>
    </xf>
    <xf numFmtId="0" fontId="14" fillId="0" borderId="0" xfId="25" applyFont="1" applyAlignment="1">
      <alignment horizontal="left"/>
      <protection/>
    </xf>
    <xf numFmtId="173" fontId="1" fillId="0" borderId="0" xfId="25" applyNumberFormat="1" applyFont="1">
      <alignment/>
      <protection/>
    </xf>
    <xf numFmtId="0" fontId="14" fillId="0" borderId="0" xfId="25" applyFont="1">
      <alignment/>
      <protection/>
    </xf>
    <xf numFmtId="0" fontId="1" fillId="0" borderId="0" xfId="25" applyFont="1" applyAlignment="1">
      <alignment horizontal="center"/>
      <protection/>
    </xf>
    <xf numFmtId="0" fontId="1" fillId="0" borderId="0" xfId="25" applyFont="1" applyFill="1">
      <alignment/>
      <protection/>
    </xf>
    <xf numFmtId="0" fontId="18" fillId="0" borderId="0" xfId="25" applyFont="1" applyAlignment="1">
      <alignment horizontal="left"/>
      <protection/>
    </xf>
    <xf numFmtId="173" fontId="1" fillId="0" borderId="0" xfId="45" applyNumberFormat="1" applyFont="1" applyFill="1" applyBorder="1" applyAlignment="1">
      <alignment/>
      <protection/>
    </xf>
    <xf numFmtId="169" fontId="1" fillId="4" borderId="0" xfId="23" applyNumberFormat="1" applyFont="1" applyFill="1" applyBorder="1" applyAlignment="1">
      <alignment horizontal="right"/>
    </xf>
    <xf numFmtId="0" fontId="14" fillId="4" borderId="0" xfId="26" applyNumberFormat="1" applyFont="1" applyFill="1" applyBorder="1" applyAlignment="1">
      <alignment horizontal="left"/>
      <protection/>
    </xf>
    <xf numFmtId="0" fontId="14" fillId="3" borderId="25" xfId="26" applyNumberFormat="1" applyFont="1" applyFill="1" applyBorder="1" applyAlignment="1">
      <alignment horizontal="center" vertical="center"/>
      <protection/>
    </xf>
    <xf numFmtId="0" fontId="17" fillId="5" borderId="17" xfId="26" applyNumberFormat="1" applyFont="1" applyFill="1" applyBorder="1" applyAlignment="1">
      <alignment horizontal="left"/>
      <protection/>
    </xf>
    <xf numFmtId="169" fontId="20" fillId="5" borderId="18" xfId="24" applyNumberFormat="1" applyFont="1" applyFill="1" applyBorder="1" applyAlignment="1">
      <alignment horizontal="right"/>
    </xf>
    <xf numFmtId="169" fontId="20" fillId="5" borderId="17" xfId="24" applyNumberFormat="1" applyFont="1" applyFill="1" applyBorder="1" applyAlignment="1">
      <alignment horizontal="right"/>
    </xf>
    <xf numFmtId="168" fontId="20" fillId="5" borderId="44" xfId="24" applyNumberFormat="1" applyFont="1" applyFill="1" applyBorder="1" applyAlignment="1">
      <alignment horizontal="right"/>
    </xf>
    <xf numFmtId="0" fontId="14" fillId="4" borderId="14" xfId="20" applyNumberFormat="1" applyFont="1" applyFill="1" applyBorder="1" applyAlignment="1">
      <alignment horizontal="left"/>
      <protection/>
    </xf>
    <xf numFmtId="169" fontId="1" fillId="0" borderId="12" xfId="26" applyNumberFormat="1" applyFont="1" applyBorder="1" applyAlignment="1">
      <alignment horizontal="right"/>
      <protection/>
    </xf>
    <xf numFmtId="169" fontId="1" fillId="0" borderId="14" xfId="26" applyNumberFormat="1" applyFont="1" applyBorder="1" applyAlignment="1">
      <alignment horizontal="right"/>
      <protection/>
    </xf>
    <xf numFmtId="168" fontId="1" fillId="0" borderId="12" xfId="26" applyNumberFormat="1" applyFont="1" applyBorder="1" applyAlignment="1">
      <alignment horizontal="right"/>
      <protection/>
    </xf>
    <xf numFmtId="169" fontId="1" fillId="0" borderId="11" xfId="26" applyNumberFormat="1" applyFont="1" applyBorder="1" applyAlignment="1">
      <alignment horizontal="right"/>
      <protection/>
    </xf>
    <xf numFmtId="168" fontId="1" fillId="0" borderId="22" xfId="26" applyNumberFormat="1" applyFont="1" applyBorder="1" applyAlignment="1">
      <alignment horizontal="right"/>
      <protection/>
    </xf>
    <xf numFmtId="169" fontId="1" fillId="0" borderId="26" xfId="26" applyNumberFormat="1" applyFont="1" applyBorder="1" applyAlignment="1">
      <alignment horizontal="right"/>
      <protection/>
    </xf>
    <xf numFmtId="169" fontId="1" fillId="0" borderId="25" xfId="26" applyNumberFormat="1" applyFont="1" applyBorder="1" applyAlignment="1">
      <alignment horizontal="right"/>
      <protection/>
    </xf>
    <xf numFmtId="168" fontId="1" fillId="0" borderId="26" xfId="26" applyNumberFormat="1" applyFont="1" applyBorder="1" applyAlignment="1">
      <alignment horizontal="right"/>
      <protection/>
    </xf>
    <xf numFmtId="169" fontId="1" fillId="0" borderId="3" xfId="26" applyNumberFormat="1" applyFont="1" applyBorder="1" applyAlignment="1">
      <alignment horizontal="right"/>
      <protection/>
    </xf>
    <xf numFmtId="169" fontId="1" fillId="0" borderId="2" xfId="26" applyNumberFormat="1" applyFont="1" applyBorder="1" applyAlignment="1">
      <alignment horizontal="right"/>
      <protection/>
    </xf>
    <xf numFmtId="168" fontId="1" fillId="0" borderId="3" xfId="26" applyNumberFormat="1" applyFont="1" applyBorder="1" applyAlignment="1">
      <alignment horizontal="right"/>
      <protection/>
    </xf>
    <xf numFmtId="0" fontId="14" fillId="4" borderId="45" xfId="20" applyNumberFormat="1" applyFont="1" applyFill="1" applyBorder="1" applyAlignment="1">
      <alignment horizontal="left"/>
      <protection/>
    </xf>
    <xf numFmtId="174" fontId="1" fillId="0" borderId="0" xfId="26" applyNumberFormat="1" applyFont="1" applyBorder="1" applyAlignment="1">
      <alignment horizontal="right"/>
      <protection/>
    </xf>
    <xf numFmtId="169" fontId="1" fillId="0" borderId="0" xfId="26" applyNumberFormat="1" applyFont="1" applyBorder="1" applyAlignment="1">
      <alignment horizontal="right"/>
      <protection/>
    </xf>
    <xf numFmtId="0" fontId="14" fillId="4" borderId="24" xfId="20" applyNumberFormat="1" applyFont="1" applyFill="1" applyBorder="1" applyAlignment="1">
      <alignment horizontal="left"/>
      <protection/>
    </xf>
    <xf numFmtId="174" fontId="1" fillId="0" borderId="25" xfId="26" applyNumberFormat="1" applyFont="1" applyBorder="1" applyAlignment="1">
      <alignment horizontal="right"/>
      <protection/>
    </xf>
    <xf numFmtId="0" fontId="1" fillId="0" borderId="25" xfId="26" applyNumberFormat="1" applyFont="1" applyBorder="1" applyAlignment="1">
      <alignment horizontal="right"/>
      <protection/>
    </xf>
    <xf numFmtId="0" fontId="14" fillId="4" borderId="7" xfId="20" applyNumberFormat="1" applyFont="1" applyFill="1" applyBorder="1" applyAlignment="1">
      <alignment horizontal="left"/>
      <protection/>
    </xf>
    <xf numFmtId="0" fontId="1" fillId="0" borderId="7" xfId="26" applyFont="1" applyBorder="1">
      <alignment/>
      <protection/>
    </xf>
    <xf numFmtId="171" fontId="1" fillId="4" borderId="0" xfId="15" applyNumberFormat="1" applyFont="1" applyFill="1" applyBorder="1" applyAlignment="1">
      <alignment horizontal="left"/>
    </xf>
    <xf numFmtId="0" fontId="14" fillId="0" borderId="0" xfId="26" applyFont="1">
      <alignment/>
      <protection/>
    </xf>
    <xf numFmtId="3" fontId="21" fillId="0" borderId="0" xfId="26" applyNumberFormat="1" applyFont="1" applyFill="1" applyBorder="1" applyAlignment="1">
      <alignment/>
      <protection/>
    </xf>
    <xf numFmtId="0" fontId="20" fillId="0" borderId="0" xfId="0" applyFont="1" applyAlignment="1">
      <alignment/>
    </xf>
    <xf numFmtId="0" fontId="13" fillId="0" borderId="0" xfId="60" applyFont="1" applyAlignment="1">
      <alignment horizontal="left"/>
      <protection/>
    </xf>
    <xf numFmtId="0" fontId="15" fillId="0" borderId="0" xfId="60" applyFont="1">
      <alignment/>
      <protection/>
    </xf>
    <xf numFmtId="172" fontId="15" fillId="0" borderId="0" xfId="60" applyNumberFormat="1" applyFont="1">
      <alignment/>
      <protection/>
    </xf>
    <xf numFmtId="170" fontId="15" fillId="0" borderId="0" xfId="60" applyNumberFormat="1" applyFont="1">
      <alignment/>
      <protection/>
    </xf>
    <xf numFmtId="0" fontId="15" fillId="0" borderId="0" xfId="60" applyFont="1" applyFill="1">
      <alignment/>
      <protection/>
    </xf>
    <xf numFmtId="0" fontId="1" fillId="0" borderId="0" xfId="26" applyFont="1" applyAlignment="1">
      <alignment horizontal="left" wrapText="1"/>
      <protection/>
    </xf>
    <xf numFmtId="0" fontId="21" fillId="0" borderId="0" xfId="26" applyFont="1" applyFill="1" applyBorder="1">
      <alignment/>
      <protection/>
    </xf>
    <xf numFmtId="3" fontId="1" fillId="0" borderId="0" xfId="26" applyNumberFormat="1" applyFont="1" applyFill="1" applyBorder="1">
      <alignment/>
      <protection/>
    </xf>
    <xf numFmtId="0" fontId="1" fillId="4" borderId="0" xfId="26" applyFont="1" applyFill="1">
      <alignment/>
      <protection/>
    </xf>
    <xf numFmtId="172" fontId="1" fillId="0" borderId="0" xfId="26" applyNumberFormat="1" applyFont="1">
      <alignment/>
      <protection/>
    </xf>
    <xf numFmtId="3" fontId="21" fillId="0" borderId="0" xfId="26" applyNumberFormat="1" applyFont="1" applyFill="1" applyBorder="1">
      <alignment/>
      <protection/>
    </xf>
    <xf numFmtId="3" fontId="14" fillId="4" borderId="0" xfId="26" applyNumberFormat="1" applyFont="1" applyFill="1" applyBorder="1" applyAlignment="1">
      <alignment/>
      <protection/>
    </xf>
    <xf numFmtId="0" fontId="16" fillId="0" borderId="0" xfId="59" applyFont="1" applyAlignment="1">
      <alignment/>
    </xf>
    <xf numFmtId="0" fontId="1" fillId="0" borderId="0" xfId="26" applyNumberFormat="1" applyFont="1" applyFill="1" applyBorder="1" applyAlignment="1">
      <alignment wrapText="1"/>
      <protection/>
    </xf>
    <xf numFmtId="0" fontId="1" fillId="0" borderId="0" xfId="0" applyFont="1" applyAlignment="1">
      <alignment horizontal="left" vertical="center"/>
    </xf>
    <xf numFmtId="0" fontId="1" fillId="0" borderId="0" xfId="26" applyNumberFormat="1" applyFont="1" applyFill="1" applyBorder="1" applyAlignment="1">
      <alignment horizontal="right" wrapText="1"/>
      <protection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4" fillId="3" borderId="8" xfId="2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172" fontId="22" fillId="0" borderId="0" xfId="0" applyNumberFormat="1" applyFont="1" applyAlignment="1">
      <alignment vertical="center"/>
    </xf>
    <xf numFmtId="0" fontId="14" fillId="3" borderId="0" xfId="26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4" fillId="0" borderId="0" xfId="20" applyNumberFormat="1" applyFont="1" applyFill="1" applyBorder="1" applyAlignment="1">
      <alignment horizontal="left"/>
      <protection/>
    </xf>
    <xf numFmtId="0" fontId="24" fillId="0" borderId="0" xfId="26" applyFont="1" applyAlignment="1">
      <alignment horizontal="left"/>
      <protection/>
    </xf>
    <xf numFmtId="0" fontId="24" fillId="4" borderId="0" xfId="26" applyNumberFormat="1" applyFont="1" applyFill="1" applyBorder="1" applyAlignment="1">
      <alignment horizontal="left"/>
      <protection/>
    </xf>
    <xf numFmtId="0" fontId="14" fillId="3" borderId="17" xfId="26" applyNumberFormat="1" applyFont="1" applyFill="1" applyBorder="1" applyAlignment="1">
      <alignment horizontal="center"/>
      <protection/>
    </xf>
    <xf numFmtId="0" fontId="14" fillId="3" borderId="7" xfId="26" applyNumberFormat="1" applyFont="1" applyFill="1" applyBorder="1" applyAlignment="1">
      <alignment horizontal="center"/>
      <protection/>
    </xf>
    <xf numFmtId="0" fontId="17" fillId="3" borderId="3" xfId="26" applyNumberFormat="1" applyFont="1" applyFill="1" applyBorder="1" applyAlignment="1">
      <alignment horizontal="center" vertical="center" wrapText="1"/>
      <protection/>
    </xf>
    <xf numFmtId="0" fontId="17" fillId="3" borderId="2" xfId="26" applyNumberFormat="1" applyFont="1" applyFill="1" applyBorder="1" applyAlignment="1">
      <alignment horizontal="center" vertical="center" wrapText="1"/>
      <protection/>
    </xf>
    <xf numFmtId="0" fontId="14" fillId="3" borderId="3" xfId="26" applyNumberFormat="1" applyFont="1" applyFill="1" applyBorder="1" applyAlignment="1">
      <alignment horizontal="center" vertical="center"/>
      <protection/>
    </xf>
    <xf numFmtId="0" fontId="14" fillId="3" borderId="0" xfId="26" applyNumberFormat="1" applyFont="1" applyFill="1" applyBorder="1" applyAlignment="1">
      <alignment horizontal="center" vertical="center"/>
      <protection/>
    </xf>
    <xf numFmtId="0" fontId="14" fillId="3" borderId="46" xfId="26" applyNumberFormat="1" applyFont="1" applyFill="1" applyBorder="1" applyAlignment="1">
      <alignment horizontal="center" vertical="center"/>
      <protection/>
    </xf>
    <xf numFmtId="0" fontId="17" fillId="3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7" fillId="3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7" fillId="3" borderId="44" xfId="0" applyFont="1" applyFill="1" applyBorder="1" applyAlignment="1">
      <alignment horizontal="center" wrapText="1"/>
    </xf>
    <xf numFmtId="0" fontId="17" fillId="3" borderId="42" xfId="0" applyFont="1" applyFill="1" applyBorder="1" applyAlignment="1">
      <alignment horizontal="center"/>
    </xf>
    <xf numFmtId="49" fontId="20" fillId="0" borderId="0" xfId="0" applyNumberFormat="1" applyFont="1" applyAlignment="1">
      <alignment horizontal="left" vertical="center" wrapText="1"/>
    </xf>
    <xf numFmtId="0" fontId="1" fillId="0" borderId="0" xfId="20" applyFont="1" applyFill="1" applyAlignment="1">
      <alignment horizontal="left" wrapText="1"/>
      <protection/>
    </xf>
    <xf numFmtId="0" fontId="1" fillId="0" borderId="51" xfId="26" applyFont="1" applyBorder="1" applyAlignment="1">
      <alignment horizontal="center"/>
      <protection/>
    </xf>
    <xf numFmtId="0" fontId="13" fillId="3" borderId="1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" fillId="0" borderId="0" xfId="26" applyFont="1" applyFill="1" applyAlignment="1">
      <alignment horizontal="left" wrapText="1"/>
      <protection/>
    </xf>
    <xf numFmtId="0" fontId="20" fillId="0" borderId="0" xfId="26" applyFont="1" applyAlignment="1">
      <alignment horizontal="left" wrapText="1"/>
      <protection/>
    </xf>
    <xf numFmtId="0" fontId="14" fillId="3" borderId="2" xfId="26" applyNumberFormat="1" applyFont="1" applyFill="1" applyBorder="1" applyAlignment="1">
      <alignment horizontal="center" vertical="center"/>
      <protection/>
    </xf>
    <xf numFmtId="0" fontId="14" fillId="3" borderId="26" xfId="26" applyNumberFormat="1" applyFont="1" applyFill="1" applyBorder="1" applyAlignment="1">
      <alignment horizontal="center" vertical="center"/>
      <protection/>
    </xf>
    <xf numFmtId="0" fontId="17" fillId="3" borderId="26" xfId="26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Percent 2" xfId="24"/>
    <cellStyle name="Normal 5" xfId="25"/>
    <cellStyle name="Normal 4 2" xfId="26"/>
    <cellStyle name="Normal 6" xfId="27"/>
    <cellStyle name="Percent 3" xfId="28"/>
    <cellStyle name="Style 1" xfId="29"/>
    <cellStyle name="Normal 2 2" xfId="30"/>
    <cellStyle name="2tabellen" xfId="31"/>
    <cellStyle name="color gray" xfId="32"/>
    <cellStyle name="Dezimal [0]_tabquestmig99v.95" xfId="33"/>
    <cellStyle name="Dezimal_tabquestmig99v.95" xfId="34"/>
    <cellStyle name="grey" xfId="35"/>
    <cellStyle name="Milliers [0]" xfId="36"/>
    <cellStyle name="Monétaire [0]" xfId="37"/>
    <cellStyle name="Normal 3 2" xfId="38"/>
    <cellStyle name="normální_List1" xfId="39"/>
    <cellStyle name="SDMX_protected" xfId="40"/>
    <cellStyle name="Standaard_Asyl 2000 EU" xfId="41"/>
    <cellStyle name="Währung [0]_tabquestmig99v.95" xfId="42"/>
    <cellStyle name="Währung_tabquestmig99v.95" xfId="43"/>
    <cellStyle name="Normal 7" xfId="44"/>
    <cellStyle name="Normal 8" xfId="45"/>
    <cellStyle name="Normal 9" xfId="46"/>
    <cellStyle name="Percent 4" xfId="47"/>
    <cellStyle name="Normal 8 2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Normal 10" xfId="60"/>
    <cellStyle name="Normal 2 3" xfId="61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subject to the enforcement of immigration legislation in EU Member States, 2014-2023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275"/>
          <c:y val="0.186"/>
          <c:w val="0.884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1'!$B$11</c:f>
              <c:strCache>
                <c:ptCount val="1"/>
                <c:pt idx="0">
                  <c:v>Refused entry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1'!$C$11:$L$11</c:f>
              <c:numCache/>
            </c:numRef>
          </c:val>
          <c:smooth val="0"/>
        </c:ser>
        <c:ser>
          <c:idx val="1"/>
          <c:order val="1"/>
          <c:tx>
            <c:strRef>
              <c:f>'Figure 1'!$B$12</c:f>
              <c:strCache>
                <c:ptCount val="1"/>
                <c:pt idx="0">
                  <c:v>Found to be illegally present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1'!$C$12:$L$12</c:f>
              <c:numCache/>
            </c:numRef>
          </c:val>
          <c:smooth val="0"/>
        </c:ser>
        <c:ser>
          <c:idx val="2"/>
          <c:order val="2"/>
          <c:tx>
            <c:strRef>
              <c:f>'Figure 1'!$B$13</c:f>
              <c:strCache>
                <c:ptCount val="1"/>
                <c:pt idx="0">
                  <c:v>Ordered to leave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1'!$C$13:$L$13</c:f>
              <c:numCache/>
            </c:numRef>
          </c:val>
          <c:smooth val="0"/>
        </c:ser>
        <c:ser>
          <c:idx val="3"/>
          <c:order val="3"/>
          <c:tx>
            <c:strRef>
              <c:f>'Figure 1'!$B$14</c:f>
              <c:strCache>
                <c:ptCount val="1"/>
                <c:pt idx="0">
                  <c:v>Returned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1'!$C$14:$L$14</c:f>
              <c:numCache/>
            </c:numRef>
          </c:val>
          <c:smooth val="0"/>
        </c:ser>
        <c:marker val="1"/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17717"/>
        <c:crosses val="autoZero"/>
        <c:auto val="1"/>
        <c:lblOffset val="100"/>
        <c:noMultiLvlLbl val="0"/>
      </c:catAx>
      <c:valAx>
        <c:axId val="41617717"/>
        <c:scaling>
          <c:orientation val="minMax"/>
          <c:max val="22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699381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1"/>
          <c:y val="0.84725"/>
          <c:w val="0.7777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39015134"/>
        <c:axId val="15591887"/>
      </c:bar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1887"/>
        <c:crosses val="autoZero"/>
        <c:auto val="1"/>
        <c:lblOffset val="100"/>
        <c:noMultiLvlLbl val="0"/>
      </c:catAx>
      <c:valAx>
        <c:axId val="15591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1513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refused entry into the EU, by type of border,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5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2'!$C$12:$C$31</c:f>
              <c:numCache/>
            </c:numRef>
          </c:val>
        </c:ser>
        <c:ser>
          <c:idx val="1"/>
          <c:order val="1"/>
          <c:tx>
            <c:strRef>
              <c:f>'Figure 2'!$D$10</c:f>
              <c:strCache>
                <c:ptCount val="1"/>
                <c:pt idx="0">
                  <c:v>Sea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2'!$D$12:$D$31</c:f>
              <c:numCache/>
            </c:numRef>
          </c:val>
        </c:ser>
        <c:ser>
          <c:idx val="2"/>
          <c:order val="2"/>
          <c:tx>
            <c:strRef>
              <c:f>'Figure 2'!$E$10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2'!$E$12:$E$31</c:f>
              <c:numCache/>
            </c:numRef>
          </c:val>
        </c:ser>
        <c:overlap val="100"/>
        <c:gapWidth val="75"/>
        <c:axId val="6109256"/>
        <c:axId val="54983305"/>
      </c:bar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83305"/>
        <c:crosses val="autoZero"/>
        <c:auto val="1"/>
        <c:lblOffset val="100"/>
        <c:noMultiLvlLbl val="0"/>
      </c:catAx>
      <c:valAx>
        <c:axId val="549833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1092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75"/>
          <c:y val="0.71325"/>
          <c:w val="0.156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Grounds to refuse entry of third-country nationals into EU countries,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38"/>
          <c:w val="0.99175"/>
          <c:h val="0.4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3'!$B$10:$B$19</c:f>
              <c:strCache/>
            </c:strRef>
          </c:cat>
          <c:val>
            <c:numRef>
              <c:f>'Figure 3'!$C$10:$C$19</c:f>
              <c:numCache/>
            </c:numRef>
          </c:val>
        </c:ser>
        <c:ser>
          <c:idx val="1"/>
          <c:order val="1"/>
          <c:tx>
            <c:strRef>
              <c:f>'Figure 3'!$D$9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3'!$B$10:$B$19</c:f>
              <c:strCache/>
            </c:strRef>
          </c:cat>
          <c:val>
            <c:numRef>
              <c:f>'Figure 3'!$D$10:$D$19</c:f>
              <c:numCache/>
            </c:numRef>
          </c:val>
        </c:ser>
        <c:overlap val="-27"/>
        <c:gapWidth val="75"/>
        <c:axId val="25087698"/>
        <c:axId val="24462691"/>
      </c:barChart>
      <c:catAx>
        <c:axId val="250876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4462691"/>
        <c:crosses val="autoZero"/>
        <c:auto val="1"/>
        <c:lblOffset val="100"/>
        <c:noMultiLvlLbl val="0"/>
      </c:catAx>
      <c:valAx>
        <c:axId val="2446269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250876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75975"/>
          <c:w val="0.12"/>
          <c:h val="0.05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ordered to leave the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4'!$B$11:$B$30</c:f>
              <c:strCache/>
            </c:strRef>
          </c:cat>
          <c:val>
            <c:numRef>
              <c:f>'Figure 4'!$C$11:$C$30</c:f>
              <c:numCache/>
            </c:numRef>
          </c:val>
        </c:ser>
        <c:ser>
          <c:idx val="1"/>
          <c:order val="1"/>
          <c:tx>
            <c:strRef>
              <c:f>'Figure 4'!$D$9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4'!$B$11:$B$30</c:f>
              <c:strCache/>
            </c:strRef>
          </c:cat>
          <c:val>
            <c:numRef>
              <c:f>'Figure 4'!$D$11:$D$30</c:f>
              <c:numCache/>
            </c:numRef>
          </c:val>
        </c:ser>
        <c:overlap val="-27"/>
        <c:gapWidth val="75"/>
        <c:axId val="18837628"/>
        <c:axId val="35320925"/>
      </c:barChart>
      <c:catAx>
        <c:axId val="188376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0925"/>
        <c:crosses val="autoZero"/>
        <c:auto val="1"/>
        <c:lblOffset val="100"/>
        <c:noMultiLvlLbl val="0"/>
      </c:catAx>
      <c:valAx>
        <c:axId val="35320925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8837628"/>
        <c:crosses val="autoZero"/>
        <c:crossBetween val="between"/>
        <c:dispUnits/>
        <c:majorUnit val="5000"/>
      </c:valAx>
    </c:plotArea>
    <c:legend>
      <c:legendPos val="b"/>
      <c:layout>
        <c:manualLayout>
          <c:xMode val="edge"/>
          <c:yMode val="edge"/>
          <c:x val="0.438"/>
          <c:y val="0.8455"/>
          <c:w val="0.1125"/>
          <c:h val="0.03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returns to third countries in the total number of returns,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75"/>
          <c:w val="0.9702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5'!$B$9:$B$41</c:f>
              <c:strCache/>
            </c:strRef>
          </c:cat>
          <c:val>
            <c:numRef>
              <c:f>'Figure 5'!$C$9:$C$41</c:f>
              <c:numCache/>
            </c:numRef>
          </c:val>
        </c:ser>
        <c:ser>
          <c:idx val="1"/>
          <c:order val="1"/>
          <c:tx>
            <c:strRef>
              <c:f>'Figure 5'!$D$8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5'!$B$9:$B$41</c:f>
              <c:strCache/>
            </c:strRef>
          </c:cat>
          <c:val>
            <c:numRef>
              <c:f>'Figure 5'!$D$9:$D$41</c:f>
              <c:numCache/>
            </c:numRef>
          </c:val>
        </c:ser>
        <c:overlap val="-27"/>
        <c:gapWidth val="75"/>
        <c:axId val="49452870"/>
        <c:axId val="42422647"/>
      </c:bar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2647"/>
        <c:crosses val="autoZero"/>
        <c:auto val="1"/>
        <c:lblOffset val="100"/>
        <c:noMultiLvlLbl val="0"/>
      </c:catAx>
      <c:valAx>
        <c:axId val="4242264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4528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812"/>
          <c:w val="0.121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returned,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25"/>
          <c:w val="0.9707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6'!$B$9:$B$28</c:f>
              <c:strCache/>
            </c:strRef>
          </c:cat>
          <c:val>
            <c:numRef>
              <c:f>'Figure 6'!$C$9:$C$28</c:f>
              <c:numCache/>
            </c:numRef>
          </c:val>
        </c:ser>
        <c:ser>
          <c:idx val="1"/>
          <c:order val="1"/>
          <c:tx>
            <c:strRef>
              <c:f>'Figure 6'!$D$8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6'!$B$9:$B$28</c:f>
              <c:strCache/>
            </c:strRef>
          </c:cat>
          <c:val>
            <c:numRef>
              <c:f>'Figure 6'!$D$9:$D$28</c:f>
              <c:numCache/>
            </c:numRef>
          </c:val>
        </c:ser>
        <c:overlap val="-27"/>
        <c:gapWidth val="75"/>
        <c:axId val="46259504"/>
        <c:axId val="13682353"/>
      </c:bar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82353"/>
        <c:crosses val="autoZero"/>
        <c:auto val="1"/>
        <c:lblOffset val="100"/>
        <c:noMultiLvlLbl val="0"/>
      </c:catAx>
      <c:valAx>
        <c:axId val="136823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62595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1275"/>
          <c:w val="0.1182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returned outside the EU or EFTA country, by type of return,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"/>
          <c:h val="0.6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7'!$C$9</c:f>
              <c:strCache>
                <c:ptCount val="1"/>
                <c:pt idx="0">
                  <c:v>Enforced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7'!$B$10:$B$41</c:f>
              <c:strCache/>
            </c:strRef>
          </c:cat>
          <c:val>
            <c:numRef>
              <c:f>'Figure 7'!$C$10:$C$41</c:f>
              <c:numCache/>
            </c:numRef>
          </c:val>
        </c:ser>
        <c:ser>
          <c:idx val="1"/>
          <c:order val="1"/>
          <c:tx>
            <c:strRef>
              <c:f>'Figure 7'!$D$9</c:f>
              <c:strCache>
                <c:ptCount val="1"/>
                <c:pt idx="0">
                  <c:v>Voluntary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7'!$B$10:$B$41</c:f>
              <c:strCache/>
            </c:strRef>
          </c:cat>
          <c:val>
            <c:numRef>
              <c:f>'Figure 7'!$D$10:$D$41</c:f>
              <c:numCache/>
            </c:numRef>
          </c:val>
        </c:ser>
        <c:overlap val="100"/>
        <c:gapWidth val="75"/>
        <c:axId val="56032314"/>
        <c:axId val="34528779"/>
      </c:bar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8779"/>
        <c:crosses val="autoZero"/>
        <c:auto val="1"/>
        <c:lblOffset val="100"/>
        <c:noMultiLvlLbl val="0"/>
      </c:catAx>
      <c:valAx>
        <c:axId val="345287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60323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845"/>
          <c:w val="0.332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who left the EU or EFTA country, by type of assistance received,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025"/>
          <c:h val="0.6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8'!$C$9</c:f>
              <c:strCache>
                <c:ptCount val="1"/>
                <c:pt idx="0">
                  <c:v>Assisted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8'!$B$10:$B$41</c:f>
              <c:strCache/>
            </c:strRef>
          </c:cat>
          <c:val>
            <c:numRef>
              <c:f>'Figure 8'!$C$10:$C$41</c:f>
              <c:numCache/>
            </c:numRef>
          </c:val>
        </c:ser>
        <c:ser>
          <c:idx val="1"/>
          <c:order val="1"/>
          <c:tx>
            <c:strRef>
              <c:f>'Figure 8'!$D$9</c:f>
              <c:strCache>
                <c:ptCount val="1"/>
                <c:pt idx="0">
                  <c:v>Non-assisted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8'!$B$10:$B$41</c:f>
              <c:strCache/>
            </c:strRef>
          </c:cat>
          <c:val>
            <c:numRef>
              <c:f>'Figure 8'!$D$10:$D$41</c:f>
              <c:numCache/>
            </c:numRef>
          </c:val>
        </c:ser>
        <c:overlap val="100"/>
        <c:gapWidth val="75"/>
        <c:axId val="42323556"/>
        <c:axId val="45367685"/>
      </c:bar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7685"/>
        <c:crosses val="autoZero"/>
        <c:auto val="1"/>
        <c:lblOffset val="100"/>
        <c:noMultiLvlLbl val="0"/>
      </c:catAx>
      <c:valAx>
        <c:axId val="453676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23235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5"/>
          <c:y val="0.785"/>
          <c:w val="0.36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EIL\08%20-%20Publications\Statistics%20explained\2017\newpiscture\Top%2020%20citizenships%20of%20non-EU%20citizens%20refused%20entry%20into%20the%20EU,%20by%20type%20of%20border,%202016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142875</xdr:rowOff>
    </xdr:from>
    <xdr:to>
      <xdr:col>11</xdr:col>
      <xdr:colOff>19050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42875"/>
          <a:ext cx="20193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48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migr_eiord and migr_eiord1)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37</xdr:row>
      <xdr:rowOff>114300</xdr:rowOff>
    </xdr:from>
    <xdr:to>
      <xdr:col>18</xdr:col>
      <xdr:colOff>390525</xdr:colOff>
      <xdr:row>78</xdr:row>
      <xdr:rowOff>28575</xdr:rowOff>
    </xdr:to>
    <xdr:graphicFrame macro="">
      <xdr:nvGraphicFramePr>
        <xdr:cNvPr id="2" name="Chart 1"/>
        <xdr:cNvGraphicFramePr/>
      </xdr:nvGraphicFramePr>
      <xdr:xfrm>
        <a:off x="904875" y="6105525"/>
        <a:ext cx="110109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computed from quarterly data for the following countries: Austria, Cyprus, Czech, Germany, Denmark, Spain, Finland, France, Hungary, Italy, Lithuania, Portugal, Romania, Sweden, Lichtenstein, Norway.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16</xdr:col>
      <xdr:colOff>352425</xdr:colOff>
      <xdr:row>89</xdr:row>
      <xdr:rowOff>152400</xdr:rowOff>
    </xdr:to>
    <xdr:graphicFrame macro="">
      <xdr:nvGraphicFramePr>
        <xdr:cNvPr id="2" name="Chart 1"/>
        <xdr:cNvGraphicFramePr/>
      </xdr:nvGraphicFramePr>
      <xdr:xfrm>
        <a:off x="590550" y="8096250"/>
        <a:ext cx="102393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95250</xdr:rowOff>
    </xdr:from>
    <xdr:to>
      <xdr:col>16</xdr:col>
      <xdr:colOff>419100</xdr:colOff>
      <xdr:row>77</xdr:row>
      <xdr:rowOff>47625</xdr:rowOff>
    </xdr:to>
    <xdr:graphicFrame macro="">
      <xdr:nvGraphicFramePr>
        <xdr:cNvPr id="4" name="Chart 3"/>
        <xdr:cNvGraphicFramePr/>
      </xdr:nvGraphicFramePr>
      <xdr:xfrm>
        <a:off x="628650" y="6086475"/>
        <a:ext cx="104679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graph presents Member States for which information by type of return is available. </a:t>
          </a:r>
        </a:p>
        <a:p>
          <a:r>
            <a:rPr lang="en-IE" sz="1200">
              <a:latin typeface="Arial" panose="020B0604020202020204" pitchFamily="34" charset="0"/>
            </a:rPr>
            <a:t>See the methodological note on derogations in the 'Data sources' chapter of this article.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Based on available data for EU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50</xdr:row>
      <xdr:rowOff>142875</xdr:rowOff>
    </xdr:from>
    <xdr:to>
      <xdr:col>15</xdr:col>
      <xdr:colOff>200025</xdr:colOff>
      <xdr:row>83</xdr:row>
      <xdr:rowOff>57150</xdr:rowOff>
    </xdr:to>
    <xdr:graphicFrame macro="">
      <xdr:nvGraphicFramePr>
        <xdr:cNvPr id="3" name="Chart 2"/>
        <xdr:cNvGraphicFramePr/>
      </xdr:nvGraphicFramePr>
      <xdr:xfrm>
        <a:off x="552450" y="8705850"/>
        <a:ext cx="100203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graph presents Member States for which information by type of assistance received is available. </a:t>
          </a:r>
        </a:p>
        <a:p>
          <a:r>
            <a:rPr lang="en-IE" sz="1200">
              <a:latin typeface="Arial" panose="020B0604020202020204" pitchFamily="34" charset="0"/>
            </a:rPr>
            <a:t>See the methodological note on derogations in the 'Data sources' chapter of this article.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Based on available data for EU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16</xdr:col>
      <xdr:colOff>66675</xdr:colOff>
      <xdr:row>91</xdr:row>
      <xdr:rowOff>123825</xdr:rowOff>
    </xdr:to>
    <xdr:graphicFrame macro="">
      <xdr:nvGraphicFramePr>
        <xdr:cNvPr id="2" name="Chart 1"/>
        <xdr:cNvGraphicFramePr/>
      </xdr:nvGraphicFramePr>
      <xdr:xfrm>
        <a:off x="590550" y="8591550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migr_eirfs, migr_eipre, migr_eiord, migr_eirtn, migr_eiord1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27</xdr:row>
      <xdr:rowOff>133350</xdr:rowOff>
    </xdr:from>
    <xdr:to>
      <xdr:col>12</xdr:col>
      <xdr:colOff>514350</xdr:colOff>
      <xdr:row>64</xdr:row>
      <xdr:rowOff>47625</xdr:rowOff>
    </xdr:to>
    <xdr:graphicFrame macro="">
      <xdr:nvGraphicFramePr>
        <xdr:cNvPr id="4" name="Chart 3"/>
        <xdr:cNvGraphicFramePr/>
      </xdr:nvGraphicFramePr>
      <xdr:xfrm>
        <a:off x="600075" y="4676775"/>
        <a:ext cx="100203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0.87725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34875" cy="676275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Belgium, Czechia, Denmark, Germany, Cyprus, Luxembourg, Malta, the Netherlands, Austria, Portugal and Sweden, not applicable for land borders. Czechia, Luxembourg, Hungary, Austria and Slovakia, not applicable for sea borders.</a:t>
          </a:r>
        </a:p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46</xdr:row>
      <xdr:rowOff>9525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124015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12</xdr:col>
      <xdr:colOff>123825</xdr:colOff>
      <xdr:row>77</xdr:row>
      <xdr:rowOff>85725</xdr:rowOff>
    </xdr:to>
    <xdr:graphicFrame macro="">
      <xdr:nvGraphicFramePr>
        <xdr:cNvPr id="4" name="Chart 3"/>
        <xdr:cNvGraphicFramePr/>
      </xdr:nvGraphicFramePr>
      <xdr:xfrm>
        <a:off x="1390650" y="6438900"/>
        <a:ext cx="10553700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029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classification by grounds of entry refusal from the Schengen border code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24</xdr:row>
      <xdr:rowOff>104775</xdr:rowOff>
    </xdr:from>
    <xdr:to>
      <xdr:col>13</xdr:col>
      <xdr:colOff>447675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523875" y="3990975"/>
        <a:ext cx="10344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51</xdr:row>
      <xdr:rowOff>114300</xdr:rowOff>
    </xdr:from>
    <xdr:to>
      <xdr:col>12</xdr:col>
      <xdr:colOff>466725</xdr:colOff>
      <xdr:row>97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962900"/>
          <a:ext cx="7553325" cy="7372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rfs?category=migr.migr_man.migr_eil" TargetMode="External" /><Relationship Id="rId2" Type="http://schemas.openxmlformats.org/officeDocument/2006/relationships/hyperlink" Target="https://ec.europa.eu/eurostat/databrowser/product/view/migr_eipre?category=migr.migr_man.migr_eil" TargetMode="External" /><Relationship Id="rId3" Type="http://schemas.openxmlformats.org/officeDocument/2006/relationships/hyperlink" Target="https://ec.europa.eu/eurostat/databrowser/product/view/migr_eiORD?category=migr.migr_man.migr_eil" TargetMode="External" /><Relationship Id="rId4" Type="http://schemas.openxmlformats.org/officeDocument/2006/relationships/hyperlink" Target="https://ec.europa.eu/eurostat/databrowser/product/view/migr_eiord1?category=migr.migr_man.migr_eil" TargetMode="External" /><Relationship Id="rId5" Type="http://schemas.openxmlformats.org/officeDocument/2006/relationships/hyperlink" Target="https://ec.europa.eu/eurostat/databrowser/product/view/migr_eiORD?category=migr.migr_man.migr_eil" TargetMode="External" /><Relationship Id="rId6" Type="http://schemas.openxmlformats.org/officeDocument/2006/relationships/hyperlink" Target="https://ec.europa.eu/eurostat/databrowser/product/view/migr_eiord1?category=migr.migr_man.migr_eil" TargetMode="External" /><Relationship Id="rId7" Type="http://schemas.openxmlformats.org/officeDocument/2006/relationships/hyperlink" Target="https://ec.europa.eu/eurostat/databrowser/product/view/migr_eirtn?category=migr.migr_man.migr_eil" TargetMode="External" /><Relationship Id="rId8" Type="http://schemas.openxmlformats.org/officeDocument/2006/relationships/hyperlink" Target="https://ec.europa.eu/eurostat/databrowser/product/view/migr_eirtn1?category=migr.migr_man.migr_eil" TargetMode="Externa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38a178-279f-4fa4-9347-233230c277e4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6a0c2c6-d49c-42ef-bf80-d295698a2254?lang=en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b6c30f3-5e0e-4fc4-86bb-1b0a088e5747?lang=e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38a178-279f-4fa4-9347-233230c277e4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f35a5a8-594a-4cd2-bcaf-07f1c5f77752?lang=en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8862c7c-b90c-4e42-8e69-3cc5d6fe57a5?lang=en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70242-3AFF-4EE3-BFF5-F0440CA77C87}">
  <sheetPr>
    <pageSetUpPr fitToPage="1"/>
  </sheetPr>
  <dimension ref="B2:N37"/>
  <sheetViews>
    <sheetView showGridLines="0" zoomScale="70" zoomScaleNormal="70" workbookViewId="0" topLeftCell="A1"/>
  </sheetViews>
  <sheetFormatPr defaultColWidth="9.140625" defaultRowHeight="12"/>
  <cols>
    <col min="1" max="13" width="8.8515625" style="34" customWidth="1"/>
    <col min="14" max="14" width="9.8515625" style="34" bestFit="1" customWidth="1"/>
    <col min="15" max="16384" width="8.8515625" style="34" customWidth="1"/>
  </cols>
  <sheetData>
    <row r="1" ht="12.75"/>
    <row r="2" ht="12.75">
      <c r="B2" s="33" t="s">
        <v>71</v>
      </c>
    </row>
    <row r="3" ht="12.75">
      <c r="B3" s="33" t="s">
        <v>108</v>
      </c>
    </row>
    <row r="4" ht="12.75">
      <c r="B4" s="34" t="s">
        <v>110</v>
      </c>
    </row>
    <row r="5" ht="13">
      <c r="B5" s="33"/>
    </row>
    <row r="6" ht="13">
      <c r="B6" s="33" t="s">
        <v>113</v>
      </c>
    </row>
    <row r="7" ht="12">
      <c r="B7" s="35" t="str">
        <f>'Figure 1'!B6</f>
        <v>Figure 1: Third-country nationals subject to the enforcement of immigration legislation in EU countries, 2014-2023</v>
      </c>
    </row>
    <row r="9" ht="13">
      <c r="B9" s="33" t="s">
        <v>107</v>
      </c>
    </row>
    <row r="10" spans="2:14" ht="12">
      <c r="B10" s="35" t="str">
        <f>'Table 1'!B6</f>
        <v>Table 1: Third-country nationals refused entry into an EU or EFTA country, 2015-2023</v>
      </c>
      <c r="N10" s="36"/>
    </row>
    <row r="11" spans="2:14" ht="12">
      <c r="B11" s="35" t="str">
        <f>'Table 2'!B6</f>
        <v>Table 2: Third-country nationals refused entry into an EU or EFTA country, by type of border, 2023</v>
      </c>
      <c r="N11" s="36"/>
    </row>
    <row r="12" spans="2:14" ht="12">
      <c r="B12" s="35" t="str">
        <f>'Table 3'!B6</f>
        <v>Table 3: Third-country nationals refused entry into an EU or EFTA country, by country, type of border and citizenship, 2023 (number of persons)</v>
      </c>
      <c r="N12" s="36"/>
    </row>
    <row r="13" spans="2:14" ht="12">
      <c r="B13" s="35"/>
      <c r="N13" s="36"/>
    </row>
    <row r="14" spans="2:14" ht="12">
      <c r="B14" s="35" t="str">
        <f>'Figure 2'!B6</f>
        <v>Figure 2: Top 20 citizenships refused entry into the EU, by type of border, 2023</v>
      </c>
      <c r="N14" s="36"/>
    </row>
    <row r="15" spans="2:14" ht="12">
      <c r="B15" s="35" t="str">
        <f>'Figure 3'!B6</f>
        <v>Figure 3: Grounds to refuse entry of third-country nationals into EU countries, 2022 and 2023</v>
      </c>
      <c r="N15" s="36"/>
    </row>
    <row r="16" spans="2:14" ht="13">
      <c r="B16" s="33"/>
      <c r="N16" s="36"/>
    </row>
    <row r="17" ht="13">
      <c r="B17" s="33" t="s">
        <v>183</v>
      </c>
    </row>
    <row r="18" spans="2:14" ht="12">
      <c r="B18" s="35" t="str">
        <f>'Table 4'!B6</f>
        <v>Table 4: Third-country nationals found to be illegally present into an EU or EFTA country, 2023</v>
      </c>
      <c r="N18" s="36"/>
    </row>
    <row r="19" spans="2:14" ht="12">
      <c r="B19" s="35" t="str">
        <f>'Table 5'!B6</f>
        <v>Table 5: Top 20 citizenships found to be illegally present in the EU, 2015-2023</v>
      </c>
      <c r="N19" s="36"/>
    </row>
    <row r="20" ht="13">
      <c r="B20" s="33"/>
    </row>
    <row r="21" ht="12">
      <c r="B21" s="35" t="str">
        <f>'Map 1'!B6</f>
        <v>Map 1: Third-country nationals found to be illegally present in the EU or EFTA countries, 2023 (number)</v>
      </c>
    </row>
    <row r="23" ht="13">
      <c r="B23" s="33" t="s">
        <v>184</v>
      </c>
    </row>
    <row r="24" ht="12">
      <c r="B24" s="35" t="str">
        <f>'Table 6'!B6</f>
        <v>Table 6: Third-country nationals ordered to leave the territory of an EU or EFTA country, 2015-2023</v>
      </c>
    </row>
    <row r="26" ht="12">
      <c r="B26" s="35" t="str">
        <f>'Figure 4'!B6</f>
        <v>Figure 4: Top 20 citizenships ordered to leave the EU, 2022 and 2023</v>
      </c>
    </row>
    <row r="28" ht="13">
      <c r="B28" s="33" t="s">
        <v>109</v>
      </c>
    </row>
    <row r="29" ht="12">
      <c r="B29" s="35" t="str">
        <f>'Table 7'!B6</f>
        <v>Table 7: Third country nationals returned following an order to leave, 2023</v>
      </c>
    </row>
    <row r="30" ht="13">
      <c r="B30" s="33"/>
    </row>
    <row r="31" ht="12">
      <c r="B31" s="35" t="str">
        <f>'Figure 5'!B6</f>
        <v>Figure 5: Share of returns to third countries in the total number of returns, 2023</v>
      </c>
    </row>
    <row r="32" ht="12">
      <c r="B32" s="35" t="str">
        <f>'Figure 6'!B6</f>
        <v>Figure 6: Top 20 citizenships returned, 2022 and 2023</v>
      </c>
    </row>
    <row r="33" ht="12">
      <c r="B33" s="35" t="str">
        <f>'Figure 7'!B6</f>
        <v>Figure 7: Third-country nationals returned outside the EU or EFTA country, by type of return, 2023</v>
      </c>
    </row>
    <row r="34" ht="12">
      <c r="B34" s="35" t="str">
        <f>'Figure 8'!B6</f>
        <v>Figure 8: Third-country nationals who left the EU or EFTA country, by type of assistance received, 2023</v>
      </c>
    </row>
    <row r="36" ht="13">
      <c r="B36" s="37"/>
    </row>
    <row r="37" ht="13">
      <c r="B37" s="38"/>
    </row>
  </sheetData>
  <hyperlinks>
    <hyperlink ref="B7" location="'Figure 1'!A1" display="Figure 1: Non-EU citizens subject to the enforcement of immigration legislation in EU Member States, 2010-2022"/>
    <hyperlink ref="B10" location="'Table 1'!A1" display="Table 1: Non-EU citizens refused entry into an EU Member State or an EFTA country, 2015-2022"/>
    <hyperlink ref="B21" location="'Map 1'!A1" display="Map 1: Non-EU citizens found to be illegally present in the EU Member States or EFTA countries, 2022 (number)"/>
    <hyperlink ref="B12" location="'Table 3'!A1" display="Table 3: Non-EU citizens refused entry into an EU Member State or an EFTA country, by country and citizenship, 2023"/>
    <hyperlink ref="B18" location="'Table 4'!A1" display="Table 4: Non-EU citizens found to be illegally present into an EU Member State or an EFTA country 2023"/>
    <hyperlink ref="B19" location="'Table 5'!A1" display="Table 5: Top 20 countries of citizenship of non-EU citizens found to be illegally present in the EU, 2015-2023"/>
    <hyperlink ref="B14" location="'Figure 2'!A1" display="'Figure 2'!A1"/>
    <hyperlink ref="B15" location="'Figure 3'!A1" display="'Figure 3'!A1"/>
    <hyperlink ref="B24" location="'Table 6'!A1" display="'Table 6'!A1"/>
    <hyperlink ref="B26" location="'Figure 4'!A1" display="'Figure 4'!A1"/>
    <hyperlink ref="B29" location="'Table 7'!A1" display="'Table 7'!A1"/>
    <hyperlink ref="B31" location="'Figure 5'!A1" display="'Figure 5'!A1"/>
    <hyperlink ref="B32" location="'Figure 6'!A1" display="'Figure 6'!A1"/>
    <hyperlink ref="B33" location="'Figure 7'!A1" display="'Figure 7'!A1"/>
    <hyperlink ref="B34" location="'Figure 8'!A1" display="'Figure 8'!A1"/>
  </hyperlinks>
  <printOptions/>
  <pageMargins left="0.7" right="0.7" top="0.75" bottom="0.75" header="0.3" footer="0.3"/>
  <pageSetup fitToHeight="0" fitToWidth="1" horizontalDpi="1200" verticalDpi="12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N47"/>
  <sheetViews>
    <sheetView showGridLines="0" zoomScaleSheetLayoutView="70" workbookViewId="0" topLeftCell="A42">
      <selection activeCell="I50" sqref="I50"/>
    </sheetView>
  </sheetViews>
  <sheetFormatPr defaultColWidth="8.8515625" defaultRowHeight="12"/>
  <cols>
    <col min="1" max="1" width="8.7109375" style="52" customWidth="1"/>
    <col min="2" max="2" width="17.00390625" style="52" customWidth="1"/>
    <col min="3" max="16384" width="8.8515625" style="52" customWidth="1"/>
  </cols>
  <sheetData>
    <row r="3" spans="1:2" ht="13">
      <c r="A3" s="211"/>
      <c r="B3" s="33" t="s">
        <v>71</v>
      </c>
    </row>
    <row r="4" ht="13">
      <c r="B4" s="33" t="s">
        <v>72</v>
      </c>
    </row>
    <row r="6" ht="13">
      <c r="B6" s="211" t="s">
        <v>191</v>
      </c>
    </row>
    <row r="7" ht="12">
      <c r="B7" s="43"/>
    </row>
    <row r="9" spans="3:7" ht="13">
      <c r="C9" s="212"/>
      <c r="G9" s="213" t="s">
        <v>145</v>
      </c>
    </row>
    <row r="10" spans="1:14" ht="12">
      <c r="A10" s="212"/>
      <c r="B10" s="25" t="s">
        <v>151</v>
      </c>
      <c r="C10" s="26" t="s">
        <v>150</v>
      </c>
      <c r="G10" s="214"/>
      <c r="L10" s="163"/>
      <c r="M10" s="163"/>
      <c r="N10" s="163"/>
    </row>
    <row r="11" spans="1:14" ht="12">
      <c r="A11" s="163"/>
      <c r="B11" s="27" t="s">
        <v>51</v>
      </c>
      <c r="C11" s="28">
        <v>2.8196974268450967</v>
      </c>
      <c r="D11" s="51"/>
      <c r="E11" s="47"/>
      <c r="G11" s="52" t="s">
        <v>146</v>
      </c>
      <c r="L11" s="163"/>
      <c r="M11" s="163"/>
      <c r="N11" s="163"/>
    </row>
    <row r="12" spans="1:14" ht="12">
      <c r="A12" s="163"/>
      <c r="B12" s="27" t="s">
        <v>40</v>
      </c>
      <c r="C12" s="28">
        <v>0.9216714656373151</v>
      </c>
      <c r="D12" s="51"/>
      <c r="G12" s="52" t="s">
        <v>147</v>
      </c>
      <c r="L12" s="163"/>
      <c r="M12" s="163"/>
      <c r="N12" s="163"/>
    </row>
    <row r="13" spans="1:14" ht="12">
      <c r="A13" s="163"/>
      <c r="B13" s="27" t="s">
        <v>46</v>
      </c>
      <c r="C13" s="28">
        <v>3.536759562697454</v>
      </c>
      <c r="D13" s="51"/>
      <c r="G13" s="52" t="s">
        <v>148</v>
      </c>
      <c r="L13" s="163"/>
      <c r="M13" s="163"/>
      <c r="N13" s="163"/>
    </row>
    <row r="14" spans="1:14" ht="12">
      <c r="A14" s="163"/>
      <c r="B14" s="27" t="s">
        <v>45</v>
      </c>
      <c r="C14" s="28">
        <v>1.0330150120124362</v>
      </c>
      <c r="G14" s="215" t="s">
        <v>149</v>
      </c>
      <c r="L14" s="163"/>
      <c r="M14" s="163"/>
      <c r="N14" s="163"/>
    </row>
    <row r="15" spans="1:14" ht="12">
      <c r="A15" s="163"/>
      <c r="B15" s="27" t="s">
        <v>54</v>
      </c>
      <c r="C15" s="28">
        <v>0.18558304596897104</v>
      </c>
      <c r="G15" s="215"/>
      <c r="L15" s="163"/>
      <c r="M15" s="163"/>
      <c r="N15" s="163"/>
    </row>
    <row r="16" spans="1:14" ht="12">
      <c r="A16" s="163"/>
      <c r="B16" s="27" t="s">
        <v>44</v>
      </c>
      <c r="C16" s="28">
        <v>3.125564367316788</v>
      </c>
      <c r="L16" s="163"/>
      <c r="M16" s="163"/>
      <c r="N16" s="163"/>
    </row>
    <row r="17" spans="1:14" ht="12">
      <c r="A17" s="163"/>
      <c r="B17" s="27" t="s">
        <v>43</v>
      </c>
      <c r="C17" s="28">
        <v>0.6742885925891218</v>
      </c>
      <c r="H17" s="215"/>
      <c r="L17" s="163"/>
      <c r="M17" s="163"/>
      <c r="N17" s="163"/>
    </row>
    <row r="18" spans="1:14" ht="12">
      <c r="A18" s="163"/>
      <c r="B18" s="27" t="s">
        <v>1</v>
      </c>
      <c r="C18" s="28">
        <v>0.28189881426074126</v>
      </c>
      <c r="L18" s="163"/>
      <c r="M18" s="163"/>
      <c r="N18" s="163"/>
    </row>
    <row r="19" spans="1:14" ht="12">
      <c r="A19" s="163"/>
      <c r="B19" s="27" t="s">
        <v>58</v>
      </c>
      <c r="C19" s="28">
        <v>6.923768448994823</v>
      </c>
      <c r="L19" s="163"/>
      <c r="M19" s="163"/>
      <c r="N19" s="163"/>
    </row>
    <row r="20" spans="1:14" ht="12">
      <c r="A20" s="163"/>
      <c r="B20" s="27" t="s">
        <v>47</v>
      </c>
      <c r="C20" s="28">
        <v>1.8895979589297458</v>
      </c>
      <c r="L20" s="163"/>
      <c r="M20" s="163"/>
      <c r="N20" s="163"/>
    </row>
    <row r="21" spans="1:14" ht="12">
      <c r="A21" s="163"/>
      <c r="B21" s="27" t="s">
        <v>59</v>
      </c>
      <c r="C21" s="28">
        <v>1.7452076355709096</v>
      </c>
      <c r="L21" s="163"/>
      <c r="M21" s="163"/>
      <c r="N21" s="163"/>
    </row>
    <row r="22" spans="1:14" ht="12">
      <c r="A22" s="163"/>
      <c r="B22" s="27" t="s">
        <v>80</v>
      </c>
      <c r="C22" s="28">
        <v>17.644993604082583</v>
      </c>
      <c r="L22" s="163"/>
      <c r="M22" s="163"/>
      <c r="N22" s="163"/>
    </row>
    <row r="23" spans="1:14" ht="12">
      <c r="A23" s="163"/>
      <c r="B23" s="27" t="s">
        <v>37</v>
      </c>
      <c r="C23" s="28">
        <v>3.3009701595843506</v>
      </c>
      <c r="L23" s="163"/>
      <c r="M23" s="163"/>
      <c r="N23" s="163"/>
    </row>
    <row r="24" spans="1:14" ht="12">
      <c r="A24" s="163"/>
      <c r="B24" s="27" t="s">
        <v>55</v>
      </c>
      <c r="C24" s="28">
        <v>10.986194215060047</v>
      </c>
      <c r="L24" s="163"/>
      <c r="M24" s="163"/>
      <c r="N24" s="163"/>
    </row>
    <row r="25" spans="1:14" ht="12">
      <c r="A25" s="163"/>
      <c r="B25" s="27" t="s">
        <v>38</v>
      </c>
      <c r="C25" s="28">
        <v>7.543249949017742</v>
      </c>
      <c r="L25" s="163"/>
      <c r="M25" s="163"/>
      <c r="N25" s="163"/>
    </row>
    <row r="26" spans="1:14" ht="12">
      <c r="A26" s="163"/>
      <c r="B26" s="27" t="s">
        <v>53</v>
      </c>
      <c r="C26" s="28">
        <v>1.4825293574761162</v>
      </c>
      <c r="L26" s="163"/>
      <c r="M26" s="163"/>
      <c r="N26" s="163"/>
    </row>
    <row r="27" spans="1:14" ht="12">
      <c r="A27" s="163"/>
      <c r="B27" s="27" t="s">
        <v>49</v>
      </c>
      <c r="C27" s="28">
        <v>1.584421519682692</v>
      </c>
      <c r="L27" s="163"/>
      <c r="M27" s="163"/>
      <c r="N27" s="163"/>
    </row>
    <row r="28" spans="1:14" ht="12">
      <c r="A28" s="163"/>
      <c r="B28" s="27" t="s">
        <v>61</v>
      </c>
      <c r="C28" s="28">
        <v>16.644089675724686</v>
      </c>
      <c r="L28" s="163"/>
      <c r="M28" s="163"/>
      <c r="N28" s="163"/>
    </row>
    <row r="29" spans="1:14" ht="12">
      <c r="A29" s="163"/>
      <c r="B29" s="27" t="s">
        <v>56</v>
      </c>
      <c r="C29" s="28">
        <v>3.1307017236385506</v>
      </c>
      <c r="L29" s="163"/>
      <c r="M29" s="163"/>
      <c r="N29" s="163"/>
    </row>
    <row r="30" spans="1:14" ht="12">
      <c r="A30" s="163"/>
      <c r="B30" s="27" t="s">
        <v>57</v>
      </c>
      <c r="C30" s="28">
        <v>0.36667751933310166</v>
      </c>
      <c r="L30" s="163"/>
      <c r="M30" s="163"/>
      <c r="N30" s="163"/>
    </row>
    <row r="31" spans="1:14" ht="12">
      <c r="A31" s="163"/>
      <c r="B31" s="27" t="s">
        <v>60</v>
      </c>
      <c r="C31" s="28">
        <v>6.531300289562441</v>
      </c>
      <c r="L31" s="163"/>
      <c r="M31" s="163"/>
      <c r="N31" s="163"/>
    </row>
    <row r="32" spans="1:14" ht="12">
      <c r="A32" s="163"/>
      <c r="B32" s="27" t="s">
        <v>41</v>
      </c>
      <c r="C32" s="28">
        <v>0.4483625827861418</v>
      </c>
      <c r="L32" s="163"/>
      <c r="M32" s="163"/>
      <c r="N32" s="163"/>
    </row>
    <row r="33" spans="1:14" ht="12">
      <c r="A33" s="163"/>
      <c r="B33" s="27" t="s">
        <v>50</v>
      </c>
      <c r="C33" s="28">
        <v>0.1541935191718719</v>
      </c>
      <c r="L33" s="163"/>
      <c r="M33" s="163"/>
      <c r="N33" s="163"/>
    </row>
    <row r="34" spans="1:14" ht="12">
      <c r="A34" s="163"/>
      <c r="B34" s="27" t="s">
        <v>52</v>
      </c>
      <c r="C34" s="28">
        <v>1.1225666439319368</v>
      </c>
      <c r="L34" s="163"/>
      <c r="M34" s="163"/>
      <c r="N34" s="163"/>
    </row>
    <row r="35" spans="1:14" ht="12">
      <c r="A35" s="163"/>
      <c r="B35" s="27" t="s">
        <v>42</v>
      </c>
      <c r="C35" s="28">
        <v>28.930944764503263</v>
      </c>
      <c r="L35" s="163"/>
      <c r="M35" s="163"/>
      <c r="N35" s="163"/>
    </row>
    <row r="36" spans="1:14" ht="12">
      <c r="A36" s="163"/>
      <c r="B36" s="27" t="s">
        <v>39</v>
      </c>
      <c r="C36" s="28">
        <v>8.714830113218557</v>
      </c>
      <c r="L36" s="163"/>
      <c r="M36" s="163"/>
      <c r="N36" s="163"/>
    </row>
    <row r="37" spans="1:14" ht="12">
      <c r="A37" s="163"/>
      <c r="B37" s="27" t="s">
        <v>48</v>
      </c>
      <c r="C37" s="28">
        <v>0.19734110715909683</v>
      </c>
      <c r="L37" s="163"/>
      <c r="M37" s="163"/>
      <c r="N37" s="163"/>
    </row>
    <row r="38" spans="2:14" ht="13">
      <c r="B38" s="19"/>
      <c r="C38" s="28"/>
      <c r="L38" s="163"/>
      <c r="M38" s="163"/>
      <c r="N38" s="163"/>
    </row>
    <row r="39" spans="2:14" ht="12">
      <c r="B39" s="27" t="s">
        <v>33</v>
      </c>
      <c r="C39" s="22" t="str">
        <f>VLOOKUP(B39,'Table 4'!$B$39:$K$42,10,FALSE)</f>
        <v>:</v>
      </c>
      <c r="L39" s="163"/>
      <c r="M39" s="163"/>
      <c r="N39" s="163"/>
    </row>
    <row r="40" spans="2:14" ht="12">
      <c r="B40" s="27" t="s">
        <v>31</v>
      </c>
      <c r="C40" s="28">
        <v>0.35284925775638276</v>
      </c>
      <c r="L40" s="163"/>
      <c r="M40" s="163"/>
      <c r="N40" s="163"/>
    </row>
    <row r="41" spans="2:14" ht="12">
      <c r="B41" s="27" t="s">
        <v>32</v>
      </c>
      <c r="C41" s="28">
        <v>0.612135141949767</v>
      </c>
      <c r="L41" s="163"/>
      <c r="M41" s="163"/>
      <c r="N41" s="163"/>
    </row>
    <row r="42" spans="12:14" ht="12">
      <c r="L42" s="163"/>
      <c r="M42" s="163"/>
      <c r="N42" s="163"/>
    </row>
    <row r="43" spans="12:14" ht="12">
      <c r="L43" s="163"/>
      <c r="M43" s="163"/>
      <c r="N43" s="163"/>
    </row>
    <row r="44" spans="2:14" ht="13">
      <c r="B44" s="216" t="s">
        <v>178</v>
      </c>
      <c r="C44" s="217"/>
      <c r="L44" s="163"/>
      <c r="M44" s="163"/>
      <c r="N44" s="163"/>
    </row>
    <row r="45" spans="3:14" ht="12">
      <c r="C45" s="217"/>
      <c r="L45" s="163"/>
      <c r="M45" s="163"/>
      <c r="N45" s="163"/>
    </row>
    <row r="46" spans="2:14" ht="13">
      <c r="B46" s="213" t="s">
        <v>73</v>
      </c>
      <c r="L46" s="163"/>
      <c r="M46" s="163"/>
      <c r="N46" s="163"/>
    </row>
    <row r="47" ht="12">
      <c r="B47" s="34" t="s">
        <v>93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</sheetData>
  <printOptions/>
  <pageMargins left="0.7" right="0.7" top="0.75" bottom="0.75" header="0.3" footer="0.3"/>
  <pageSetup fitToHeight="0" fitToWidth="1" horizontalDpi="1200" verticalDpi="1200" orientation="portrait" paperSize="9" scale="74" r:id="rId2"/>
  <rowBreaks count="1" manualBreakCount="1">
    <brk id="51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S75"/>
  <sheetViews>
    <sheetView showGridLines="0" workbookViewId="0" topLeftCell="A1">
      <selection activeCell="B6" sqref="B6:M44"/>
    </sheetView>
  </sheetViews>
  <sheetFormatPr defaultColWidth="8.8515625" defaultRowHeight="12"/>
  <cols>
    <col min="1" max="1" width="11.140625" style="55" customWidth="1"/>
    <col min="2" max="2" width="13.421875" style="55" customWidth="1"/>
    <col min="3" max="13" width="16.140625" style="55" customWidth="1"/>
    <col min="14" max="16384" width="8.8515625" style="55" customWidth="1"/>
  </cols>
  <sheetData>
    <row r="2" ht="12">
      <c r="C2" s="218"/>
    </row>
    <row r="3" spans="2:3" ht="13">
      <c r="B3" s="33" t="s">
        <v>71</v>
      </c>
      <c r="C3" s="218"/>
    </row>
    <row r="4" spans="2:17" ht="13">
      <c r="B4" s="33" t="s">
        <v>72</v>
      </c>
      <c r="C4" s="218"/>
      <c r="Q4" s="183"/>
    </row>
    <row r="5" spans="2:19" ht="13">
      <c r="B5" s="219"/>
      <c r="C5" s="218"/>
      <c r="Q5" s="183"/>
      <c r="S5" s="183"/>
    </row>
    <row r="6" spans="2:19" ht="15.5">
      <c r="B6" s="276" t="s">
        <v>192</v>
      </c>
      <c r="C6" s="218"/>
      <c r="Q6" s="183"/>
      <c r="S6" s="183"/>
    </row>
    <row r="7" spans="3:19" ht="12">
      <c r="C7" s="183"/>
      <c r="Q7" s="183"/>
      <c r="S7" s="183"/>
    </row>
    <row r="8" spans="2:19" ht="39">
      <c r="B8" s="277"/>
      <c r="C8" s="59">
        <v>2015</v>
      </c>
      <c r="D8" s="187">
        <v>2016</v>
      </c>
      <c r="E8" s="188">
        <v>2017</v>
      </c>
      <c r="F8" s="188">
        <v>2018</v>
      </c>
      <c r="G8" s="188">
        <v>2019</v>
      </c>
      <c r="H8" s="188">
        <v>2020</v>
      </c>
      <c r="I8" s="188">
        <v>2021</v>
      </c>
      <c r="J8" s="188">
        <v>2022</v>
      </c>
      <c r="K8" s="188">
        <v>2023</v>
      </c>
      <c r="L8" s="63" t="s">
        <v>153</v>
      </c>
      <c r="M8" s="63" t="s">
        <v>119</v>
      </c>
      <c r="Q8" s="183"/>
      <c r="S8" s="183"/>
    </row>
    <row r="9" spans="2:19" ht="13">
      <c r="B9" s="278"/>
      <c r="C9" s="300" t="s">
        <v>167</v>
      </c>
      <c r="D9" s="299"/>
      <c r="E9" s="299"/>
      <c r="F9" s="299"/>
      <c r="G9" s="299"/>
      <c r="H9" s="299"/>
      <c r="I9" s="220"/>
      <c r="J9" s="220"/>
      <c r="K9" s="220"/>
      <c r="L9" s="301" t="s">
        <v>36</v>
      </c>
      <c r="M9" s="280"/>
      <c r="Q9" s="183"/>
      <c r="S9" s="183"/>
    </row>
    <row r="10" spans="2:19" ht="13">
      <c r="B10" s="221" t="s">
        <v>86</v>
      </c>
      <c r="C10" s="222">
        <v>458625</v>
      </c>
      <c r="D10" s="223">
        <v>426255</v>
      </c>
      <c r="E10" s="223">
        <v>450390</v>
      </c>
      <c r="F10" s="223">
        <v>456660</v>
      </c>
      <c r="G10" s="223">
        <v>491195</v>
      </c>
      <c r="H10" s="223">
        <v>396435</v>
      </c>
      <c r="I10" s="223">
        <v>340520</v>
      </c>
      <c r="J10" s="223">
        <v>466350</v>
      </c>
      <c r="K10" s="223">
        <v>484160</v>
      </c>
      <c r="L10" s="224">
        <f>H10/$H$10*100</f>
        <v>100</v>
      </c>
      <c r="M10" s="68">
        <f aca="true" t="shared" si="0" ref="M10">+((K10/J10)-1)*100</f>
        <v>3.8190200493191773</v>
      </c>
      <c r="N10" s="183"/>
      <c r="O10" s="103"/>
      <c r="Q10" s="183"/>
      <c r="S10" s="183"/>
    </row>
    <row r="11" spans="2:19" ht="13">
      <c r="B11" s="225" t="s">
        <v>37</v>
      </c>
      <c r="C11" s="226">
        <v>31045</v>
      </c>
      <c r="D11" s="227">
        <v>33020</v>
      </c>
      <c r="E11" s="227">
        <v>32235</v>
      </c>
      <c r="F11" s="227">
        <v>24160</v>
      </c>
      <c r="G11" s="227">
        <v>22010</v>
      </c>
      <c r="H11" s="227">
        <v>20320</v>
      </c>
      <c r="I11" s="227">
        <v>19105</v>
      </c>
      <c r="J11" s="227">
        <v>19275</v>
      </c>
      <c r="K11" s="227">
        <v>24475</v>
      </c>
      <c r="L11" s="228">
        <f aca="true" t="shared" si="1" ref="L11:L37">K11/$K$10*100</f>
        <v>5.05514705882353</v>
      </c>
      <c r="M11" s="72">
        <f aca="true" t="shared" si="2" ref="M11:M37">+((K11/J11)-1)*100</f>
        <v>26.977950713359267</v>
      </c>
      <c r="N11" s="183"/>
      <c r="O11" s="183"/>
      <c r="P11" s="183"/>
      <c r="Q11" s="183"/>
      <c r="S11" s="183"/>
    </row>
    <row r="12" spans="2:19" ht="13">
      <c r="B12" s="73" t="s">
        <v>38</v>
      </c>
      <c r="C12" s="91">
        <v>20810</v>
      </c>
      <c r="D12" s="229">
        <v>14120</v>
      </c>
      <c r="E12" s="229">
        <v>2600</v>
      </c>
      <c r="F12" s="229">
        <v>1305</v>
      </c>
      <c r="G12" s="229">
        <v>1245</v>
      </c>
      <c r="H12" s="229">
        <v>1225</v>
      </c>
      <c r="I12" s="229">
        <v>1370</v>
      </c>
      <c r="J12" s="229">
        <v>4255</v>
      </c>
      <c r="K12" s="229">
        <v>16760</v>
      </c>
      <c r="L12" s="230">
        <f t="shared" si="1"/>
        <v>3.4616655651024453</v>
      </c>
      <c r="M12" s="76">
        <f t="shared" si="2"/>
        <v>293.8895417156287</v>
      </c>
      <c r="N12" s="183"/>
      <c r="O12" s="183"/>
      <c r="P12" s="183"/>
      <c r="Q12" s="183"/>
      <c r="S12" s="183"/>
    </row>
    <row r="13" spans="2:19" ht="13">
      <c r="B13" s="73" t="s">
        <v>80</v>
      </c>
      <c r="C13" s="91">
        <v>4510</v>
      </c>
      <c r="D13" s="229">
        <v>3760</v>
      </c>
      <c r="E13" s="229">
        <v>6090</v>
      </c>
      <c r="F13" s="229">
        <v>3445</v>
      </c>
      <c r="G13" s="229">
        <v>8955</v>
      </c>
      <c r="H13" s="229">
        <v>7955</v>
      </c>
      <c r="I13" s="229">
        <v>6675</v>
      </c>
      <c r="J13" s="229">
        <v>8315</v>
      </c>
      <c r="K13" s="229">
        <v>7850</v>
      </c>
      <c r="L13" s="230">
        <f t="shared" si="1"/>
        <v>1.6213648380700594</v>
      </c>
      <c r="M13" s="76">
        <f t="shared" si="2"/>
        <v>-5.59230306674684</v>
      </c>
      <c r="N13" s="183"/>
      <c r="O13" s="183"/>
      <c r="P13" s="183"/>
      <c r="Q13" s="183"/>
      <c r="S13" s="183"/>
    </row>
    <row r="14" spans="2:19" ht="13">
      <c r="B14" s="73" t="s">
        <v>39</v>
      </c>
      <c r="C14" s="91">
        <v>3925</v>
      </c>
      <c r="D14" s="229">
        <v>3050</v>
      </c>
      <c r="E14" s="229">
        <v>3185</v>
      </c>
      <c r="F14" s="229">
        <v>4155</v>
      </c>
      <c r="G14" s="229">
        <v>3920</v>
      </c>
      <c r="H14" s="229">
        <v>2235</v>
      </c>
      <c r="I14" s="229">
        <v>2355</v>
      </c>
      <c r="J14" s="229">
        <v>2230</v>
      </c>
      <c r="K14" s="229">
        <v>2130</v>
      </c>
      <c r="L14" s="230">
        <f t="shared" si="1"/>
        <v>0.4399372108393919</v>
      </c>
      <c r="M14" s="76">
        <f t="shared" si="2"/>
        <v>-4.484304932735428</v>
      </c>
      <c r="N14" s="183"/>
      <c r="O14" s="183"/>
      <c r="P14" s="183"/>
      <c r="Q14" s="183"/>
      <c r="S14" s="183"/>
    </row>
    <row r="15" spans="2:19" ht="13">
      <c r="B15" s="73" t="s">
        <v>40</v>
      </c>
      <c r="C15" s="91">
        <v>54080</v>
      </c>
      <c r="D15" s="229">
        <v>70005</v>
      </c>
      <c r="E15" s="229">
        <v>97165</v>
      </c>
      <c r="F15" s="229">
        <v>52930</v>
      </c>
      <c r="G15" s="229">
        <v>47530</v>
      </c>
      <c r="H15" s="229">
        <v>36330</v>
      </c>
      <c r="I15" s="229">
        <v>31515</v>
      </c>
      <c r="J15" s="229">
        <v>43550</v>
      </c>
      <c r="K15" s="229">
        <v>44620</v>
      </c>
      <c r="L15" s="230">
        <f t="shared" si="1"/>
        <v>9.215961665565102</v>
      </c>
      <c r="M15" s="76">
        <f t="shared" si="2"/>
        <v>2.45694603903559</v>
      </c>
      <c r="N15" s="183"/>
      <c r="O15" s="183"/>
      <c r="P15" s="183"/>
      <c r="Q15" s="183"/>
      <c r="S15" s="183"/>
    </row>
    <row r="16" spans="2:19" ht="13">
      <c r="B16" s="73" t="s">
        <v>41</v>
      </c>
      <c r="C16" s="91">
        <v>590</v>
      </c>
      <c r="D16" s="229">
        <v>505</v>
      </c>
      <c r="E16" s="229">
        <v>645</v>
      </c>
      <c r="F16" s="229">
        <v>875</v>
      </c>
      <c r="G16" s="229">
        <v>1190</v>
      </c>
      <c r="H16" s="229">
        <v>1235</v>
      </c>
      <c r="I16" s="229">
        <v>1160</v>
      </c>
      <c r="J16" s="229">
        <v>1170</v>
      </c>
      <c r="K16" s="229">
        <v>1035</v>
      </c>
      <c r="L16" s="230">
        <f t="shared" si="1"/>
        <v>0.21377230667547917</v>
      </c>
      <c r="M16" s="76">
        <f t="shared" si="2"/>
        <v>-11.538461538461542</v>
      </c>
      <c r="N16" s="183"/>
      <c r="O16" s="183"/>
      <c r="P16" s="183"/>
      <c r="Q16" s="183"/>
      <c r="S16" s="183"/>
    </row>
    <row r="17" spans="2:19" ht="13">
      <c r="B17" s="73" t="s">
        <v>42</v>
      </c>
      <c r="C17" s="91">
        <v>875</v>
      </c>
      <c r="D17" s="229">
        <v>1355</v>
      </c>
      <c r="E17" s="229">
        <v>1105</v>
      </c>
      <c r="F17" s="229">
        <v>1385</v>
      </c>
      <c r="G17" s="229">
        <v>2535</v>
      </c>
      <c r="H17" s="229">
        <v>795</v>
      </c>
      <c r="I17" s="229">
        <v>160</v>
      </c>
      <c r="J17" s="229">
        <v>630</v>
      </c>
      <c r="K17" s="229">
        <v>1065</v>
      </c>
      <c r="L17" s="230">
        <f t="shared" si="1"/>
        <v>0.21996860541969596</v>
      </c>
      <c r="M17" s="76">
        <f t="shared" si="2"/>
        <v>69.04761904761905</v>
      </c>
      <c r="N17" s="183"/>
      <c r="O17" s="183"/>
      <c r="P17" s="183"/>
      <c r="Q17" s="183"/>
      <c r="S17" s="183"/>
    </row>
    <row r="18" spans="2:19" ht="13">
      <c r="B18" s="73" t="s">
        <v>43</v>
      </c>
      <c r="C18" s="91">
        <v>104575</v>
      </c>
      <c r="D18" s="229">
        <v>33790</v>
      </c>
      <c r="E18" s="229">
        <v>45765</v>
      </c>
      <c r="F18" s="229">
        <v>58325</v>
      </c>
      <c r="G18" s="229">
        <v>78880</v>
      </c>
      <c r="H18" s="229">
        <v>38540</v>
      </c>
      <c r="I18" s="229">
        <v>28815</v>
      </c>
      <c r="J18" s="229">
        <v>33500</v>
      </c>
      <c r="K18" s="229">
        <v>29825</v>
      </c>
      <c r="L18" s="230">
        <f t="shared" si="1"/>
        <v>6.1601536682088565</v>
      </c>
      <c r="M18" s="76">
        <f t="shared" si="2"/>
        <v>-10.970149253731343</v>
      </c>
      <c r="N18" s="183"/>
      <c r="O18" s="183"/>
      <c r="P18" s="183"/>
      <c r="Q18" s="183"/>
      <c r="S18" s="183"/>
    </row>
    <row r="19" spans="2:19" ht="13">
      <c r="B19" s="73" t="s">
        <v>44</v>
      </c>
      <c r="C19" s="91">
        <v>33495</v>
      </c>
      <c r="D19" s="229">
        <v>27845</v>
      </c>
      <c r="E19" s="229">
        <v>27340</v>
      </c>
      <c r="F19" s="229">
        <v>59255</v>
      </c>
      <c r="G19" s="229">
        <v>37890</v>
      </c>
      <c r="H19" s="229">
        <v>50285</v>
      </c>
      <c r="I19" s="229">
        <v>7800</v>
      </c>
      <c r="J19" s="229">
        <v>45960</v>
      </c>
      <c r="K19" s="229">
        <v>64260</v>
      </c>
      <c r="L19" s="230">
        <f t="shared" si="1"/>
        <v>13.27247191011236</v>
      </c>
      <c r="M19" s="76">
        <f t="shared" si="2"/>
        <v>39.81723237597912</v>
      </c>
      <c r="N19" s="183"/>
      <c r="O19" s="183"/>
      <c r="P19" s="183"/>
      <c r="Q19" s="183"/>
      <c r="S19" s="183"/>
    </row>
    <row r="20" spans="2:19" ht="13">
      <c r="B20" s="73" t="s">
        <v>45</v>
      </c>
      <c r="C20" s="91">
        <v>79950</v>
      </c>
      <c r="D20" s="229">
        <v>81000</v>
      </c>
      <c r="E20" s="229">
        <v>84675</v>
      </c>
      <c r="F20" s="229">
        <v>105560</v>
      </c>
      <c r="G20" s="229">
        <v>123845</v>
      </c>
      <c r="H20" s="229">
        <v>108395</v>
      </c>
      <c r="I20" s="229">
        <v>125450</v>
      </c>
      <c r="J20" s="229">
        <v>135645</v>
      </c>
      <c r="K20" s="229">
        <v>137730</v>
      </c>
      <c r="L20" s="230">
        <f t="shared" si="1"/>
        <v>28.44720753469927</v>
      </c>
      <c r="M20" s="76">
        <f t="shared" si="2"/>
        <v>1.537100519739032</v>
      </c>
      <c r="N20" s="183"/>
      <c r="O20" s="183"/>
      <c r="P20" s="183"/>
      <c r="Q20" s="183"/>
      <c r="S20" s="183"/>
    </row>
    <row r="21" spans="2:19" ht="13">
      <c r="B21" s="73" t="s">
        <v>1</v>
      </c>
      <c r="C21" s="91">
        <v>3910</v>
      </c>
      <c r="D21" s="229">
        <v>4730</v>
      </c>
      <c r="E21" s="229">
        <v>4400</v>
      </c>
      <c r="F21" s="229">
        <v>6350</v>
      </c>
      <c r="G21" s="229">
        <v>15510</v>
      </c>
      <c r="H21" s="229">
        <v>23135</v>
      </c>
      <c r="I21" s="229">
        <v>15135</v>
      </c>
      <c r="J21" s="229">
        <v>40525</v>
      </c>
      <c r="K21" s="229">
        <v>14885</v>
      </c>
      <c r="L21" s="230">
        <f t="shared" si="1"/>
        <v>3.0743968935888963</v>
      </c>
      <c r="M21" s="76">
        <f t="shared" si="2"/>
        <v>-63.26958667489204</v>
      </c>
      <c r="N21" s="183"/>
      <c r="O21" s="183"/>
      <c r="P21" s="183"/>
      <c r="Q21" s="183"/>
      <c r="S21" s="183"/>
    </row>
    <row r="22" spans="2:19" ht="13">
      <c r="B22" s="73" t="s">
        <v>46</v>
      </c>
      <c r="C22" s="91">
        <v>27305</v>
      </c>
      <c r="D22" s="229">
        <v>32365</v>
      </c>
      <c r="E22" s="229">
        <v>36240</v>
      </c>
      <c r="F22" s="229">
        <v>27070</v>
      </c>
      <c r="G22" s="229">
        <v>26900</v>
      </c>
      <c r="H22" s="229">
        <v>22785</v>
      </c>
      <c r="I22" s="229">
        <v>11095</v>
      </c>
      <c r="J22" s="229">
        <v>28185</v>
      </c>
      <c r="K22" s="229">
        <v>26460</v>
      </c>
      <c r="L22" s="230">
        <f t="shared" si="1"/>
        <v>5.465135492399207</v>
      </c>
      <c r="M22" s="76">
        <f t="shared" si="2"/>
        <v>-6.120276742948372</v>
      </c>
      <c r="N22" s="183"/>
      <c r="O22" s="183"/>
      <c r="P22" s="183"/>
      <c r="Q22" s="183"/>
      <c r="S22" s="183"/>
    </row>
    <row r="23" spans="2:19" ht="13">
      <c r="B23" s="73" t="s">
        <v>47</v>
      </c>
      <c r="C23" s="91">
        <v>2250</v>
      </c>
      <c r="D23" s="229">
        <v>1575</v>
      </c>
      <c r="E23" s="229">
        <v>1850</v>
      </c>
      <c r="F23" s="229">
        <v>1595</v>
      </c>
      <c r="G23" s="229">
        <v>1300</v>
      </c>
      <c r="H23" s="229">
        <v>3030</v>
      </c>
      <c r="I23" s="229">
        <v>15895</v>
      </c>
      <c r="J23" s="229">
        <v>16965</v>
      </c>
      <c r="K23" s="229">
        <v>18460</v>
      </c>
      <c r="L23" s="230">
        <f t="shared" si="1"/>
        <v>3.8127891606080633</v>
      </c>
      <c r="M23" s="76">
        <f t="shared" si="2"/>
        <v>8.812260536398476</v>
      </c>
      <c r="N23" s="183"/>
      <c r="O23" s="183"/>
      <c r="P23" s="183"/>
      <c r="Q23" s="183"/>
      <c r="S23" s="183"/>
    </row>
    <row r="24" spans="2:19" ht="13">
      <c r="B24" s="73" t="s">
        <v>91</v>
      </c>
      <c r="C24" s="91">
        <v>1190</v>
      </c>
      <c r="D24" s="229">
        <v>1450</v>
      </c>
      <c r="E24" s="229">
        <v>1350</v>
      </c>
      <c r="F24" s="229">
        <v>1540</v>
      </c>
      <c r="G24" s="229">
        <v>1615</v>
      </c>
      <c r="H24" s="229">
        <v>1015</v>
      </c>
      <c r="I24" s="229">
        <v>890</v>
      </c>
      <c r="J24" s="229">
        <v>2000</v>
      </c>
      <c r="K24" s="229">
        <v>2215</v>
      </c>
      <c r="L24" s="230">
        <f t="shared" si="1"/>
        <v>0.45749339061467287</v>
      </c>
      <c r="M24" s="76">
        <f t="shared" si="2"/>
        <v>10.749999999999993</v>
      </c>
      <c r="N24" s="183"/>
      <c r="O24" s="183"/>
      <c r="P24" s="183"/>
      <c r="Q24" s="183"/>
      <c r="S24" s="183"/>
    </row>
    <row r="25" spans="2:19" ht="13">
      <c r="B25" s="73" t="s">
        <v>49</v>
      </c>
      <c r="C25" s="91">
        <v>1870</v>
      </c>
      <c r="D25" s="229">
        <v>1740</v>
      </c>
      <c r="E25" s="229">
        <v>2080</v>
      </c>
      <c r="F25" s="229">
        <v>2475</v>
      </c>
      <c r="G25" s="229">
        <v>2320</v>
      </c>
      <c r="H25" s="229">
        <v>1905</v>
      </c>
      <c r="I25" s="229">
        <v>4710</v>
      </c>
      <c r="J25" s="229">
        <v>3190</v>
      </c>
      <c r="K25" s="229">
        <v>3885</v>
      </c>
      <c r="L25" s="230">
        <f t="shared" si="1"/>
        <v>0.802420687376074</v>
      </c>
      <c r="M25" s="76">
        <f t="shared" si="2"/>
        <v>21.78683385579938</v>
      </c>
      <c r="N25" s="183"/>
      <c r="O25" s="183"/>
      <c r="P25" s="183"/>
      <c r="Q25" s="183"/>
      <c r="S25" s="183"/>
    </row>
    <row r="26" spans="2:19" ht="13">
      <c r="B26" s="73" t="s">
        <v>50</v>
      </c>
      <c r="C26" s="91">
        <v>700</v>
      </c>
      <c r="D26" s="229">
        <v>655</v>
      </c>
      <c r="E26" s="229">
        <v>915</v>
      </c>
      <c r="F26" s="229">
        <v>850</v>
      </c>
      <c r="G26" s="229">
        <v>1070</v>
      </c>
      <c r="H26" s="229">
        <v>1050</v>
      </c>
      <c r="I26" s="229">
        <v>725</v>
      </c>
      <c r="J26" s="229">
        <v>885</v>
      </c>
      <c r="K26" s="229">
        <v>1095</v>
      </c>
      <c r="L26" s="230">
        <f t="shared" si="1"/>
        <v>0.22616490416391277</v>
      </c>
      <c r="M26" s="76">
        <f t="shared" si="2"/>
        <v>23.728813559322038</v>
      </c>
      <c r="N26" s="183"/>
      <c r="O26" s="183"/>
      <c r="P26" s="183"/>
      <c r="Q26" s="183"/>
      <c r="S26" s="183"/>
    </row>
    <row r="27" spans="2:19" ht="13">
      <c r="B27" s="73" t="s">
        <v>51</v>
      </c>
      <c r="C27" s="91">
        <v>11750</v>
      </c>
      <c r="D27" s="229">
        <v>10765</v>
      </c>
      <c r="E27" s="229">
        <v>8730</v>
      </c>
      <c r="F27" s="229">
        <v>8650</v>
      </c>
      <c r="G27" s="229">
        <v>3235</v>
      </c>
      <c r="H27" s="229">
        <v>4505</v>
      </c>
      <c r="I27" s="229">
        <v>4505</v>
      </c>
      <c r="J27" s="229">
        <v>2500</v>
      </c>
      <c r="K27" s="229">
        <v>6680</v>
      </c>
      <c r="L27" s="230">
        <f t="shared" si="1"/>
        <v>1.3797091870456049</v>
      </c>
      <c r="M27" s="76">
        <f t="shared" si="2"/>
        <v>167.20000000000002</v>
      </c>
      <c r="N27" s="183"/>
      <c r="O27" s="183"/>
      <c r="P27" s="183"/>
      <c r="Q27" s="183"/>
      <c r="S27" s="183"/>
    </row>
    <row r="28" spans="2:19" ht="13">
      <c r="B28" s="73" t="s">
        <v>52</v>
      </c>
      <c r="C28" s="91">
        <v>575</v>
      </c>
      <c r="D28" s="229">
        <v>415</v>
      </c>
      <c r="E28" s="229">
        <v>470</v>
      </c>
      <c r="F28" s="229">
        <v>515</v>
      </c>
      <c r="G28" s="229">
        <v>620</v>
      </c>
      <c r="H28" s="229">
        <v>590</v>
      </c>
      <c r="I28" s="229">
        <v>695</v>
      </c>
      <c r="J28" s="229">
        <v>770</v>
      </c>
      <c r="K28" s="229">
        <v>915</v>
      </c>
      <c r="L28" s="230">
        <f t="shared" si="1"/>
        <v>0.18898711169861201</v>
      </c>
      <c r="M28" s="76">
        <f t="shared" si="2"/>
        <v>18.83116883116882</v>
      </c>
      <c r="N28" s="183"/>
      <c r="O28" s="183"/>
      <c r="P28" s="183"/>
      <c r="Q28" s="183"/>
      <c r="S28" s="183"/>
    </row>
    <row r="29" spans="2:19" ht="13">
      <c r="B29" s="73" t="s">
        <v>53</v>
      </c>
      <c r="C29" s="91">
        <v>19015</v>
      </c>
      <c r="D29" s="229">
        <v>25310</v>
      </c>
      <c r="E29" s="229">
        <v>20750</v>
      </c>
      <c r="F29" s="229">
        <v>17935</v>
      </c>
      <c r="G29" s="229">
        <v>25435</v>
      </c>
      <c r="H29" s="229">
        <v>21100</v>
      </c>
      <c r="I29" s="229">
        <v>17300</v>
      </c>
      <c r="J29" s="229">
        <v>15740</v>
      </c>
      <c r="K29" s="229">
        <v>21265</v>
      </c>
      <c r="L29" s="230">
        <f t="shared" si="1"/>
        <v>4.392143093192334</v>
      </c>
      <c r="M29" s="76">
        <f t="shared" si="2"/>
        <v>35.10165184243965</v>
      </c>
      <c r="N29" s="183"/>
      <c r="O29" s="183"/>
      <c r="P29" s="183"/>
      <c r="Q29" s="183"/>
      <c r="S29" s="183"/>
    </row>
    <row r="30" spans="2:19" ht="13">
      <c r="B30" s="73" t="s">
        <v>54</v>
      </c>
      <c r="C30" s="91">
        <v>9910</v>
      </c>
      <c r="D30" s="229">
        <v>11850</v>
      </c>
      <c r="E30" s="229">
        <v>8850</v>
      </c>
      <c r="F30" s="229">
        <v>10690</v>
      </c>
      <c r="G30" s="229">
        <v>13960</v>
      </c>
      <c r="H30" s="229">
        <v>9165</v>
      </c>
      <c r="I30" s="229">
        <v>10455</v>
      </c>
      <c r="J30" s="229">
        <v>24755</v>
      </c>
      <c r="K30" s="229">
        <v>18195</v>
      </c>
      <c r="L30" s="230">
        <f t="shared" si="1"/>
        <v>3.7580551883674818</v>
      </c>
      <c r="M30" s="76">
        <f t="shared" si="2"/>
        <v>-26.499697030902848</v>
      </c>
      <c r="N30" s="183"/>
      <c r="O30" s="183"/>
      <c r="P30" s="183"/>
      <c r="Q30" s="183"/>
      <c r="S30" s="183"/>
    </row>
    <row r="31" spans="2:19" ht="13">
      <c r="B31" s="73" t="s">
        <v>55</v>
      </c>
      <c r="C31" s="91">
        <v>13635</v>
      </c>
      <c r="D31" s="229">
        <v>20010</v>
      </c>
      <c r="E31" s="229">
        <v>24825</v>
      </c>
      <c r="F31" s="229">
        <v>29375</v>
      </c>
      <c r="G31" s="229">
        <v>29305</v>
      </c>
      <c r="H31" s="229">
        <v>10970</v>
      </c>
      <c r="I31" s="229">
        <v>10330</v>
      </c>
      <c r="J31" s="229">
        <v>7635</v>
      </c>
      <c r="K31" s="229">
        <v>10195</v>
      </c>
      <c r="L31" s="230">
        <f t="shared" si="1"/>
        <v>2.1057088565763387</v>
      </c>
      <c r="M31" s="76">
        <f t="shared" si="2"/>
        <v>33.52979698755729</v>
      </c>
      <c r="N31" s="183"/>
      <c r="O31" s="183"/>
      <c r="P31" s="183"/>
      <c r="Q31" s="183"/>
      <c r="S31" s="183"/>
    </row>
    <row r="32" spans="2:16" ht="13">
      <c r="B32" s="73" t="s">
        <v>56</v>
      </c>
      <c r="C32" s="91">
        <v>5080</v>
      </c>
      <c r="D32" s="229">
        <v>6200</v>
      </c>
      <c r="E32" s="229">
        <v>5760</v>
      </c>
      <c r="F32" s="229">
        <v>4590</v>
      </c>
      <c r="G32" s="229">
        <v>5980</v>
      </c>
      <c r="H32" s="229">
        <v>3200</v>
      </c>
      <c r="I32" s="229">
        <v>1670</v>
      </c>
      <c r="J32" s="229">
        <v>2190</v>
      </c>
      <c r="K32" s="229">
        <v>1570</v>
      </c>
      <c r="L32" s="230">
        <f t="shared" si="1"/>
        <v>0.32427296761401186</v>
      </c>
      <c r="M32" s="76">
        <f t="shared" si="2"/>
        <v>-28.31050228310502</v>
      </c>
      <c r="N32" s="183"/>
      <c r="O32" s="183"/>
      <c r="P32" s="183"/>
    </row>
    <row r="33" spans="2:16" ht="13">
      <c r="B33" s="73" t="s">
        <v>57</v>
      </c>
      <c r="C33" s="91">
        <v>1930</v>
      </c>
      <c r="D33" s="229">
        <v>2070</v>
      </c>
      <c r="E33" s="229">
        <v>1975</v>
      </c>
      <c r="F33" s="229">
        <v>2080</v>
      </c>
      <c r="G33" s="229">
        <v>3325</v>
      </c>
      <c r="H33" s="229">
        <v>2415</v>
      </c>
      <c r="I33" s="229">
        <v>2615</v>
      </c>
      <c r="J33" s="229">
        <v>4895</v>
      </c>
      <c r="K33" s="229">
        <v>7245</v>
      </c>
      <c r="L33" s="230">
        <f t="shared" si="1"/>
        <v>1.4964061467283543</v>
      </c>
      <c r="M33" s="76">
        <f t="shared" si="2"/>
        <v>48.008171603677226</v>
      </c>
      <c r="N33" s="183"/>
      <c r="O33" s="183"/>
      <c r="P33" s="183"/>
    </row>
    <row r="34" spans="2:16" ht="13">
      <c r="B34" s="73" t="s">
        <v>58</v>
      </c>
      <c r="C34" s="91">
        <v>1025</v>
      </c>
      <c r="D34" s="229">
        <v>1375</v>
      </c>
      <c r="E34" s="229">
        <v>1220</v>
      </c>
      <c r="F34" s="229">
        <v>1290</v>
      </c>
      <c r="G34" s="229">
        <v>2060</v>
      </c>
      <c r="H34" s="229">
        <v>1610</v>
      </c>
      <c r="I34" s="229">
        <v>1365</v>
      </c>
      <c r="J34" s="229">
        <v>1675</v>
      </c>
      <c r="K34" s="229">
        <v>2630</v>
      </c>
      <c r="L34" s="230">
        <f t="shared" si="1"/>
        <v>0.5432088565763384</v>
      </c>
      <c r="M34" s="76">
        <f t="shared" si="2"/>
        <v>57.01492537313433</v>
      </c>
      <c r="N34" s="183"/>
      <c r="O34" s="183"/>
      <c r="P34" s="183"/>
    </row>
    <row r="35" spans="2:16" ht="13">
      <c r="B35" s="73" t="s">
        <v>59</v>
      </c>
      <c r="C35" s="91">
        <v>1575</v>
      </c>
      <c r="D35" s="229">
        <v>1735</v>
      </c>
      <c r="E35" s="229">
        <v>2375</v>
      </c>
      <c r="F35" s="229">
        <v>2500</v>
      </c>
      <c r="G35" s="229">
        <v>1905</v>
      </c>
      <c r="H35" s="229">
        <v>865</v>
      </c>
      <c r="I35" s="229">
        <v>1020</v>
      </c>
      <c r="J35" s="229">
        <v>1605</v>
      </c>
      <c r="K35" s="229">
        <v>1380</v>
      </c>
      <c r="L35" s="230">
        <f t="shared" si="1"/>
        <v>0.28502974223397226</v>
      </c>
      <c r="M35" s="76">
        <f t="shared" si="2"/>
        <v>-14.018691588785048</v>
      </c>
      <c r="N35" s="183"/>
      <c r="O35" s="183"/>
      <c r="P35" s="183"/>
    </row>
    <row r="36" spans="2:16" ht="13">
      <c r="B36" s="78" t="s">
        <v>60</v>
      </c>
      <c r="C36" s="231">
        <v>4905</v>
      </c>
      <c r="D36" s="232">
        <v>17975</v>
      </c>
      <c r="E36" s="232">
        <v>7255</v>
      </c>
      <c r="F36" s="232">
        <v>5435</v>
      </c>
      <c r="G36" s="232">
        <v>7395</v>
      </c>
      <c r="H36" s="232">
        <v>5425</v>
      </c>
      <c r="I36" s="232">
        <v>3245</v>
      </c>
      <c r="J36" s="232">
        <v>3405</v>
      </c>
      <c r="K36" s="232">
        <v>3495</v>
      </c>
      <c r="L36" s="233">
        <f t="shared" si="1"/>
        <v>0.7218688037012558</v>
      </c>
      <c r="M36" s="81">
        <f t="shared" si="2"/>
        <v>2.643171806167399</v>
      </c>
      <c r="N36" s="183"/>
      <c r="O36" s="183"/>
      <c r="P36" s="183"/>
    </row>
    <row r="37" spans="2:16" ht="13">
      <c r="B37" s="95" t="s">
        <v>61</v>
      </c>
      <c r="C37" s="234">
        <v>18150</v>
      </c>
      <c r="D37" s="235">
        <v>17585</v>
      </c>
      <c r="E37" s="235">
        <v>20525</v>
      </c>
      <c r="F37" s="235">
        <v>22310</v>
      </c>
      <c r="G37" s="235">
        <v>21260</v>
      </c>
      <c r="H37" s="235">
        <v>16350</v>
      </c>
      <c r="I37" s="235">
        <v>14470</v>
      </c>
      <c r="J37" s="235">
        <v>14890</v>
      </c>
      <c r="K37" s="235">
        <v>13840</v>
      </c>
      <c r="L37" s="236">
        <f t="shared" si="1"/>
        <v>2.8585591539986783</v>
      </c>
      <c r="M37" s="86">
        <f t="shared" si="2"/>
        <v>-7.051712558764267</v>
      </c>
      <c r="N37" s="183"/>
      <c r="O37" s="183"/>
      <c r="P37" s="183"/>
    </row>
    <row r="38" spans="2:16" ht="13">
      <c r="B38" s="237" t="s">
        <v>30</v>
      </c>
      <c r="C38" s="238" t="s">
        <v>0</v>
      </c>
      <c r="D38" s="238" t="s">
        <v>0</v>
      </c>
      <c r="E38" s="238" t="s">
        <v>0</v>
      </c>
      <c r="F38" s="238" t="s">
        <v>0</v>
      </c>
      <c r="G38" s="239">
        <v>95</v>
      </c>
      <c r="H38" s="238" t="s">
        <v>0</v>
      </c>
      <c r="I38" s="238" t="s">
        <v>0</v>
      </c>
      <c r="J38" s="238" t="s">
        <v>0</v>
      </c>
      <c r="K38" s="238"/>
      <c r="L38" s="75" t="s">
        <v>83</v>
      </c>
      <c r="M38" s="72" t="s">
        <v>0</v>
      </c>
      <c r="N38" s="183"/>
      <c r="O38" s="183"/>
      <c r="P38" s="183"/>
    </row>
    <row r="39" spans="2:16" ht="13">
      <c r="B39" s="240" t="s">
        <v>31</v>
      </c>
      <c r="C39" s="232">
        <v>15</v>
      </c>
      <c r="D39" s="232">
        <v>15</v>
      </c>
      <c r="E39" s="241" t="s">
        <v>0</v>
      </c>
      <c r="F39" s="232">
        <v>20</v>
      </c>
      <c r="G39" s="232">
        <v>15</v>
      </c>
      <c r="H39" s="241" t="s">
        <v>0</v>
      </c>
      <c r="I39" s="241">
        <v>65</v>
      </c>
      <c r="J39" s="242">
        <v>20</v>
      </c>
      <c r="K39" s="242">
        <v>15</v>
      </c>
      <c r="L39" s="75" t="s">
        <v>83</v>
      </c>
      <c r="M39" s="76">
        <f aca="true" t="shared" si="3" ref="M39:M41">+((K39/J39)-1)*100</f>
        <v>-25</v>
      </c>
      <c r="N39" s="183"/>
      <c r="O39" s="183"/>
      <c r="P39" s="183"/>
    </row>
    <row r="40" spans="2:16" ht="13">
      <c r="B40" s="240" t="s">
        <v>32</v>
      </c>
      <c r="C40" s="232">
        <v>13705</v>
      </c>
      <c r="D40" s="232">
        <v>15380</v>
      </c>
      <c r="E40" s="232">
        <v>9795</v>
      </c>
      <c r="F40" s="232" t="s">
        <v>0</v>
      </c>
      <c r="G40" s="232" t="s">
        <v>0</v>
      </c>
      <c r="H40" s="232">
        <v>3780</v>
      </c>
      <c r="I40" s="232">
        <v>7130</v>
      </c>
      <c r="J40" s="232">
        <v>3560</v>
      </c>
      <c r="K40" s="232">
        <v>4030</v>
      </c>
      <c r="L40" s="75" t="s">
        <v>83</v>
      </c>
      <c r="M40" s="76">
        <f t="shared" si="3"/>
        <v>13.20224719101124</v>
      </c>
      <c r="N40" s="183"/>
      <c r="O40" s="183"/>
      <c r="P40" s="183"/>
    </row>
    <row r="41" spans="2:16" ht="13">
      <c r="B41" s="243" t="s">
        <v>33</v>
      </c>
      <c r="C41" s="234">
        <v>3730</v>
      </c>
      <c r="D41" s="235">
        <v>3420</v>
      </c>
      <c r="E41" s="235">
        <v>3260</v>
      </c>
      <c r="F41" s="235">
        <v>3170</v>
      </c>
      <c r="G41" s="235">
        <v>3100</v>
      </c>
      <c r="H41" s="235">
        <v>2420</v>
      </c>
      <c r="I41" s="244">
        <v>5270</v>
      </c>
      <c r="J41" s="235">
        <v>5430</v>
      </c>
      <c r="K41" s="235">
        <v>3920</v>
      </c>
      <c r="L41" s="85" t="s">
        <v>83</v>
      </c>
      <c r="M41" s="86">
        <f t="shared" si="3"/>
        <v>-27.80847145488029</v>
      </c>
      <c r="N41" s="183"/>
      <c r="O41" s="183"/>
      <c r="P41" s="183"/>
    </row>
    <row r="42" ht="12">
      <c r="O42" s="103"/>
    </row>
    <row r="43" spans="2:15" ht="13">
      <c r="B43" s="245" t="s">
        <v>179</v>
      </c>
      <c r="F43" s="183"/>
      <c r="O43" s="103"/>
    </row>
    <row r="44" ht="12">
      <c r="O44" s="103"/>
    </row>
    <row r="45" ht="12">
      <c r="C45" s="157"/>
    </row>
    <row r="46" spans="2:6" ht="13">
      <c r="B46" s="246" t="s">
        <v>70</v>
      </c>
      <c r="C46" s="157"/>
      <c r="D46" s="183"/>
      <c r="E46" s="183"/>
      <c r="F46" s="183"/>
    </row>
    <row r="47" spans="2:12" ht="12">
      <c r="B47" s="55" t="s">
        <v>67</v>
      </c>
      <c r="C47" s="35" t="s">
        <v>170</v>
      </c>
      <c r="D47" s="183"/>
      <c r="E47" s="183"/>
      <c r="F47" s="183"/>
      <c r="G47" s="183"/>
      <c r="H47" s="183"/>
      <c r="I47" s="183"/>
      <c r="J47" s="183"/>
      <c r="K47" s="183"/>
      <c r="L47" s="183"/>
    </row>
    <row r="48" spans="2:12" ht="12">
      <c r="B48" s="55" t="s">
        <v>87</v>
      </c>
      <c r="C48" s="35" t="s">
        <v>171</v>
      </c>
      <c r="G48" s="183"/>
      <c r="H48" s="183"/>
      <c r="I48" s="183"/>
      <c r="J48" s="183"/>
      <c r="K48" s="183"/>
      <c r="L48" s="183"/>
    </row>
    <row r="49" spans="3:12" ht="12"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3:12" ht="12"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3:12" ht="12"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3:12" ht="12">
      <c r="C52" s="183"/>
      <c r="D52" s="183"/>
      <c r="E52" s="183"/>
      <c r="F52" s="183"/>
      <c r="G52" s="183"/>
      <c r="H52" s="183"/>
      <c r="I52" s="183"/>
      <c r="J52" s="183"/>
      <c r="K52" s="183"/>
      <c r="L52" s="183"/>
    </row>
    <row r="53" spans="3:12" ht="12"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3:12" ht="12"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3:12" ht="12"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3:12" ht="12"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7" spans="3:12" ht="12"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3:12" ht="12">
      <c r="C58" s="183"/>
      <c r="D58" s="183"/>
      <c r="E58" s="183"/>
      <c r="F58" s="183"/>
      <c r="G58" s="183"/>
      <c r="H58" s="183"/>
      <c r="I58" s="183"/>
      <c r="J58" s="183"/>
      <c r="K58" s="183"/>
      <c r="L58" s="183"/>
    </row>
    <row r="59" spans="3:12" ht="12"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3:12" ht="12"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3:12" ht="12"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3:12" ht="12">
      <c r="C62" s="183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3:12" ht="12"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3:12" ht="12"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3:12" ht="12"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3:12" ht="12"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  <row r="67" spans="3:12" ht="12">
      <c r="C67" s="183"/>
      <c r="D67" s="183"/>
      <c r="E67" s="183"/>
      <c r="F67" s="183"/>
      <c r="G67" s="183"/>
      <c r="H67" s="183"/>
      <c r="I67" s="183"/>
      <c r="J67" s="183"/>
      <c r="K67" s="183"/>
      <c r="L67" s="183"/>
    </row>
    <row r="68" spans="3:12" ht="12">
      <c r="C68" s="183"/>
      <c r="D68" s="183"/>
      <c r="E68" s="183"/>
      <c r="F68" s="183"/>
      <c r="G68" s="183"/>
      <c r="H68" s="183"/>
      <c r="I68" s="183"/>
      <c r="J68" s="183"/>
      <c r="K68" s="183"/>
      <c r="L68" s="183"/>
    </row>
    <row r="69" spans="3:12" ht="12">
      <c r="C69" s="183"/>
      <c r="D69" s="183"/>
      <c r="E69" s="183"/>
      <c r="F69" s="183"/>
      <c r="G69" s="183"/>
      <c r="H69" s="183"/>
      <c r="I69" s="183"/>
      <c r="J69" s="183"/>
      <c r="K69" s="183"/>
      <c r="L69" s="183"/>
    </row>
    <row r="70" spans="3:12" ht="12">
      <c r="C70" s="183"/>
      <c r="D70" s="183"/>
      <c r="E70" s="183"/>
      <c r="F70" s="183"/>
      <c r="G70" s="183"/>
      <c r="H70" s="183"/>
      <c r="I70" s="183"/>
      <c r="J70" s="183"/>
      <c r="K70" s="183"/>
      <c r="L70" s="183"/>
    </row>
    <row r="71" spans="3:12" ht="12">
      <c r="C71" s="183"/>
      <c r="D71" s="183"/>
      <c r="E71" s="183"/>
      <c r="F71" s="183"/>
      <c r="G71" s="183"/>
      <c r="H71" s="183"/>
      <c r="I71" s="183"/>
      <c r="J71" s="183"/>
      <c r="K71" s="183"/>
      <c r="L71" s="183"/>
    </row>
    <row r="72" spans="3:12" ht="12">
      <c r="C72" s="183"/>
      <c r="D72" s="183"/>
      <c r="E72" s="183"/>
      <c r="F72" s="183"/>
      <c r="G72" s="183"/>
      <c r="H72" s="183"/>
      <c r="I72" s="183"/>
      <c r="J72" s="183"/>
      <c r="K72" s="183"/>
      <c r="L72" s="183"/>
    </row>
    <row r="73" spans="3:12" ht="12">
      <c r="C73" s="183"/>
      <c r="D73" s="183"/>
      <c r="E73" s="183"/>
      <c r="F73" s="183"/>
      <c r="G73" s="183"/>
      <c r="H73" s="183"/>
      <c r="I73" s="183"/>
      <c r="J73" s="183"/>
      <c r="K73" s="183"/>
      <c r="L73" s="183"/>
    </row>
    <row r="74" spans="3:12" ht="12">
      <c r="C74" s="183"/>
      <c r="D74" s="183"/>
      <c r="E74" s="183"/>
      <c r="F74" s="183"/>
      <c r="G74" s="183"/>
      <c r="H74" s="183"/>
      <c r="I74" s="183"/>
      <c r="J74" s="183"/>
      <c r="K74" s="183"/>
      <c r="L74" s="183"/>
    </row>
    <row r="75" spans="3:12" ht="12">
      <c r="C75" s="183"/>
      <c r="D75" s="183"/>
      <c r="E75" s="183"/>
      <c r="F75" s="183"/>
      <c r="G75" s="183"/>
      <c r="H75" s="183"/>
      <c r="I75" s="183"/>
      <c r="J75" s="183"/>
      <c r="K75" s="183"/>
      <c r="L75" s="183"/>
    </row>
  </sheetData>
  <mergeCells count="3">
    <mergeCell ref="B8:B9"/>
    <mergeCell ref="C9:H9"/>
    <mergeCell ref="L9:M9"/>
  </mergeCells>
  <conditionalFormatting sqref="M11:M40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{66B736F0-308A-4E9F-BAB3-5282B48F474D}</x14:id>
        </ext>
      </extLst>
    </cfRule>
  </conditionalFormatting>
  <conditionalFormatting sqref="M4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{8D8CF756-03E0-47C2-81E5-A417B1BECC96}</x14:id>
        </ext>
      </extLst>
    </cfRule>
  </conditionalFormatting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8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B736F0-308A-4E9F-BAB3-5282B48F47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M11:M40</xm:sqref>
        </x14:conditionalFormatting>
        <x14:conditionalFormatting xmlns:xm="http://schemas.microsoft.com/office/excel/2006/main">
          <x14:cfRule type="dataBar" id="{8D8CF756-03E0-47C2-81E5-A417B1BECC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79"/>
  <sheetViews>
    <sheetView showGridLines="0" zoomScaleSheetLayoutView="100" workbookViewId="0" topLeftCell="B30">
      <selection activeCell="B79" sqref="B79"/>
    </sheetView>
  </sheetViews>
  <sheetFormatPr defaultColWidth="9.140625" defaultRowHeight="12"/>
  <cols>
    <col min="1" max="1" width="8.7109375" style="55" customWidth="1"/>
    <col min="2" max="2" width="17.8515625" style="55" customWidth="1"/>
    <col min="3" max="16384" width="9.140625" style="55" customWidth="1"/>
  </cols>
  <sheetData>
    <row r="1" spans="1:3" ht="12.75">
      <c r="A1" s="182"/>
      <c r="B1" s="182"/>
      <c r="C1" s="185"/>
    </row>
    <row r="2" ht="12.75"/>
    <row r="3" ht="12.75">
      <c r="B3" s="33" t="s">
        <v>71</v>
      </c>
    </row>
    <row r="4" ht="12.75">
      <c r="B4" s="33" t="s">
        <v>72</v>
      </c>
    </row>
    <row r="5" ht="12.75"/>
    <row r="6" ht="12.75">
      <c r="B6" s="176" t="s">
        <v>197</v>
      </c>
    </row>
    <row r="7" ht="12.75">
      <c r="B7" s="43" t="s">
        <v>167</v>
      </c>
    </row>
    <row r="8" ht="12.75"/>
    <row r="9" spans="2:9" ht="12.75">
      <c r="B9" s="16"/>
      <c r="C9" s="23">
        <v>2022</v>
      </c>
      <c r="D9" s="23">
        <v>2023</v>
      </c>
      <c r="E9" s="247" t="s">
        <v>165</v>
      </c>
      <c r="G9" s="248"/>
      <c r="H9" s="248"/>
      <c r="I9" s="248"/>
    </row>
    <row r="10" spans="2:9" ht="12.75">
      <c r="B10" s="19" t="s">
        <v>2</v>
      </c>
      <c r="C10" s="22">
        <v>431195</v>
      </c>
      <c r="D10" s="22">
        <v>430550</v>
      </c>
      <c r="E10" s="247">
        <f>D10-C10</f>
        <v>-645</v>
      </c>
      <c r="F10" s="47"/>
      <c r="G10" s="248"/>
      <c r="H10" s="248"/>
      <c r="I10" s="248"/>
    </row>
    <row r="11" spans="2:9" ht="12.75">
      <c r="B11" s="19" t="s">
        <v>9</v>
      </c>
      <c r="C11" s="22">
        <v>30790</v>
      </c>
      <c r="D11" s="22">
        <v>34595</v>
      </c>
      <c r="E11" s="247">
        <f>D11-C11</f>
        <v>3805</v>
      </c>
      <c r="F11" s="47"/>
      <c r="G11" s="248"/>
      <c r="H11" s="248"/>
      <c r="I11" s="248"/>
    </row>
    <row r="12" spans="2:9" ht="12.75">
      <c r="B12" s="19" t="s">
        <v>11</v>
      </c>
      <c r="C12" s="22">
        <v>34020</v>
      </c>
      <c r="D12" s="22">
        <v>32240</v>
      </c>
      <c r="E12" s="247">
        <f aca="true" t="shared" si="0" ref="E12:E30">D12-C12</f>
        <v>-1780</v>
      </c>
      <c r="F12" s="47"/>
      <c r="G12" s="248"/>
      <c r="H12" s="248"/>
      <c r="I12" s="248"/>
    </row>
    <row r="13" spans="2:9" ht="12.75">
      <c r="B13" s="19" t="s">
        <v>15</v>
      </c>
      <c r="C13" s="22">
        <v>24870</v>
      </c>
      <c r="D13" s="22">
        <v>23465</v>
      </c>
      <c r="E13" s="247">
        <f t="shared" si="0"/>
        <v>-1405</v>
      </c>
      <c r="F13" s="47"/>
      <c r="G13" s="248"/>
      <c r="H13" s="248"/>
      <c r="I13" s="248"/>
    </row>
    <row r="14" spans="2:9" ht="12.75">
      <c r="B14" s="19" t="s">
        <v>16</v>
      </c>
      <c r="C14" s="22">
        <v>13035</v>
      </c>
      <c r="D14" s="22">
        <v>21545</v>
      </c>
      <c r="E14" s="247">
        <f t="shared" si="0"/>
        <v>8510</v>
      </c>
      <c r="F14" s="47"/>
      <c r="G14" s="248"/>
      <c r="H14" s="248"/>
      <c r="I14" s="248"/>
    </row>
    <row r="15" spans="2:9" ht="12.75">
      <c r="B15" s="19" t="s">
        <v>106</v>
      </c>
      <c r="C15" s="22">
        <v>14400</v>
      </c>
      <c r="D15" s="22">
        <v>20795</v>
      </c>
      <c r="E15" s="247">
        <f t="shared" si="0"/>
        <v>6395</v>
      </c>
      <c r="F15" s="47"/>
      <c r="G15" s="248"/>
      <c r="H15" s="248"/>
      <c r="I15" s="248"/>
    </row>
    <row r="16" spans="2:9" ht="12.75">
      <c r="B16" s="19" t="s">
        <v>18</v>
      </c>
      <c r="C16" s="22">
        <v>17080</v>
      </c>
      <c r="D16" s="22">
        <v>20070</v>
      </c>
      <c r="E16" s="247">
        <f t="shared" si="0"/>
        <v>2990</v>
      </c>
      <c r="F16" s="47"/>
      <c r="G16" s="248"/>
      <c r="H16" s="248"/>
      <c r="I16" s="248"/>
    </row>
    <row r="17" spans="2:9" ht="12.75">
      <c r="B17" s="19" t="s">
        <v>12</v>
      </c>
      <c r="C17" s="22">
        <v>22620</v>
      </c>
      <c r="D17" s="22">
        <v>18975</v>
      </c>
      <c r="E17" s="247">
        <f t="shared" si="0"/>
        <v>-3645</v>
      </c>
      <c r="F17" s="47"/>
      <c r="G17" s="248"/>
      <c r="H17" s="248"/>
      <c r="I17" s="248"/>
    </row>
    <row r="18" spans="2:9" ht="12.75">
      <c r="B18" s="19" t="s">
        <v>21</v>
      </c>
      <c r="C18" s="22">
        <v>23875</v>
      </c>
      <c r="D18" s="22">
        <v>17345</v>
      </c>
      <c r="E18" s="247">
        <f t="shared" si="0"/>
        <v>-6530</v>
      </c>
      <c r="F18" s="47"/>
      <c r="G18" s="248"/>
      <c r="H18" s="248"/>
      <c r="I18" s="248"/>
    </row>
    <row r="19" spans="1:9" ht="12.75">
      <c r="A19" s="178"/>
      <c r="B19" s="19" t="s">
        <v>7</v>
      </c>
      <c r="C19" s="22">
        <v>25445</v>
      </c>
      <c r="D19" s="22">
        <v>15195</v>
      </c>
      <c r="E19" s="247">
        <f t="shared" si="0"/>
        <v>-10250</v>
      </c>
      <c r="F19" s="47"/>
      <c r="G19" s="248"/>
      <c r="H19" s="248"/>
      <c r="I19" s="248"/>
    </row>
    <row r="20" spans="2:9" ht="12.75">
      <c r="B20" s="19" t="s">
        <v>13</v>
      </c>
      <c r="C20" s="22">
        <v>16775</v>
      </c>
      <c r="D20" s="22">
        <v>14575</v>
      </c>
      <c r="E20" s="247">
        <f t="shared" si="0"/>
        <v>-2200</v>
      </c>
      <c r="F20" s="47"/>
      <c r="G20" s="248"/>
      <c r="H20" s="248"/>
      <c r="I20" s="248"/>
    </row>
    <row r="21" spans="2:9" ht="12.75">
      <c r="B21" s="19" t="s">
        <v>10</v>
      </c>
      <c r="C21" s="22">
        <v>15335</v>
      </c>
      <c r="D21" s="22">
        <v>14515</v>
      </c>
      <c r="E21" s="247">
        <f t="shared" si="0"/>
        <v>-820</v>
      </c>
      <c r="F21" s="47"/>
      <c r="G21" s="248"/>
      <c r="H21" s="248"/>
      <c r="I21" s="248"/>
    </row>
    <row r="22" spans="2:9" ht="12.75">
      <c r="B22" s="19" t="s">
        <v>17</v>
      </c>
      <c r="C22" s="22">
        <v>15870</v>
      </c>
      <c r="D22" s="22">
        <v>11250</v>
      </c>
      <c r="E22" s="247">
        <f t="shared" si="0"/>
        <v>-4620</v>
      </c>
      <c r="F22" s="47"/>
      <c r="G22" s="248"/>
      <c r="H22" s="248"/>
      <c r="I22" s="248"/>
    </row>
    <row r="23" spans="2:9" ht="12.75">
      <c r="B23" s="19" t="s">
        <v>14</v>
      </c>
      <c r="C23" s="22">
        <v>9295</v>
      </c>
      <c r="D23" s="22">
        <v>11015</v>
      </c>
      <c r="E23" s="247">
        <f t="shared" si="0"/>
        <v>1720</v>
      </c>
      <c r="F23" s="47"/>
      <c r="G23" s="248"/>
      <c r="H23" s="248"/>
      <c r="I23" s="248"/>
    </row>
    <row r="24" spans="2:9" ht="12.75">
      <c r="B24" s="19" t="s">
        <v>29</v>
      </c>
      <c r="C24" s="22">
        <v>9115</v>
      </c>
      <c r="D24" s="22">
        <v>9080</v>
      </c>
      <c r="E24" s="247">
        <f t="shared" si="0"/>
        <v>-35</v>
      </c>
      <c r="F24" s="47"/>
      <c r="G24" s="248"/>
      <c r="H24" s="248"/>
      <c r="I24" s="248"/>
    </row>
    <row r="25" spans="1:9" ht="12.75">
      <c r="A25" s="178"/>
      <c r="B25" s="19" t="s">
        <v>89</v>
      </c>
      <c r="C25" s="22">
        <v>6875</v>
      </c>
      <c r="D25" s="22">
        <v>7775</v>
      </c>
      <c r="E25" s="247">
        <f t="shared" si="0"/>
        <v>900</v>
      </c>
      <c r="F25" s="47"/>
      <c r="G25" s="248"/>
      <c r="H25" s="248"/>
      <c r="I25" s="248"/>
    </row>
    <row r="26" spans="2:9" ht="12.75">
      <c r="B26" s="19" t="s">
        <v>22</v>
      </c>
      <c r="C26" s="22">
        <v>7350</v>
      </c>
      <c r="D26" s="22">
        <v>7540</v>
      </c>
      <c r="E26" s="247">
        <f t="shared" si="0"/>
        <v>190</v>
      </c>
      <c r="F26" s="47"/>
      <c r="G26" s="248"/>
      <c r="H26" s="248"/>
      <c r="I26" s="248"/>
    </row>
    <row r="27" spans="2:9" ht="12.75">
      <c r="B27" s="19" t="s">
        <v>19</v>
      </c>
      <c r="C27" s="22">
        <v>5755</v>
      </c>
      <c r="D27" s="22">
        <v>7275</v>
      </c>
      <c r="E27" s="247">
        <f t="shared" si="0"/>
        <v>1520</v>
      </c>
      <c r="F27" s="47"/>
      <c r="G27" s="248"/>
      <c r="H27" s="248"/>
      <c r="I27" s="248"/>
    </row>
    <row r="28" spans="2:9" ht="12.75">
      <c r="B28" s="19" t="s">
        <v>129</v>
      </c>
      <c r="C28" s="22">
        <v>4575</v>
      </c>
      <c r="D28" s="22">
        <v>5805</v>
      </c>
      <c r="E28" s="247">
        <f t="shared" si="0"/>
        <v>1230</v>
      </c>
      <c r="F28" s="47"/>
      <c r="G28" s="248"/>
      <c r="H28" s="248"/>
      <c r="I28" s="248"/>
    </row>
    <row r="29" spans="2:9" ht="12.75">
      <c r="B29" s="19" t="s">
        <v>20</v>
      </c>
      <c r="C29" s="22">
        <v>5445</v>
      </c>
      <c r="D29" s="22">
        <v>5770</v>
      </c>
      <c r="E29" s="247">
        <f t="shared" si="0"/>
        <v>325</v>
      </c>
      <c r="F29" s="47"/>
      <c r="G29" s="248"/>
      <c r="H29" s="248"/>
      <c r="I29" s="248"/>
    </row>
    <row r="30" spans="2:9" ht="12.75">
      <c r="B30" s="19" t="s">
        <v>138</v>
      </c>
      <c r="C30" s="22">
        <v>5275</v>
      </c>
      <c r="D30" s="22">
        <v>5170</v>
      </c>
      <c r="E30" s="247">
        <f t="shared" si="0"/>
        <v>-105</v>
      </c>
      <c r="F30" s="47"/>
      <c r="G30" s="47"/>
      <c r="H30" s="47"/>
      <c r="I30" s="47"/>
    </row>
    <row r="31" spans="6:7" ht="12.75">
      <c r="F31" s="47"/>
      <c r="G31" s="47"/>
    </row>
    <row r="32" spans="2:7" ht="12.75">
      <c r="B32" s="178" t="s">
        <v>179</v>
      </c>
      <c r="F32" s="47"/>
      <c r="G32" s="47"/>
    </row>
    <row r="33" spans="6:7" ht="12.75">
      <c r="F33" s="47"/>
      <c r="G33" s="47"/>
    </row>
    <row r="34" spans="6:7" ht="12.75">
      <c r="F34" s="47"/>
      <c r="G34" s="47"/>
    </row>
    <row r="35" spans="1:7" ht="12.75">
      <c r="A35" s="246" t="s">
        <v>70</v>
      </c>
      <c r="F35" s="47"/>
      <c r="G35" s="47"/>
    </row>
    <row r="36" spans="1:6" ht="12.75">
      <c r="A36" s="55" t="s">
        <v>67</v>
      </c>
      <c r="B36" s="35" t="s">
        <v>170</v>
      </c>
      <c r="C36" s="183"/>
      <c r="D36" s="183"/>
      <c r="E36" s="183"/>
      <c r="F36" s="183"/>
    </row>
    <row r="37" spans="1:2" ht="12.75">
      <c r="A37" s="55" t="s">
        <v>87</v>
      </c>
      <c r="B37" s="35" t="s">
        <v>171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2:4" ht="12.75">
      <c r="B57" s="163"/>
      <c r="C57" s="163"/>
      <c r="D57" s="163"/>
    </row>
    <row r="58" spans="2:7" ht="12.75">
      <c r="B58" s="178"/>
      <c r="C58" s="163"/>
      <c r="D58" s="163"/>
      <c r="G58" s="178"/>
    </row>
    <row r="59" spans="2:7" ht="12.75">
      <c r="B59" s="178"/>
      <c r="C59" s="163"/>
      <c r="D59" s="163"/>
      <c r="G59" s="178"/>
    </row>
    <row r="60" spans="2:7" ht="12.75">
      <c r="B60" s="178"/>
      <c r="C60" s="163"/>
      <c r="D60" s="163"/>
      <c r="G60" s="178"/>
    </row>
    <row r="61" spans="2:7" ht="12.75">
      <c r="B61" s="178"/>
      <c r="C61" s="163"/>
      <c r="D61" s="163"/>
      <c r="G61" s="178"/>
    </row>
    <row r="62" spans="2:7" ht="12.75">
      <c r="B62" s="178"/>
      <c r="C62" s="163"/>
      <c r="D62" s="163"/>
      <c r="G62" s="178"/>
    </row>
    <row r="63" spans="2:7" ht="12.75">
      <c r="B63" s="178"/>
      <c r="C63" s="163"/>
      <c r="D63" s="163"/>
      <c r="G63" s="178"/>
    </row>
    <row r="64" spans="2:7" ht="12.75">
      <c r="B64" s="178"/>
      <c r="C64" s="163"/>
      <c r="D64" s="163"/>
      <c r="G64" s="178"/>
    </row>
    <row r="65" spans="2:7" ht="12.75">
      <c r="B65" s="178"/>
      <c r="C65" s="163"/>
      <c r="D65" s="163"/>
      <c r="G65" s="178"/>
    </row>
    <row r="66" spans="2:7" ht="12.75">
      <c r="B66" s="178"/>
      <c r="C66" s="163"/>
      <c r="D66" s="163"/>
      <c r="G66" s="178"/>
    </row>
    <row r="67" spans="2:7" ht="12.75">
      <c r="B67" s="178"/>
      <c r="C67" s="163"/>
      <c r="D67" s="163"/>
      <c r="G67" s="178"/>
    </row>
    <row r="68" spans="2:7" ht="12.75">
      <c r="B68" s="178"/>
      <c r="C68" s="163"/>
      <c r="D68" s="163"/>
      <c r="G68" s="178"/>
    </row>
    <row r="69" spans="2:7" ht="12.75">
      <c r="B69" s="178"/>
      <c r="C69" s="163"/>
      <c r="D69" s="163"/>
      <c r="G69" s="178"/>
    </row>
    <row r="70" spans="2:7" ht="12.75">
      <c r="B70" s="178"/>
      <c r="C70" s="163"/>
      <c r="D70" s="163"/>
      <c r="G70" s="178"/>
    </row>
    <row r="71" spans="2:7" ht="12.75">
      <c r="B71" s="178"/>
      <c r="C71" s="163"/>
      <c r="D71" s="163"/>
      <c r="G71" s="178"/>
    </row>
    <row r="72" spans="2:7" ht="12.75">
      <c r="B72" s="178"/>
      <c r="C72" s="163"/>
      <c r="D72" s="163"/>
      <c r="G72" s="178"/>
    </row>
    <row r="73" spans="2:7" ht="12.75">
      <c r="B73" s="178"/>
      <c r="C73" s="163"/>
      <c r="D73" s="163"/>
      <c r="G73" s="178"/>
    </row>
    <row r="74" spans="2:7" ht="12.75">
      <c r="B74" s="178"/>
      <c r="C74" s="163"/>
      <c r="D74" s="163"/>
      <c r="G74" s="178"/>
    </row>
    <row r="75" spans="3:9" ht="12.75">
      <c r="C75" s="163"/>
      <c r="D75" s="163"/>
      <c r="I75" s="178"/>
    </row>
    <row r="76" spans="3:4" ht="12.75">
      <c r="C76" s="163"/>
      <c r="D76" s="163"/>
    </row>
    <row r="77" spans="2:7" ht="12.75">
      <c r="B77" s="178"/>
      <c r="C77" s="163"/>
      <c r="D77" s="163"/>
      <c r="G77" s="178"/>
    </row>
    <row r="78" ht="12.75"/>
    <row r="79" ht="12.75">
      <c r="B79" s="267" t="s">
        <v>203</v>
      </c>
    </row>
    <row r="81" s="55" customFormat="1" ht="40.4" customHeight="1"/>
  </sheetData>
  <hyperlinks>
    <hyperlink ref="B36" r:id="rId1" display="https://ec.europa.eu/eurostat/databrowser/product/view/migr_eiORD?category=migr.migr_man.migr_eil"/>
    <hyperlink ref="B37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62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3BA72-8330-48F9-86F2-FE2D0AAA0650}">
  <sheetPr>
    <pageSetUpPr fitToPage="1"/>
  </sheetPr>
  <dimension ref="A1:O48"/>
  <sheetViews>
    <sheetView showGridLines="0" zoomScaleSheetLayoutView="70" workbookViewId="0" topLeftCell="A1">
      <selection activeCell="B6" sqref="B6:M44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17" width="9.140625" style="54" customWidth="1"/>
    <col min="18" max="19" width="10.421875" style="54" bestFit="1" customWidth="1"/>
    <col min="20" max="230" width="8.8515625" style="54" customWidth="1"/>
    <col min="231" max="231" width="10.421875" style="54" customWidth="1"/>
    <col min="232" max="232" width="14.140625" style="54" customWidth="1"/>
    <col min="233" max="233" width="9.7109375" style="54" customWidth="1"/>
    <col min="234" max="234" width="7.140625" style="54" customWidth="1"/>
    <col min="235" max="235" width="9.7109375" style="54" customWidth="1"/>
    <col min="236" max="236" width="7.140625" style="54" customWidth="1"/>
    <col min="237" max="237" width="9.7109375" style="54" customWidth="1"/>
    <col min="238" max="238" width="7.140625" style="54" customWidth="1"/>
    <col min="239" max="239" width="9.7109375" style="54" customWidth="1"/>
    <col min="240" max="240" width="7.140625" style="54" customWidth="1"/>
    <col min="241" max="241" width="9.7109375" style="54" customWidth="1"/>
    <col min="242" max="242" width="7.140625" style="54" customWidth="1"/>
    <col min="243" max="243" width="9.7109375" style="54" customWidth="1"/>
    <col min="244" max="244" width="7.140625" style="54" customWidth="1"/>
    <col min="245" max="486" width="8.8515625" style="54" customWidth="1"/>
    <col min="487" max="487" width="10.421875" style="54" customWidth="1"/>
    <col min="488" max="488" width="14.140625" style="54" customWidth="1"/>
    <col min="489" max="489" width="9.7109375" style="54" customWidth="1"/>
    <col min="490" max="490" width="7.140625" style="54" customWidth="1"/>
    <col min="491" max="491" width="9.7109375" style="54" customWidth="1"/>
    <col min="492" max="492" width="7.140625" style="54" customWidth="1"/>
    <col min="493" max="493" width="9.7109375" style="54" customWidth="1"/>
    <col min="494" max="494" width="7.140625" style="54" customWidth="1"/>
    <col min="495" max="495" width="9.7109375" style="54" customWidth="1"/>
    <col min="496" max="496" width="7.140625" style="54" customWidth="1"/>
    <col min="497" max="497" width="9.7109375" style="54" customWidth="1"/>
    <col min="498" max="498" width="7.140625" style="54" customWidth="1"/>
    <col min="499" max="499" width="9.7109375" style="54" customWidth="1"/>
    <col min="500" max="500" width="7.140625" style="54" customWidth="1"/>
    <col min="501" max="742" width="8.8515625" style="54" customWidth="1"/>
    <col min="743" max="743" width="10.421875" style="54" customWidth="1"/>
    <col min="744" max="744" width="14.140625" style="54" customWidth="1"/>
    <col min="745" max="745" width="9.7109375" style="54" customWidth="1"/>
    <col min="746" max="746" width="7.140625" style="54" customWidth="1"/>
    <col min="747" max="747" width="9.7109375" style="54" customWidth="1"/>
    <col min="748" max="748" width="7.140625" style="54" customWidth="1"/>
    <col min="749" max="749" width="9.7109375" style="54" customWidth="1"/>
    <col min="750" max="750" width="7.140625" style="54" customWidth="1"/>
    <col min="751" max="751" width="9.7109375" style="54" customWidth="1"/>
    <col min="752" max="752" width="7.140625" style="54" customWidth="1"/>
    <col min="753" max="753" width="9.7109375" style="54" customWidth="1"/>
    <col min="754" max="754" width="7.140625" style="54" customWidth="1"/>
    <col min="755" max="755" width="9.7109375" style="54" customWidth="1"/>
    <col min="756" max="756" width="7.140625" style="54" customWidth="1"/>
    <col min="757" max="998" width="8.8515625" style="54" customWidth="1"/>
    <col min="999" max="999" width="10.421875" style="54" customWidth="1"/>
    <col min="1000" max="1000" width="14.140625" style="54" customWidth="1"/>
    <col min="1001" max="1001" width="9.7109375" style="54" customWidth="1"/>
    <col min="1002" max="1002" width="7.140625" style="54" customWidth="1"/>
    <col min="1003" max="1003" width="9.7109375" style="54" customWidth="1"/>
    <col min="1004" max="1004" width="7.140625" style="54" customWidth="1"/>
    <col min="1005" max="1005" width="9.7109375" style="54" customWidth="1"/>
    <col min="1006" max="1006" width="7.140625" style="54" customWidth="1"/>
    <col min="1007" max="1007" width="9.7109375" style="54" customWidth="1"/>
    <col min="1008" max="1008" width="7.140625" style="54" customWidth="1"/>
    <col min="1009" max="1009" width="9.7109375" style="54" customWidth="1"/>
    <col min="1010" max="1010" width="7.140625" style="54" customWidth="1"/>
    <col min="1011" max="1011" width="9.7109375" style="54" customWidth="1"/>
    <col min="1012" max="1012" width="7.140625" style="54" customWidth="1"/>
    <col min="1013" max="1254" width="8.8515625" style="54" customWidth="1"/>
    <col min="1255" max="1255" width="10.421875" style="54" customWidth="1"/>
    <col min="1256" max="1256" width="14.140625" style="54" customWidth="1"/>
    <col min="1257" max="1257" width="9.7109375" style="54" customWidth="1"/>
    <col min="1258" max="1258" width="7.140625" style="54" customWidth="1"/>
    <col min="1259" max="1259" width="9.7109375" style="54" customWidth="1"/>
    <col min="1260" max="1260" width="7.140625" style="54" customWidth="1"/>
    <col min="1261" max="1261" width="9.7109375" style="54" customWidth="1"/>
    <col min="1262" max="1262" width="7.140625" style="54" customWidth="1"/>
    <col min="1263" max="1263" width="9.7109375" style="54" customWidth="1"/>
    <col min="1264" max="1264" width="7.140625" style="54" customWidth="1"/>
    <col min="1265" max="1265" width="9.7109375" style="54" customWidth="1"/>
    <col min="1266" max="1266" width="7.140625" style="54" customWidth="1"/>
    <col min="1267" max="1267" width="9.7109375" style="54" customWidth="1"/>
    <col min="1268" max="1268" width="7.140625" style="54" customWidth="1"/>
    <col min="1269" max="1510" width="8.8515625" style="54" customWidth="1"/>
    <col min="1511" max="1511" width="10.421875" style="54" customWidth="1"/>
    <col min="1512" max="1512" width="14.140625" style="54" customWidth="1"/>
    <col min="1513" max="1513" width="9.7109375" style="54" customWidth="1"/>
    <col min="1514" max="1514" width="7.140625" style="54" customWidth="1"/>
    <col min="1515" max="1515" width="9.7109375" style="54" customWidth="1"/>
    <col min="1516" max="1516" width="7.140625" style="54" customWidth="1"/>
    <col min="1517" max="1517" width="9.7109375" style="54" customWidth="1"/>
    <col min="1518" max="1518" width="7.140625" style="54" customWidth="1"/>
    <col min="1519" max="1519" width="9.7109375" style="54" customWidth="1"/>
    <col min="1520" max="1520" width="7.140625" style="54" customWidth="1"/>
    <col min="1521" max="1521" width="9.7109375" style="54" customWidth="1"/>
    <col min="1522" max="1522" width="7.140625" style="54" customWidth="1"/>
    <col min="1523" max="1523" width="9.7109375" style="54" customWidth="1"/>
    <col min="1524" max="1524" width="7.140625" style="54" customWidth="1"/>
    <col min="1525" max="1766" width="8.8515625" style="54" customWidth="1"/>
    <col min="1767" max="1767" width="10.421875" style="54" customWidth="1"/>
    <col min="1768" max="1768" width="14.140625" style="54" customWidth="1"/>
    <col min="1769" max="1769" width="9.7109375" style="54" customWidth="1"/>
    <col min="1770" max="1770" width="7.140625" style="54" customWidth="1"/>
    <col min="1771" max="1771" width="9.7109375" style="54" customWidth="1"/>
    <col min="1772" max="1772" width="7.140625" style="54" customWidth="1"/>
    <col min="1773" max="1773" width="9.7109375" style="54" customWidth="1"/>
    <col min="1774" max="1774" width="7.140625" style="54" customWidth="1"/>
    <col min="1775" max="1775" width="9.7109375" style="54" customWidth="1"/>
    <col min="1776" max="1776" width="7.140625" style="54" customWidth="1"/>
    <col min="1777" max="1777" width="9.7109375" style="54" customWidth="1"/>
    <col min="1778" max="1778" width="7.140625" style="54" customWidth="1"/>
    <col min="1779" max="1779" width="9.7109375" style="54" customWidth="1"/>
    <col min="1780" max="1780" width="7.140625" style="54" customWidth="1"/>
    <col min="1781" max="2022" width="8.8515625" style="54" customWidth="1"/>
    <col min="2023" max="2023" width="10.421875" style="54" customWidth="1"/>
    <col min="2024" max="2024" width="14.140625" style="54" customWidth="1"/>
    <col min="2025" max="2025" width="9.7109375" style="54" customWidth="1"/>
    <col min="2026" max="2026" width="7.140625" style="54" customWidth="1"/>
    <col min="2027" max="2027" width="9.7109375" style="54" customWidth="1"/>
    <col min="2028" max="2028" width="7.140625" style="54" customWidth="1"/>
    <col min="2029" max="2029" width="9.7109375" style="54" customWidth="1"/>
    <col min="2030" max="2030" width="7.140625" style="54" customWidth="1"/>
    <col min="2031" max="2031" width="9.7109375" style="54" customWidth="1"/>
    <col min="2032" max="2032" width="7.140625" style="54" customWidth="1"/>
    <col min="2033" max="2033" width="9.7109375" style="54" customWidth="1"/>
    <col min="2034" max="2034" width="7.140625" style="54" customWidth="1"/>
    <col min="2035" max="2035" width="9.7109375" style="54" customWidth="1"/>
    <col min="2036" max="2036" width="7.140625" style="54" customWidth="1"/>
    <col min="2037" max="2278" width="8.8515625" style="54" customWidth="1"/>
    <col min="2279" max="2279" width="10.421875" style="54" customWidth="1"/>
    <col min="2280" max="2280" width="14.140625" style="54" customWidth="1"/>
    <col min="2281" max="2281" width="9.7109375" style="54" customWidth="1"/>
    <col min="2282" max="2282" width="7.140625" style="54" customWidth="1"/>
    <col min="2283" max="2283" width="9.7109375" style="54" customWidth="1"/>
    <col min="2284" max="2284" width="7.140625" style="54" customWidth="1"/>
    <col min="2285" max="2285" width="9.7109375" style="54" customWidth="1"/>
    <col min="2286" max="2286" width="7.140625" style="54" customWidth="1"/>
    <col min="2287" max="2287" width="9.7109375" style="54" customWidth="1"/>
    <col min="2288" max="2288" width="7.140625" style="54" customWidth="1"/>
    <col min="2289" max="2289" width="9.7109375" style="54" customWidth="1"/>
    <col min="2290" max="2290" width="7.140625" style="54" customWidth="1"/>
    <col min="2291" max="2291" width="9.7109375" style="54" customWidth="1"/>
    <col min="2292" max="2292" width="7.140625" style="54" customWidth="1"/>
    <col min="2293" max="2534" width="8.8515625" style="54" customWidth="1"/>
    <col min="2535" max="2535" width="10.421875" style="54" customWidth="1"/>
    <col min="2536" max="2536" width="14.140625" style="54" customWidth="1"/>
    <col min="2537" max="2537" width="9.7109375" style="54" customWidth="1"/>
    <col min="2538" max="2538" width="7.140625" style="54" customWidth="1"/>
    <col min="2539" max="2539" width="9.7109375" style="54" customWidth="1"/>
    <col min="2540" max="2540" width="7.140625" style="54" customWidth="1"/>
    <col min="2541" max="2541" width="9.7109375" style="54" customWidth="1"/>
    <col min="2542" max="2542" width="7.140625" style="54" customWidth="1"/>
    <col min="2543" max="2543" width="9.7109375" style="54" customWidth="1"/>
    <col min="2544" max="2544" width="7.140625" style="54" customWidth="1"/>
    <col min="2545" max="2545" width="9.7109375" style="54" customWidth="1"/>
    <col min="2546" max="2546" width="7.140625" style="54" customWidth="1"/>
    <col min="2547" max="2547" width="9.7109375" style="54" customWidth="1"/>
    <col min="2548" max="2548" width="7.140625" style="54" customWidth="1"/>
    <col min="2549" max="2790" width="8.8515625" style="54" customWidth="1"/>
    <col min="2791" max="2791" width="10.421875" style="54" customWidth="1"/>
    <col min="2792" max="2792" width="14.140625" style="54" customWidth="1"/>
    <col min="2793" max="2793" width="9.7109375" style="54" customWidth="1"/>
    <col min="2794" max="2794" width="7.140625" style="54" customWidth="1"/>
    <col min="2795" max="2795" width="9.7109375" style="54" customWidth="1"/>
    <col min="2796" max="2796" width="7.140625" style="54" customWidth="1"/>
    <col min="2797" max="2797" width="9.7109375" style="54" customWidth="1"/>
    <col min="2798" max="2798" width="7.140625" style="54" customWidth="1"/>
    <col min="2799" max="2799" width="9.7109375" style="54" customWidth="1"/>
    <col min="2800" max="2800" width="7.140625" style="54" customWidth="1"/>
    <col min="2801" max="2801" width="9.7109375" style="54" customWidth="1"/>
    <col min="2802" max="2802" width="7.140625" style="54" customWidth="1"/>
    <col min="2803" max="2803" width="9.7109375" style="54" customWidth="1"/>
    <col min="2804" max="2804" width="7.140625" style="54" customWidth="1"/>
    <col min="2805" max="3046" width="8.8515625" style="54" customWidth="1"/>
    <col min="3047" max="3047" width="10.421875" style="54" customWidth="1"/>
    <col min="3048" max="3048" width="14.140625" style="54" customWidth="1"/>
    <col min="3049" max="3049" width="9.7109375" style="54" customWidth="1"/>
    <col min="3050" max="3050" width="7.140625" style="54" customWidth="1"/>
    <col min="3051" max="3051" width="9.7109375" style="54" customWidth="1"/>
    <col min="3052" max="3052" width="7.140625" style="54" customWidth="1"/>
    <col min="3053" max="3053" width="9.7109375" style="54" customWidth="1"/>
    <col min="3054" max="3054" width="7.140625" style="54" customWidth="1"/>
    <col min="3055" max="3055" width="9.7109375" style="54" customWidth="1"/>
    <col min="3056" max="3056" width="7.140625" style="54" customWidth="1"/>
    <col min="3057" max="3057" width="9.7109375" style="54" customWidth="1"/>
    <col min="3058" max="3058" width="7.140625" style="54" customWidth="1"/>
    <col min="3059" max="3059" width="9.7109375" style="54" customWidth="1"/>
    <col min="3060" max="3060" width="7.140625" style="54" customWidth="1"/>
    <col min="3061" max="3302" width="8.8515625" style="54" customWidth="1"/>
    <col min="3303" max="3303" width="10.421875" style="54" customWidth="1"/>
    <col min="3304" max="3304" width="14.140625" style="54" customWidth="1"/>
    <col min="3305" max="3305" width="9.7109375" style="54" customWidth="1"/>
    <col min="3306" max="3306" width="7.140625" style="54" customWidth="1"/>
    <col min="3307" max="3307" width="9.7109375" style="54" customWidth="1"/>
    <col min="3308" max="3308" width="7.140625" style="54" customWidth="1"/>
    <col min="3309" max="3309" width="9.7109375" style="54" customWidth="1"/>
    <col min="3310" max="3310" width="7.140625" style="54" customWidth="1"/>
    <col min="3311" max="3311" width="9.7109375" style="54" customWidth="1"/>
    <col min="3312" max="3312" width="7.140625" style="54" customWidth="1"/>
    <col min="3313" max="3313" width="9.7109375" style="54" customWidth="1"/>
    <col min="3314" max="3314" width="7.140625" style="54" customWidth="1"/>
    <col min="3315" max="3315" width="9.7109375" style="54" customWidth="1"/>
    <col min="3316" max="3316" width="7.140625" style="54" customWidth="1"/>
    <col min="3317" max="3558" width="8.8515625" style="54" customWidth="1"/>
    <col min="3559" max="3559" width="10.421875" style="54" customWidth="1"/>
    <col min="3560" max="3560" width="14.140625" style="54" customWidth="1"/>
    <col min="3561" max="3561" width="9.7109375" style="54" customWidth="1"/>
    <col min="3562" max="3562" width="7.140625" style="54" customWidth="1"/>
    <col min="3563" max="3563" width="9.7109375" style="54" customWidth="1"/>
    <col min="3564" max="3564" width="7.140625" style="54" customWidth="1"/>
    <col min="3565" max="3565" width="9.7109375" style="54" customWidth="1"/>
    <col min="3566" max="3566" width="7.140625" style="54" customWidth="1"/>
    <col min="3567" max="3567" width="9.7109375" style="54" customWidth="1"/>
    <col min="3568" max="3568" width="7.140625" style="54" customWidth="1"/>
    <col min="3569" max="3569" width="9.7109375" style="54" customWidth="1"/>
    <col min="3570" max="3570" width="7.140625" style="54" customWidth="1"/>
    <col min="3571" max="3571" width="9.7109375" style="54" customWidth="1"/>
    <col min="3572" max="3572" width="7.140625" style="54" customWidth="1"/>
    <col min="3573" max="3814" width="8.8515625" style="54" customWidth="1"/>
    <col min="3815" max="3815" width="10.421875" style="54" customWidth="1"/>
    <col min="3816" max="3816" width="14.140625" style="54" customWidth="1"/>
    <col min="3817" max="3817" width="9.7109375" style="54" customWidth="1"/>
    <col min="3818" max="3818" width="7.140625" style="54" customWidth="1"/>
    <col min="3819" max="3819" width="9.7109375" style="54" customWidth="1"/>
    <col min="3820" max="3820" width="7.140625" style="54" customWidth="1"/>
    <col min="3821" max="3821" width="9.7109375" style="54" customWidth="1"/>
    <col min="3822" max="3822" width="7.140625" style="54" customWidth="1"/>
    <col min="3823" max="3823" width="9.7109375" style="54" customWidth="1"/>
    <col min="3824" max="3824" width="7.140625" style="54" customWidth="1"/>
    <col min="3825" max="3825" width="9.7109375" style="54" customWidth="1"/>
    <col min="3826" max="3826" width="7.140625" style="54" customWidth="1"/>
    <col min="3827" max="3827" width="9.7109375" style="54" customWidth="1"/>
    <col min="3828" max="3828" width="7.140625" style="54" customWidth="1"/>
    <col min="3829" max="4070" width="8.8515625" style="54" customWidth="1"/>
    <col min="4071" max="4071" width="10.421875" style="54" customWidth="1"/>
    <col min="4072" max="4072" width="14.140625" style="54" customWidth="1"/>
    <col min="4073" max="4073" width="9.7109375" style="54" customWidth="1"/>
    <col min="4074" max="4074" width="7.140625" style="54" customWidth="1"/>
    <col min="4075" max="4075" width="9.7109375" style="54" customWidth="1"/>
    <col min="4076" max="4076" width="7.140625" style="54" customWidth="1"/>
    <col min="4077" max="4077" width="9.7109375" style="54" customWidth="1"/>
    <col min="4078" max="4078" width="7.140625" style="54" customWidth="1"/>
    <col min="4079" max="4079" width="9.7109375" style="54" customWidth="1"/>
    <col min="4080" max="4080" width="7.140625" style="54" customWidth="1"/>
    <col min="4081" max="4081" width="9.7109375" style="54" customWidth="1"/>
    <col min="4082" max="4082" width="7.140625" style="54" customWidth="1"/>
    <col min="4083" max="4083" width="9.7109375" style="54" customWidth="1"/>
    <col min="4084" max="4084" width="7.140625" style="54" customWidth="1"/>
    <col min="4085" max="4326" width="8.8515625" style="54" customWidth="1"/>
    <col min="4327" max="4327" width="10.421875" style="54" customWidth="1"/>
    <col min="4328" max="4328" width="14.140625" style="54" customWidth="1"/>
    <col min="4329" max="4329" width="9.7109375" style="54" customWidth="1"/>
    <col min="4330" max="4330" width="7.140625" style="54" customWidth="1"/>
    <col min="4331" max="4331" width="9.7109375" style="54" customWidth="1"/>
    <col min="4332" max="4332" width="7.140625" style="54" customWidth="1"/>
    <col min="4333" max="4333" width="9.7109375" style="54" customWidth="1"/>
    <col min="4334" max="4334" width="7.140625" style="54" customWidth="1"/>
    <col min="4335" max="4335" width="9.7109375" style="54" customWidth="1"/>
    <col min="4336" max="4336" width="7.140625" style="54" customWidth="1"/>
    <col min="4337" max="4337" width="9.7109375" style="54" customWidth="1"/>
    <col min="4338" max="4338" width="7.140625" style="54" customWidth="1"/>
    <col min="4339" max="4339" width="9.7109375" style="54" customWidth="1"/>
    <col min="4340" max="4340" width="7.140625" style="54" customWidth="1"/>
    <col min="4341" max="4582" width="8.8515625" style="54" customWidth="1"/>
    <col min="4583" max="4583" width="10.421875" style="54" customWidth="1"/>
    <col min="4584" max="4584" width="14.140625" style="54" customWidth="1"/>
    <col min="4585" max="4585" width="9.7109375" style="54" customWidth="1"/>
    <col min="4586" max="4586" width="7.140625" style="54" customWidth="1"/>
    <col min="4587" max="4587" width="9.7109375" style="54" customWidth="1"/>
    <col min="4588" max="4588" width="7.140625" style="54" customWidth="1"/>
    <col min="4589" max="4589" width="9.7109375" style="54" customWidth="1"/>
    <col min="4590" max="4590" width="7.140625" style="54" customWidth="1"/>
    <col min="4591" max="4591" width="9.7109375" style="54" customWidth="1"/>
    <col min="4592" max="4592" width="7.140625" style="54" customWidth="1"/>
    <col min="4593" max="4593" width="9.7109375" style="54" customWidth="1"/>
    <col min="4594" max="4594" width="7.140625" style="54" customWidth="1"/>
    <col min="4595" max="4595" width="9.7109375" style="54" customWidth="1"/>
    <col min="4596" max="4596" width="7.140625" style="54" customWidth="1"/>
    <col min="4597" max="4838" width="8.8515625" style="54" customWidth="1"/>
    <col min="4839" max="4839" width="10.421875" style="54" customWidth="1"/>
    <col min="4840" max="4840" width="14.140625" style="54" customWidth="1"/>
    <col min="4841" max="4841" width="9.7109375" style="54" customWidth="1"/>
    <col min="4842" max="4842" width="7.140625" style="54" customWidth="1"/>
    <col min="4843" max="4843" width="9.7109375" style="54" customWidth="1"/>
    <col min="4844" max="4844" width="7.140625" style="54" customWidth="1"/>
    <col min="4845" max="4845" width="9.7109375" style="54" customWidth="1"/>
    <col min="4846" max="4846" width="7.140625" style="54" customWidth="1"/>
    <col min="4847" max="4847" width="9.7109375" style="54" customWidth="1"/>
    <col min="4848" max="4848" width="7.140625" style="54" customWidth="1"/>
    <col min="4849" max="4849" width="9.7109375" style="54" customWidth="1"/>
    <col min="4850" max="4850" width="7.140625" style="54" customWidth="1"/>
    <col min="4851" max="4851" width="9.7109375" style="54" customWidth="1"/>
    <col min="4852" max="4852" width="7.140625" style="54" customWidth="1"/>
    <col min="4853" max="5094" width="8.8515625" style="54" customWidth="1"/>
    <col min="5095" max="5095" width="10.421875" style="54" customWidth="1"/>
    <col min="5096" max="5096" width="14.140625" style="54" customWidth="1"/>
    <col min="5097" max="5097" width="9.7109375" style="54" customWidth="1"/>
    <col min="5098" max="5098" width="7.140625" style="54" customWidth="1"/>
    <col min="5099" max="5099" width="9.7109375" style="54" customWidth="1"/>
    <col min="5100" max="5100" width="7.140625" style="54" customWidth="1"/>
    <col min="5101" max="5101" width="9.7109375" style="54" customWidth="1"/>
    <col min="5102" max="5102" width="7.140625" style="54" customWidth="1"/>
    <col min="5103" max="5103" width="9.7109375" style="54" customWidth="1"/>
    <col min="5104" max="5104" width="7.140625" style="54" customWidth="1"/>
    <col min="5105" max="5105" width="9.7109375" style="54" customWidth="1"/>
    <col min="5106" max="5106" width="7.140625" style="54" customWidth="1"/>
    <col min="5107" max="5107" width="9.7109375" style="54" customWidth="1"/>
    <col min="5108" max="5108" width="7.140625" style="54" customWidth="1"/>
    <col min="5109" max="5350" width="8.8515625" style="54" customWidth="1"/>
    <col min="5351" max="5351" width="10.421875" style="54" customWidth="1"/>
    <col min="5352" max="5352" width="14.140625" style="54" customWidth="1"/>
    <col min="5353" max="5353" width="9.7109375" style="54" customWidth="1"/>
    <col min="5354" max="5354" width="7.140625" style="54" customWidth="1"/>
    <col min="5355" max="5355" width="9.7109375" style="54" customWidth="1"/>
    <col min="5356" max="5356" width="7.140625" style="54" customWidth="1"/>
    <col min="5357" max="5357" width="9.7109375" style="54" customWidth="1"/>
    <col min="5358" max="5358" width="7.140625" style="54" customWidth="1"/>
    <col min="5359" max="5359" width="9.7109375" style="54" customWidth="1"/>
    <col min="5360" max="5360" width="7.140625" style="54" customWidth="1"/>
    <col min="5361" max="5361" width="9.7109375" style="54" customWidth="1"/>
    <col min="5362" max="5362" width="7.140625" style="54" customWidth="1"/>
    <col min="5363" max="5363" width="9.7109375" style="54" customWidth="1"/>
    <col min="5364" max="5364" width="7.140625" style="54" customWidth="1"/>
    <col min="5365" max="5606" width="8.8515625" style="54" customWidth="1"/>
    <col min="5607" max="5607" width="10.421875" style="54" customWidth="1"/>
    <col min="5608" max="5608" width="14.140625" style="54" customWidth="1"/>
    <col min="5609" max="5609" width="9.7109375" style="54" customWidth="1"/>
    <col min="5610" max="5610" width="7.140625" style="54" customWidth="1"/>
    <col min="5611" max="5611" width="9.7109375" style="54" customWidth="1"/>
    <col min="5612" max="5612" width="7.140625" style="54" customWidth="1"/>
    <col min="5613" max="5613" width="9.7109375" style="54" customWidth="1"/>
    <col min="5614" max="5614" width="7.140625" style="54" customWidth="1"/>
    <col min="5615" max="5615" width="9.7109375" style="54" customWidth="1"/>
    <col min="5616" max="5616" width="7.140625" style="54" customWidth="1"/>
    <col min="5617" max="5617" width="9.7109375" style="54" customWidth="1"/>
    <col min="5618" max="5618" width="7.140625" style="54" customWidth="1"/>
    <col min="5619" max="5619" width="9.7109375" style="54" customWidth="1"/>
    <col min="5620" max="5620" width="7.140625" style="54" customWidth="1"/>
    <col min="5621" max="5862" width="8.8515625" style="54" customWidth="1"/>
    <col min="5863" max="5863" width="10.421875" style="54" customWidth="1"/>
    <col min="5864" max="5864" width="14.140625" style="54" customWidth="1"/>
    <col min="5865" max="5865" width="9.7109375" style="54" customWidth="1"/>
    <col min="5866" max="5866" width="7.140625" style="54" customWidth="1"/>
    <col min="5867" max="5867" width="9.7109375" style="54" customWidth="1"/>
    <col min="5868" max="5868" width="7.140625" style="54" customWidth="1"/>
    <col min="5869" max="5869" width="9.7109375" style="54" customWidth="1"/>
    <col min="5870" max="5870" width="7.140625" style="54" customWidth="1"/>
    <col min="5871" max="5871" width="9.7109375" style="54" customWidth="1"/>
    <col min="5872" max="5872" width="7.140625" style="54" customWidth="1"/>
    <col min="5873" max="5873" width="9.7109375" style="54" customWidth="1"/>
    <col min="5874" max="5874" width="7.140625" style="54" customWidth="1"/>
    <col min="5875" max="5875" width="9.7109375" style="54" customWidth="1"/>
    <col min="5876" max="5876" width="7.140625" style="54" customWidth="1"/>
    <col min="5877" max="6118" width="8.8515625" style="54" customWidth="1"/>
    <col min="6119" max="6119" width="10.421875" style="54" customWidth="1"/>
    <col min="6120" max="6120" width="14.140625" style="54" customWidth="1"/>
    <col min="6121" max="6121" width="9.7109375" style="54" customWidth="1"/>
    <col min="6122" max="6122" width="7.140625" style="54" customWidth="1"/>
    <col min="6123" max="6123" width="9.7109375" style="54" customWidth="1"/>
    <col min="6124" max="6124" width="7.140625" style="54" customWidth="1"/>
    <col min="6125" max="6125" width="9.7109375" style="54" customWidth="1"/>
    <col min="6126" max="6126" width="7.140625" style="54" customWidth="1"/>
    <col min="6127" max="6127" width="9.7109375" style="54" customWidth="1"/>
    <col min="6128" max="6128" width="7.140625" style="54" customWidth="1"/>
    <col min="6129" max="6129" width="9.7109375" style="54" customWidth="1"/>
    <col min="6130" max="6130" width="7.140625" style="54" customWidth="1"/>
    <col min="6131" max="6131" width="9.7109375" style="54" customWidth="1"/>
    <col min="6132" max="6132" width="7.140625" style="54" customWidth="1"/>
    <col min="6133" max="6374" width="8.8515625" style="54" customWidth="1"/>
    <col min="6375" max="6375" width="10.421875" style="54" customWidth="1"/>
    <col min="6376" max="6376" width="14.140625" style="54" customWidth="1"/>
    <col min="6377" max="6377" width="9.7109375" style="54" customWidth="1"/>
    <col min="6378" max="6378" width="7.140625" style="54" customWidth="1"/>
    <col min="6379" max="6379" width="9.7109375" style="54" customWidth="1"/>
    <col min="6380" max="6380" width="7.140625" style="54" customWidth="1"/>
    <col min="6381" max="6381" width="9.7109375" style="54" customWidth="1"/>
    <col min="6382" max="6382" width="7.140625" style="54" customWidth="1"/>
    <col min="6383" max="6383" width="9.7109375" style="54" customWidth="1"/>
    <col min="6384" max="6384" width="7.140625" style="54" customWidth="1"/>
    <col min="6385" max="6385" width="9.7109375" style="54" customWidth="1"/>
    <col min="6386" max="6386" width="7.140625" style="54" customWidth="1"/>
    <col min="6387" max="6387" width="9.7109375" style="54" customWidth="1"/>
    <col min="6388" max="6388" width="7.140625" style="54" customWidth="1"/>
    <col min="6389" max="6630" width="8.8515625" style="54" customWidth="1"/>
    <col min="6631" max="6631" width="10.421875" style="54" customWidth="1"/>
    <col min="6632" max="6632" width="14.140625" style="54" customWidth="1"/>
    <col min="6633" max="6633" width="9.7109375" style="54" customWidth="1"/>
    <col min="6634" max="6634" width="7.140625" style="54" customWidth="1"/>
    <col min="6635" max="6635" width="9.7109375" style="54" customWidth="1"/>
    <col min="6636" max="6636" width="7.140625" style="54" customWidth="1"/>
    <col min="6637" max="6637" width="9.7109375" style="54" customWidth="1"/>
    <col min="6638" max="6638" width="7.140625" style="54" customWidth="1"/>
    <col min="6639" max="6639" width="9.7109375" style="54" customWidth="1"/>
    <col min="6640" max="6640" width="7.140625" style="54" customWidth="1"/>
    <col min="6641" max="6641" width="9.7109375" style="54" customWidth="1"/>
    <col min="6642" max="6642" width="7.140625" style="54" customWidth="1"/>
    <col min="6643" max="6643" width="9.7109375" style="54" customWidth="1"/>
    <col min="6644" max="6644" width="7.140625" style="54" customWidth="1"/>
    <col min="6645" max="6886" width="8.8515625" style="54" customWidth="1"/>
    <col min="6887" max="6887" width="10.421875" style="54" customWidth="1"/>
    <col min="6888" max="6888" width="14.140625" style="54" customWidth="1"/>
    <col min="6889" max="6889" width="9.7109375" style="54" customWidth="1"/>
    <col min="6890" max="6890" width="7.140625" style="54" customWidth="1"/>
    <col min="6891" max="6891" width="9.7109375" style="54" customWidth="1"/>
    <col min="6892" max="6892" width="7.140625" style="54" customWidth="1"/>
    <col min="6893" max="6893" width="9.7109375" style="54" customWidth="1"/>
    <col min="6894" max="6894" width="7.140625" style="54" customWidth="1"/>
    <col min="6895" max="6895" width="9.7109375" style="54" customWidth="1"/>
    <col min="6896" max="6896" width="7.140625" style="54" customWidth="1"/>
    <col min="6897" max="6897" width="9.7109375" style="54" customWidth="1"/>
    <col min="6898" max="6898" width="7.140625" style="54" customWidth="1"/>
    <col min="6899" max="6899" width="9.7109375" style="54" customWidth="1"/>
    <col min="6900" max="6900" width="7.140625" style="54" customWidth="1"/>
    <col min="6901" max="7142" width="8.8515625" style="54" customWidth="1"/>
    <col min="7143" max="7143" width="10.421875" style="54" customWidth="1"/>
    <col min="7144" max="7144" width="14.140625" style="54" customWidth="1"/>
    <col min="7145" max="7145" width="9.7109375" style="54" customWidth="1"/>
    <col min="7146" max="7146" width="7.140625" style="54" customWidth="1"/>
    <col min="7147" max="7147" width="9.7109375" style="54" customWidth="1"/>
    <col min="7148" max="7148" width="7.140625" style="54" customWidth="1"/>
    <col min="7149" max="7149" width="9.7109375" style="54" customWidth="1"/>
    <col min="7150" max="7150" width="7.140625" style="54" customWidth="1"/>
    <col min="7151" max="7151" width="9.7109375" style="54" customWidth="1"/>
    <col min="7152" max="7152" width="7.140625" style="54" customWidth="1"/>
    <col min="7153" max="7153" width="9.7109375" style="54" customWidth="1"/>
    <col min="7154" max="7154" width="7.140625" style="54" customWidth="1"/>
    <col min="7155" max="7155" width="9.7109375" style="54" customWidth="1"/>
    <col min="7156" max="7156" width="7.140625" style="54" customWidth="1"/>
    <col min="7157" max="7398" width="8.8515625" style="54" customWidth="1"/>
    <col min="7399" max="7399" width="10.421875" style="54" customWidth="1"/>
    <col min="7400" max="7400" width="14.140625" style="54" customWidth="1"/>
    <col min="7401" max="7401" width="9.7109375" style="54" customWidth="1"/>
    <col min="7402" max="7402" width="7.140625" style="54" customWidth="1"/>
    <col min="7403" max="7403" width="9.7109375" style="54" customWidth="1"/>
    <col min="7404" max="7404" width="7.140625" style="54" customWidth="1"/>
    <col min="7405" max="7405" width="9.7109375" style="54" customWidth="1"/>
    <col min="7406" max="7406" width="7.140625" style="54" customWidth="1"/>
    <col min="7407" max="7407" width="9.7109375" style="54" customWidth="1"/>
    <col min="7408" max="7408" width="7.140625" style="54" customWidth="1"/>
    <col min="7409" max="7409" width="9.7109375" style="54" customWidth="1"/>
    <col min="7410" max="7410" width="7.140625" style="54" customWidth="1"/>
    <col min="7411" max="7411" width="9.7109375" style="54" customWidth="1"/>
    <col min="7412" max="7412" width="7.140625" style="54" customWidth="1"/>
    <col min="7413" max="7654" width="8.8515625" style="54" customWidth="1"/>
    <col min="7655" max="7655" width="10.421875" style="54" customWidth="1"/>
    <col min="7656" max="7656" width="14.140625" style="54" customWidth="1"/>
    <col min="7657" max="7657" width="9.7109375" style="54" customWidth="1"/>
    <col min="7658" max="7658" width="7.140625" style="54" customWidth="1"/>
    <col min="7659" max="7659" width="9.7109375" style="54" customWidth="1"/>
    <col min="7660" max="7660" width="7.140625" style="54" customWidth="1"/>
    <col min="7661" max="7661" width="9.7109375" style="54" customWidth="1"/>
    <col min="7662" max="7662" width="7.140625" style="54" customWidth="1"/>
    <col min="7663" max="7663" width="9.7109375" style="54" customWidth="1"/>
    <col min="7664" max="7664" width="7.140625" style="54" customWidth="1"/>
    <col min="7665" max="7665" width="9.7109375" style="54" customWidth="1"/>
    <col min="7666" max="7666" width="7.140625" style="54" customWidth="1"/>
    <col min="7667" max="7667" width="9.7109375" style="54" customWidth="1"/>
    <col min="7668" max="7668" width="7.140625" style="54" customWidth="1"/>
    <col min="7669" max="7910" width="8.8515625" style="54" customWidth="1"/>
    <col min="7911" max="7911" width="10.421875" style="54" customWidth="1"/>
    <col min="7912" max="7912" width="14.140625" style="54" customWidth="1"/>
    <col min="7913" max="7913" width="9.7109375" style="54" customWidth="1"/>
    <col min="7914" max="7914" width="7.140625" style="54" customWidth="1"/>
    <col min="7915" max="7915" width="9.7109375" style="54" customWidth="1"/>
    <col min="7916" max="7916" width="7.140625" style="54" customWidth="1"/>
    <col min="7917" max="7917" width="9.7109375" style="54" customWidth="1"/>
    <col min="7918" max="7918" width="7.140625" style="54" customWidth="1"/>
    <col min="7919" max="7919" width="9.7109375" style="54" customWidth="1"/>
    <col min="7920" max="7920" width="7.140625" style="54" customWidth="1"/>
    <col min="7921" max="7921" width="9.7109375" style="54" customWidth="1"/>
    <col min="7922" max="7922" width="7.140625" style="54" customWidth="1"/>
    <col min="7923" max="7923" width="9.7109375" style="54" customWidth="1"/>
    <col min="7924" max="7924" width="7.140625" style="54" customWidth="1"/>
    <col min="7925" max="8166" width="8.8515625" style="54" customWidth="1"/>
    <col min="8167" max="8167" width="10.421875" style="54" customWidth="1"/>
    <col min="8168" max="8168" width="14.140625" style="54" customWidth="1"/>
    <col min="8169" max="8169" width="9.7109375" style="54" customWidth="1"/>
    <col min="8170" max="8170" width="7.140625" style="54" customWidth="1"/>
    <col min="8171" max="8171" width="9.7109375" style="54" customWidth="1"/>
    <col min="8172" max="8172" width="7.140625" style="54" customWidth="1"/>
    <col min="8173" max="8173" width="9.7109375" style="54" customWidth="1"/>
    <col min="8174" max="8174" width="7.140625" style="54" customWidth="1"/>
    <col min="8175" max="8175" width="9.7109375" style="54" customWidth="1"/>
    <col min="8176" max="8176" width="7.140625" style="54" customWidth="1"/>
    <col min="8177" max="8177" width="9.7109375" style="54" customWidth="1"/>
    <col min="8178" max="8178" width="7.140625" style="54" customWidth="1"/>
    <col min="8179" max="8179" width="9.7109375" style="54" customWidth="1"/>
    <col min="8180" max="8180" width="7.140625" style="54" customWidth="1"/>
    <col min="8181" max="8422" width="8.8515625" style="54" customWidth="1"/>
    <col min="8423" max="8423" width="10.421875" style="54" customWidth="1"/>
    <col min="8424" max="8424" width="14.140625" style="54" customWidth="1"/>
    <col min="8425" max="8425" width="9.7109375" style="54" customWidth="1"/>
    <col min="8426" max="8426" width="7.140625" style="54" customWidth="1"/>
    <col min="8427" max="8427" width="9.7109375" style="54" customWidth="1"/>
    <col min="8428" max="8428" width="7.140625" style="54" customWidth="1"/>
    <col min="8429" max="8429" width="9.7109375" style="54" customWidth="1"/>
    <col min="8430" max="8430" width="7.140625" style="54" customWidth="1"/>
    <col min="8431" max="8431" width="9.7109375" style="54" customWidth="1"/>
    <col min="8432" max="8432" width="7.140625" style="54" customWidth="1"/>
    <col min="8433" max="8433" width="9.7109375" style="54" customWidth="1"/>
    <col min="8434" max="8434" width="7.140625" style="54" customWidth="1"/>
    <col min="8435" max="8435" width="9.7109375" style="54" customWidth="1"/>
    <col min="8436" max="8436" width="7.140625" style="54" customWidth="1"/>
    <col min="8437" max="8678" width="8.8515625" style="54" customWidth="1"/>
    <col min="8679" max="8679" width="10.421875" style="54" customWidth="1"/>
    <col min="8680" max="8680" width="14.140625" style="54" customWidth="1"/>
    <col min="8681" max="8681" width="9.7109375" style="54" customWidth="1"/>
    <col min="8682" max="8682" width="7.140625" style="54" customWidth="1"/>
    <col min="8683" max="8683" width="9.7109375" style="54" customWidth="1"/>
    <col min="8684" max="8684" width="7.140625" style="54" customWidth="1"/>
    <col min="8685" max="8685" width="9.7109375" style="54" customWidth="1"/>
    <col min="8686" max="8686" width="7.140625" style="54" customWidth="1"/>
    <col min="8687" max="8687" width="9.7109375" style="54" customWidth="1"/>
    <col min="8688" max="8688" width="7.140625" style="54" customWidth="1"/>
    <col min="8689" max="8689" width="9.7109375" style="54" customWidth="1"/>
    <col min="8690" max="8690" width="7.140625" style="54" customWidth="1"/>
    <col min="8691" max="8691" width="9.7109375" style="54" customWidth="1"/>
    <col min="8692" max="8692" width="7.140625" style="54" customWidth="1"/>
    <col min="8693" max="8934" width="8.8515625" style="54" customWidth="1"/>
    <col min="8935" max="8935" width="10.421875" style="54" customWidth="1"/>
    <col min="8936" max="8936" width="14.140625" style="54" customWidth="1"/>
    <col min="8937" max="8937" width="9.7109375" style="54" customWidth="1"/>
    <col min="8938" max="8938" width="7.140625" style="54" customWidth="1"/>
    <col min="8939" max="8939" width="9.7109375" style="54" customWidth="1"/>
    <col min="8940" max="8940" width="7.140625" style="54" customWidth="1"/>
    <col min="8941" max="8941" width="9.7109375" style="54" customWidth="1"/>
    <col min="8942" max="8942" width="7.140625" style="54" customWidth="1"/>
    <col min="8943" max="8943" width="9.7109375" style="54" customWidth="1"/>
    <col min="8944" max="8944" width="7.140625" style="54" customWidth="1"/>
    <col min="8945" max="8945" width="9.7109375" style="54" customWidth="1"/>
    <col min="8946" max="8946" width="7.140625" style="54" customWidth="1"/>
    <col min="8947" max="8947" width="9.7109375" style="54" customWidth="1"/>
    <col min="8948" max="8948" width="7.140625" style="54" customWidth="1"/>
    <col min="8949" max="9190" width="8.8515625" style="54" customWidth="1"/>
    <col min="9191" max="9191" width="10.421875" style="54" customWidth="1"/>
    <col min="9192" max="9192" width="14.140625" style="54" customWidth="1"/>
    <col min="9193" max="9193" width="9.7109375" style="54" customWidth="1"/>
    <col min="9194" max="9194" width="7.140625" style="54" customWidth="1"/>
    <col min="9195" max="9195" width="9.7109375" style="54" customWidth="1"/>
    <col min="9196" max="9196" width="7.140625" style="54" customWidth="1"/>
    <col min="9197" max="9197" width="9.7109375" style="54" customWidth="1"/>
    <col min="9198" max="9198" width="7.140625" style="54" customWidth="1"/>
    <col min="9199" max="9199" width="9.7109375" style="54" customWidth="1"/>
    <col min="9200" max="9200" width="7.140625" style="54" customWidth="1"/>
    <col min="9201" max="9201" width="9.7109375" style="54" customWidth="1"/>
    <col min="9202" max="9202" width="7.140625" style="54" customWidth="1"/>
    <col min="9203" max="9203" width="9.7109375" style="54" customWidth="1"/>
    <col min="9204" max="9204" width="7.140625" style="54" customWidth="1"/>
    <col min="9205" max="9446" width="8.8515625" style="54" customWidth="1"/>
    <col min="9447" max="9447" width="10.421875" style="54" customWidth="1"/>
    <col min="9448" max="9448" width="14.140625" style="54" customWidth="1"/>
    <col min="9449" max="9449" width="9.7109375" style="54" customWidth="1"/>
    <col min="9450" max="9450" width="7.140625" style="54" customWidth="1"/>
    <col min="9451" max="9451" width="9.7109375" style="54" customWidth="1"/>
    <col min="9452" max="9452" width="7.140625" style="54" customWidth="1"/>
    <col min="9453" max="9453" width="9.7109375" style="54" customWidth="1"/>
    <col min="9454" max="9454" width="7.140625" style="54" customWidth="1"/>
    <col min="9455" max="9455" width="9.7109375" style="54" customWidth="1"/>
    <col min="9456" max="9456" width="7.140625" style="54" customWidth="1"/>
    <col min="9457" max="9457" width="9.7109375" style="54" customWidth="1"/>
    <col min="9458" max="9458" width="7.140625" style="54" customWidth="1"/>
    <col min="9459" max="9459" width="9.7109375" style="54" customWidth="1"/>
    <col min="9460" max="9460" width="7.140625" style="54" customWidth="1"/>
    <col min="9461" max="9702" width="8.8515625" style="54" customWidth="1"/>
    <col min="9703" max="9703" width="10.421875" style="54" customWidth="1"/>
    <col min="9704" max="9704" width="14.140625" style="54" customWidth="1"/>
    <col min="9705" max="9705" width="9.7109375" style="54" customWidth="1"/>
    <col min="9706" max="9706" width="7.140625" style="54" customWidth="1"/>
    <col min="9707" max="9707" width="9.7109375" style="54" customWidth="1"/>
    <col min="9708" max="9708" width="7.140625" style="54" customWidth="1"/>
    <col min="9709" max="9709" width="9.7109375" style="54" customWidth="1"/>
    <col min="9710" max="9710" width="7.140625" style="54" customWidth="1"/>
    <col min="9711" max="9711" width="9.7109375" style="54" customWidth="1"/>
    <col min="9712" max="9712" width="7.140625" style="54" customWidth="1"/>
    <col min="9713" max="9713" width="9.7109375" style="54" customWidth="1"/>
    <col min="9714" max="9714" width="7.140625" style="54" customWidth="1"/>
    <col min="9715" max="9715" width="9.7109375" style="54" customWidth="1"/>
    <col min="9716" max="9716" width="7.140625" style="54" customWidth="1"/>
    <col min="9717" max="9958" width="8.8515625" style="54" customWidth="1"/>
    <col min="9959" max="9959" width="10.421875" style="54" customWidth="1"/>
    <col min="9960" max="9960" width="14.140625" style="54" customWidth="1"/>
    <col min="9961" max="9961" width="9.7109375" style="54" customWidth="1"/>
    <col min="9962" max="9962" width="7.140625" style="54" customWidth="1"/>
    <col min="9963" max="9963" width="9.7109375" style="54" customWidth="1"/>
    <col min="9964" max="9964" width="7.140625" style="54" customWidth="1"/>
    <col min="9965" max="9965" width="9.7109375" style="54" customWidth="1"/>
    <col min="9966" max="9966" width="7.140625" style="54" customWidth="1"/>
    <col min="9967" max="9967" width="9.7109375" style="54" customWidth="1"/>
    <col min="9968" max="9968" width="7.140625" style="54" customWidth="1"/>
    <col min="9969" max="9969" width="9.7109375" style="54" customWidth="1"/>
    <col min="9970" max="9970" width="7.140625" style="54" customWidth="1"/>
    <col min="9971" max="9971" width="9.7109375" style="54" customWidth="1"/>
    <col min="9972" max="9972" width="7.140625" style="54" customWidth="1"/>
    <col min="9973" max="10214" width="8.8515625" style="54" customWidth="1"/>
    <col min="10215" max="10215" width="10.421875" style="54" customWidth="1"/>
    <col min="10216" max="10216" width="14.140625" style="54" customWidth="1"/>
    <col min="10217" max="10217" width="9.7109375" style="54" customWidth="1"/>
    <col min="10218" max="10218" width="7.140625" style="54" customWidth="1"/>
    <col min="10219" max="10219" width="9.7109375" style="54" customWidth="1"/>
    <col min="10220" max="10220" width="7.140625" style="54" customWidth="1"/>
    <col min="10221" max="10221" width="9.7109375" style="54" customWidth="1"/>
    <col min="10222" max="10222" width="7.140625" style="54" customWidth="1"/>
    <col min="10223" max="10223" width="9.7109375" style="54" customWidth="1"/>
    <col min="10224" max="10224" width="7.140625" style="54" customWidth="1"/>
    <col min="10225" max="10225" width="9.7109375" style="54" customWidth="1"/>
    <col min="10226" max="10226" width="7.140625" style="54" customWidth="1"/>
    <col min="10227" max="10227" width="9.7109375" style="54" customWidth="1"/>
    <col min="10228" max="10228" width="7.140625" style="54" customWidth="1"/>
    <col min="10229" max="10470" width="8.8515625" style="54" customWidth="1"/>
    <col min="10471" max="10471" width="10.421875" style="54" customWidth="1"/>
    <col min="10472" max="10472" width="14.140625" style="54" customWidth="1"/>
    <col min="10473" max="10473" width="9.7109375" style="54" customWidth="1"/>
    <col min="10474" max="10474" width="7.140625" style="54" customWidth="1"/>
    <col min="10475" max="10475" width="9.7109375" style="54" customWidth="1"/>
    <col min="10476" max="10476" width="7.140625" style="54" customWidth="1"/>
    <col min="10477" max="10477" width="9.7109375" style="54" customWidth="1"/>
    <col min="10478" max="10478" width="7.140625" style="54" customWidth="1"/>
    <col min="10479" max="10479" width="9.7109375" style="54" customWidth="1"/>
    <col min="10480" max="10480" width="7.140625" style="54" customWidth="1"/>
    <col min="10481" max="10481" width="9.7109375" style="54" customWidth="1"/>
    <col min="10482" max="10482" width="7.140625" style="54" customWidth="1"/>
    <col min="10483" max="10483" width="9.7109375" style="54" customWidth="1"/>
    <col min="10484" max="10484" width="7.140625" style="54" customWidth="1"/>
    <col min="10485" max="10726" width="8.8515625" style="54" customWidth="1"/>
    <col min="10727" max="10727" width="10.421875" style="54" customWidth="1"/>
    <col min="10728" max="10728" width="14.140625" style="54" customWidth="1"/>
    <col min="10729" max="10729" width="9.7109375" style="54" customWidth="1"/>
    <col min="10730" max="10730" width="7.140625" style="54" customWidth="1"/>
    <col min="10731" max="10731" width="9.7109375" style="54" customWidth="1"/>
    <col min="10732" max="10732" width="7.140625" style="54" customWidth="1"/>
    <col min="10733" max="10733" width="9.7109375" style="54" customWidth="1"/>
    <col min="10734" max="10734" width="7.140625" style="54" customWidth="1"/>
    <col min="10735" max="10735" width="9.7109375" style="54" customWidth="1"/>
    <col min="10736" max="10736" width="7.140625" style="54" customWidth="1"/>
    <col min="10737" max="10737" width="9.7109375" style="54" customWidth="1"/>
    <col min="10738" max="10738" width="7.140625" style="54" customWidth="1"/>
    <col min="10739" max="10739" width="9.7109375" style="54" customWidth="1"/>
    <col min="10740" max="10740" width="7.140625" style="54" customWidth="1"/>
    <col min="10741" max="10982" width="8.8515625" style="54" customWidth="1"/>
    <col min="10983" max="10983" width="10.421875" style="54" customWidth="1"/>
    <col min="10984" max="10984" width="14.140625" style="54" customWidth="1"/>
    <col min="10985" max="10985" width="9.7109375" style="54" customWidth="1"/>
    <col min="10986" max="10986" width="7.140625" style="54" customWidth="1"/>
    <col min="10987" max="10987" width="9.7109375" style="54" customWidth="1"/>
    <col min="10988" max="10988" width="7.140625" style="54" customWidth="1"/>
    <col min="10989" max="10989" width="9.7109375" style="54" customWidth="1"/>
    <col min="10990" max="10990" width="7.140625" style="54" customWidth="1"/>
    <col min="10991" max="10991" width="9.7109375" style="54" customWidth="1"/>
    <col min="10992" max="10992" width="7.140625" style="54" customWidth="1"/>
    <col min="10993" max="10993" width="9.7109375" style="54" customWidth="1"/>
    <col min="10994" max="10994" width="7.140625" style="54" customWidth="1"/>
    <col min="10995" max="10995" width="9.7109375" style="54" customWidth="1"/>
    <col min="10996" max="10996" width="7.140625" style="54" customWidth="1"/>
    <col min="10997" max="11238" width="8.8515625" style="54" customWidth="1"/>
    <col min="11239" max="11239" width="10.421875" style="54" customWidth="1"/>
    <col min="11240" max="11240" width="14.140625" style="54" customWidth="1"/>
    <col min="11241" max="11241" width="9.7109375" style="54" customWidth="1"/>
    <col min="11242" max="11242" width="7.140625" style="54" customWidth="1"/>
    <col min="11243" max="11243" width="9.7109375" style="54" customWidth="1"/>
    <col min="11244" max="11244" width="7.140625" style="54" customWidth="1"/>
    <col min="11245" max="11245" width="9.7109375" style="54" customWidth="1"/>
    <col min="11246" max="11246" width="7.140625" style="54" customWidth="1"/>
    <col min="11247" max="11247" width="9.7109375" style="54" customWidth="1"/>
    <col min="11248" max="11248" width="7.140625" style="54" customWidth="1"/>
    <col min="11249" max="11249" width="9.7109375" style="54" customWidth="1"/>
    <col min="11250" max="11250" width="7.140625" style="54" customWidth="1"/>
    <col min="11251" max="11251" width="9.7109375" style="54" customWidth="1"/>
    <col min="11252" max="11252" width="7.140625" style="54" customWidth="1"/>
    <col min="11253" max="11494" width="8.8515625" style="54" customWidth="1"/>
    <col min="11495" max="11495" width="10.421875" style="54" customWidth="1"/>
    <col min="11496" max="11496" width="14.140625" style="54" customWidth="1"/>
    <col min="11497" max="11497" width="9.7109375" style="54" customWidth="1"/>
    <col min="11498" max="11498" width="7.140625" style="54" customWidth="1"/>
    <col min="11499" max="11499" width="9.7109375" style="54" customWidth="1"/>
    <col min="11500" max="11500" width="7.140625" style="54" customWidth="1"/>
    <col min="11501" max="11501" width="9.7109375" style="54" customWidth="1"/>
    <col min="11502" max="11502" width="7.140625" style="54" customWidth="1"/>
    <col min="11503" max="11503" width="9.7109375" style="54" customWidth="1"/>
    <col min="11504" max="11504" width="7.140625" style="54" customWidth="1"/>
    <col min="11505" max="11505" width="9.7109375" style="54" customWidth="1"/>
    <col min="11506" max="11506" width="7.140625" style="54" customWidth="1"/>
    <col min="11507" max="11507" width="9.7109375" style="54" customWidth="1"/>
    <col min="11508" max="11508" width="7.140625" style="54" customWidth="1"/>
    <col min="11509" max="11750" width="8.8515625" style="54" customWidth="1"/>
    <col min="11751" max="11751" width="10.421875" style="54" customWidth="1"/>
    <col min="11752" max="11752" width="14.140625" style="54" customWidth="1"/>
    <col min="11753" max="11753" width="9.7109375" style="54" customWidth="1"/>
    <col min="11754" max="11754" width="7.140625" style="54" customWidth="1"/>
    <col min="11755" max="11755" width="9.7109375" style="54" customWidth="1"/>
    <col min="11756" max="11756" width="7.140625" style="54" customWidth="1"/>
    <col min="11757" max="11757" width="9.7109375" style="54" customWidth="1"/>
    <col min="11758" max="11758" width="7.140625" style="54" customWidth="1"/>
    <col min="11759" max="11759" width="9.7109375" style="54" customWidth="1"/>
    <col min="11760" max="11760" width="7.140625" style="54" customWidth="1"/>
    <col min="11761" max="11761" width="9.7109375" style="54" customWidth="1"/>
    <col min="11762" max="11762" width="7.140625" style="54" customWidth="1"/>
    <col min="11763" max="11763" width="9.7109375" style="54" customWidth="1"/>
    <col min="11764" max="11764" width="7.140625" style="54" customWidth="1"/>
    <col min="11765" max="12006" width="8.8515625" style="54" customWidth="1"/>
    <col min="12007" max="12007" width="10.421875" style="54" customWidth="1"/>
    <col min="12008" max="12008" width="14.140625" style="54" customWidth="1"/>
    <col min="12009" max="12009" width="9.7109375" style="54" customWidth="1"/>
    <col min="12010" max="12010" width="7.140625" style="54" customWidth="1"/>
    <col min="12011" max="12011" width="9.7109375" style="54" customWidth="1"/>
    <col min="12012" max="12012" width="7.140625" style="54" customWidth="1"/>
    <col min="12013" max="12013" width="9.7109375" style="54" customWidth="1"/>
    <col min="12014" max="12014" width="7.140625" style="54" customWidth="1"/>
    <col min="12015" max="12015" width="9.7109375" style="54" customWidth="1"/>
    <col min="12016" max="12016" width="7.140625" style="54" customWidth="1"/>
    <col min="12017" max="12017" width="9.7109375" style="54" customWidth="1"/>
    <col min="12018" max="12018" width="7.140625" style="54" customWidth="1"/>
    <col min="12019" max="12019" width="9.7109375" style="54" customWidth="1"/>
    <col min="12020" max="12020" width="7.140625" style="54" customWidth="1"/>
    <col min="12021" max="12262" width="8.8515625" style="54" customWidth="1"/>
    <col min="12263" max="12263" width="10.421875" style="54" customWidth="1"/>
    <col min="12264" max="12264" width="14.140625" style="54" customWidth="1"/>
    <col min="12265" max="12265" width="9.7109375" style="54" customWidth="1"/>
    <col min="12266" max="12266" width="7.140625" style="54" customWidth="1"/>
    <col min="12267" max="12267" width="9.7109375" style="54" customWidth="1"/>
    <col min="12268" max="12268" width="7.140625" style="54" customWidth="1"/>
    <col min="12269" max="12269" width="9.7109375" style="54" customWidth="1"/>
    <col min="12270" max="12270" width="7.140625" style="54" customWidth="1"/>
    <col min="12271" max="12271" width="9.7109375" style="54" customWidth="1"/>
    <col min="12272" max="12272" width="7.140625" style="54" customWidth="1"/>
    <col min="12273" max="12273" width="9.7109375" style="54" customWidth="1"/>
    <col min="12274" max="12274" width="7.140625" style="54" customWidth="1"/>
    <col min="12275" max="12275" width="9.7109375" style="54" customWidth="1"/>
    <col min="12276" max="12276" width="7.140625" style="54" customWidth="1"/>
    <col min="12277" max="12518" width="8.8515625" style="54" customWidth="1"/>
    <col min="12519" max="12519" width="10.421875" style="54" customWidth="1"/>
    <col min="12520" max="12520" width="14.140625" style="54" customWidth="1"/>
    <col min="12521" max="12521" width="9.7109375" style="54" customWidth="1"/>
    <col min="12522" max="12522" width="7.140625" style="54" customWidth="1"/>
    <col min="12523" max="12523" width="9.7109375" style="54" customWidth="1"/>
    <col min="12524" max="12524" width="7.140625" style="54" customWidth="1"/>
    <col min="12525" max="12525" width="9.7109375" style="54" customWidth="1"/>
    <col min="12526" max="12526" width="7.140625" style="54" customWidth="1"/>
    <col min="12527" max="12527" width="9.7109375" style="54" customWidth="1"/>
    <col min="12528" max="12528" width="7.140625" style="54" customWidth="1"/>
    <col min="12529" max="12529" width="9.7109375" style="54" customWidth="1"/>
    <col min="12530" max="12530" width="7.140625" style="54" customWidth="1"/>
    <col min="12531" max="12531" width="9.7109375" style="54" customWidth="1"/>
    <col min="12532" max="12532" width="7.140625" style="54" customWidth="1"/>
    <col min="12533" max="12774" width="8.8515625" style="54" customWidth="1"/>
    <col min="12775" max="12775" width="10.421875" style="54" customWidth="1"/>
    <col min="12776" max="12776" width="14.140625" style="54" customWidth="1"/>
    <col min="12777" max="12777" width="9.7109375" style="54" customWidth="1"/>
    <col min="12778" max="12778" width="7.140625" style="54" customWidth="1"/>
    <col min="12779" max="12779" width="9.7109375" style="54" customWidth="1"/>
    <col min="12780" max="12780" width="7.140625" style="54" customWidth="1"/>
    <col min="12781" max="12781" width="9.7109375" style="54" customWidth="1"/>
    <col min="12782" max="12782" width="7.140625" style="54" customWidth="1"/>
    <col min="12783" max="12783" width="9.7109375" style="54" customWidth="1"/>
    <col min="12784" max="12784" width="7.140625" style="54" customWidth="1"/>
    <col min="12785" max="12785" width="9.7109375" style="54" customWidth="1"/>
    <col min="12786" max="12786" width="7.140625" style="54" customWidth="1"/>
    <col min="12787" max="12787" width="9.7109375" style="54" customWidth="1"/>
    <col min="12788" max="12788" width="7.140625" style="54" customWidth="1"/>
    <col min="12789" max="13030" width="8.8515625" style="54" customWidth="1"/>
    <col min="13031" max="13031" width="10.421875" style="54" customWidth="1"/>
    <col min="13032" max="13032" width="14.140625" style="54" customWidth="1"/>
    <col min="13033" max="13033" width="9.7109375" style="54" customWidth="1"/>
    <col min="13034" max="13034" width="7.140625" style="54" customWidth="1"/>
    <col min="13035" max="13035" width="9.7109375" style="54" customWidth="1"/>
    <col min="13036" max="13036" width="7.140625" style="54" customWidth="1"/>
    <col min="13037" max="13037" width="9.7109375" style="54" customWidth="1"/>
    <col min="13038" max="13038" width="7.140625" style="54" customWidth="1"/>
    <col min="13039" max="13039" width="9.7109375" style="54" customWidth="1"/>
    <col min="13040" max="13040" width="7.140625" style="54" customWidth="1"/>
    <col min="13041" max="13041" width="9.7109375" style="54" customWidth="1"/>
    <col min="13042" max="13042" width="7.140625" style="54" customWidth="1"/>
    <col min="13043" max="13043" width="9.7109375" style="54" customWidth="1"/>
    <col min="13044" max="13044" width="7.140625" style="54" customWidth="1"/>
    <col min="13045" max="13286" width="8.8515625" style="54" customWidth="1"/>
    <col min="13287" max="13287" width="10.421875" style="54" customWidth="1"/>
    <col min="13288" max="13288" width="14.140625" style="54" customWidth="1"/>
    <col min="13289" max="13289" width="9.7109375" style="54" customWidth="1"/>
    <col min="13290" max="13290" width="7.140625" style="54" customWidth="1"/>
    <col min="13291" max="13291" width="9.7109375" style="54" customWidth="1"/>
    <col min="13292" max="13292" width="7.140625" style="54" customWidth="1"/>
    <col min="13293" max="13293" width="9.7109375" style="54" customWidth="1"/>
    <col min="13294" max="13294" width="7.140625" style="54" customWidth="1"/>
    <col min="13295" max="13295" width="9.7109375" style="54" customWidth="1"/>
    <col min="13296" max="13296" width="7.140625" style="54" customWidth="1"/>
    <col min="13297" max="13297" width="9.7109375" style="54" customWidth="1"/>
    <col min="13298" max="13298" width="7.140625" style="54" customWidth="1"/>
    <col min="13299" max="13299" width="9.7109375" style="54" customWidth="1"/>
    <col min="13300" max="13300" width="7.140625" style="54" customWidth="1"/>
    <col min="13301" max="13542" width="8.8515625" style="54" customWidth="1"/>
    <col min="13543" max="13543" width="10.421875" style="54" customWidth="1"/>
    <col min="13544" max="13544" width="14.140625" style="54" customWidth="1"/>
    <col min="13545" max="13545" width="9.7109375" style="54" customWidth="1"/>
    <col min="13546" max="13546" width="7.140625" style="54" customWidth="1"/>
    <col min="13547" max="13547" width="9.7109375" style="54" customWidth="1"/>
    <col min="13548" max="13548" width="7.140625" style="54" customWidth="1"/>
    <col min="13549" max="13549" width="9.7109375" style="54" customWidth="1"/>
    <col min="13550" max="13550" width="7.140625" style="54" customWidth="1"/>
    <col min="13551" max="13551" width="9.7109375" style="54" customWidth="1"/>
    <col min="13552" max="13552" width="7.140625" style="54" customWidth="1"/>
    <col min="13553" max="13553" width="9.7109375" style="54" customWidth="1"/>
    <col min="13554" max="13554" width="7.140625" style="54" customWidth="1"/>
    <col min="13555" max="13555" width="9.7109375" style="54" customWidth="1"/>
    <col min="13556" max="13556" width="7.140625" style="54" customWidth="1"/>
    <col min="13557" max="13798" width="8.8515625" style="54" customWidth="1"/>
    <col min="13799" max="13799" width="10.421875" style="54" customWidth="1"/>
    <col min="13800" max="13800" width="14.140625" style="54" customWidth="1"/>
    <col min="13801" max="13801" width="9.7109375" style="54" customWidth="1"/>
    <col min="13802" max="13802" width="7.140625" style="54" customWidth="1"/>
    <col min="13803" max="13803" width="9.7109375" style="54" customWidth="1"/>
    <col min="13804" max="13804" width="7.140625" style="54" customWidth="1"/>
    <col min="13805" max="13805" width="9.7109375" style="54" customWidth="1"/>
    <col min="13806" max="13806" width="7.140625" style="54" customWidth="1"/>
    <col min="13807" max="13807" width="9.7109375" style="54" customWidth="1"/>
    <col min="13808" max="13808" width="7.140625" style="54" customWidth="1"/>
    <col min="13809" max="13809" width="9.7109375" style="54" customWidth="1"/>
    <col min="13810" max="13810" width="7.140625" style="54" customWidth="1"/>
    <col min="13811" max="13811" width="9.7109375" style="54" customWidth="1"/>
    <col min="13812" max="13812" width="7.140625" style="54" customWidth="1"/>
    <col min="13813" max="14054" width="8.8515625" style="54" customWidth="1"/>
    <col min="14055" max="14055" width="10.421875" style="54" customWidth="1"/>
    <col min="14056" max="14056" width="14.140625" style="54" customWidth="1"/>
    <col min="14057" max="14057" width="9.7109375" style="54" customWidth="1"/>
    <col min="14058" max="14058" width="7.140625" style="54" customWidth="1"/>
    <col min="14059" max="14059" width="9.7109375" style="54" customWidth="1"/>
    <col min="14060" max="14060" width="7.140625" style="54" customWidth="1"/>
    <col min="14061" max="14061" width="9.7109375" style="54" customWidth="1"/>
    <col min="14062" max="14062" width="7.140625" style="54" customWidth="1"/>
    <col min="14063" max="14063" width="9.7109375" style="54" customWidth="1"/>
    <col min="14064" max="14064" width="7.140625" style="54" customWidth="1"/>
    <col min="14065" max="14065" width="9.7109375" style="54" customWidth="1"/>
    <col min="14066" max="14066" width="7.140625" style="54" customWidth="1"/>
    <col min="14067" max="14067" width="9.7109375" style="54" customWidth="1"/>
    <col min="14068" max="14068" width="7.140625" style="54" customWidth="1"/>
    <col min="14069" max="14310" width="8.8515625" style="54" customWidth="1"/>
    <col min="14311" max="14311" width="10.421875" style="54" customWidth="1"/>
    <col min="14312" max="14312" width="14.140625" style="54" customWidth="1"/>
    <col min="14313" max="14313" width="9.7109375" style="54" customWidth="1"/>
    <col min="14314" max="14314" width="7.140625" style="54" customWidth="1"/>
    <col min="14315" max="14315" width="9.7109375" style="54" customWidth="1"/>
    <col min="14316" max="14316" width="7.140625" style="54" customWidth="1"/>
    <col min="14317" max="14317" width="9.7109375" style="54" customWidth="1"/>
    <col min="14318" max="14318" width="7.140625" style="54" customWidth="1"/>
    <col min="14319" max="14319" width="9.7109375" style="54" customWidth="1"/>
    <col min="14320" max="14320" width="7.140625" style="54" customWidth="1"/>
    <col min="14321" max="14321" width="9.7109375" style="54" customWidth="1"/>
    <col min="14322" max="14322" width="7.140625" style="54" customWidth="1"/>
    <col min="14323" max="14323" width="9.7109375" style="54" customWidth="1"/>
    <col min="14324" max="14324" width="7.140625" style="54" customWidth="1"/>
    <col min="14325" max="14566" width="8.8515625" style="54" customWidth="1"/>
    <col min="14567" max="14567" width="10.421875" style="54" customWidth="1"/>
    <col min="14568" max="14568" width="14.140625" style="54" customWidth="1"/>
    <col min="14569" max="14569" width="9.7109375" style="54" customWidth="1"/>
    <col min="14570" max="14570" width="7.140625" style="54" customWidth="1"/>
    <col min="14571" max="14571" width="9.7109375" style="54" customWidth="1"/>
    <col min="14572" max="14572" width="7.140625" style="54" customWidth="1"/>
    <col min="14573" max="14573" width="9.7109375" style="54" customWidth="1"/>
    <col min="14574" max="14574" width="7.140625" style="54" customWidth="1"/>
    <col min="14575" max="14575" width="9.7109375" style="54" customWidth="1"/>
    <col min="14576" max="14576" width="7.140625" style="54" customWidth="1"/>
    <col min="14577" max="14577" width="9.7109375" style="54" customWidth="1"/>
    <col min="14578" max="14578" width="7.140625" style="54" customWidth="1"/>
    <col min="14579" max="14579" width="9.7109375" style="54" customWidth="1"/>
    <col min="14580" max="14580" width="7.140625" style="54" customWidth="1"/>
    <col min="14581" max="14822" width="8.8515625" style="54" customWidth="1"/>
    <col min="14823" max="14823" width="10.421875" style="54" customWidth="1"/>
    <col min="14824" max="14824" width="14.140625" style="54" customWidth="1"/>
    <col min="14825" max="14825" width="9.7109375" style="54" customWidth="1"/>
    <col min="14826" max="14826" width="7.140625" style="54" customWidth="1"/>
    <col min="14827" max="14827" width="9.7109375" style="54" customWidth="1"/>
    <col min="14828" max="14828" width="7.140625" style="54" customWidth="1"/>
    <col min="14829" max="14829" width="9.7109375" style="54" customWidth="1"/>
    <col min="14830" max="14830" width="7.140625" style="54" customWidth="1"/>
    <col min="14831" max="14831" width="9.7109375" style="54" customWidth="1"/>
    <col min="14832" max="14832" width="7.140625" style="54" customWidth="1"/>
    <col min="14833" max="14833" width="9.7109375" style="54" customWidth="1"/>
    <col min="14834" max="14834" width="7.140625" style="54" customWidth="1"/>
    <col min="14835" max="14835" width="9.7109375" style="54" customWidth="1"/>
    <col min="14836" max="14836" width="7.140625" style="54" customWidth="1"/>
    <col min="14837" max="15078" width="8.8515625" style="54" customWidth="1"/>
    <col min="15079" max="15079" width="10.421875" style="54" customWidth="1"/>
    <col min="15080" max="15080" width="14.140625" style="54" customWidth="1"/>
    <col min="15081" max="15081" width="9.7109375" style="54" customWidth="1"/>
    <col min="15082" max="15082" width="7.140625" style="54" customWidth="1"/>
    <col min="15083" max="15083" width="9.7109375" style="54" customWidth="1"/>
    <col min="15084" max="15084" width="7.140625" style="54" customWidth="1"/>
    <col min="15085" max="15085" width="9.7109375" style="54" customWidth="1"/>
    <col min="15086" max="15086" width="7.140625" style="54" customWidth="1"/>
    <col min="15087" max="15087" width="9.7109375" style="54" customWidth="1"/>
    <col min="15088" max="15088" width="7.140625" style="54" customWidth="1"/>
    <col min="15089" max="15089" width="9.7109375" style="54" customWidth="1"/>
    <col min="15090" max="15090" width="7.140625" style="54" customWidth="1"/>
    <col min="15091" max="15091" width="9.7109375" style="54" customWidth="1"/>
    <col min="15092" max="15092" width="7.140625" style="54" customWidth="1"/>
    <col min="15093" max="15334" width="8.8515625" style="54" customWidth="1"/>
    <col min="15335" max="15335" width="10.421875" style="54" customWidth="1"/>
    <col min="15336" max="15336" width="14.140625" style="54" customWidth="1"/>
    <col min="15337" max="15337" width="9.7109375" style="54" customWidth="1"/>
    <col min="15338" max="15338" width="7.140625" style="54" customWidth="1"/>
    <col min="15339" max="15339" width="9.7109375" style="54" customWidth="1"/>
    <col min="15340" max="15340" width="7.140625" style="54" customWidth="1"/>
    <col min="15341" max="15341" width="9.7109375" style="54" customWidth="1"/>
    <col min="15342" max="15342" width="7.140625" style="54" customWidth="1"/>
    <col min="15343" max="15343" width="9.7109375" style="54" customWidth="1"/>
    <col min="15344" max="15344" width="7.140625" style="54" customWidth="1"/>
    <col min="15345" max="15345" width="9.7109375" style="54" customWidth="1"/>
    <col min="15346" max="15346" width="7.140625" style="54" customWidth="1"/>
    <col min="15347" max="15347" width="9.7109375" style="54" customWidth="1"/>
    <col min="15348" max="15348" width="7.140625" style="54" customWidth="1"/>
    <col min="15349" max="15590" width="8.8515625" style="54" customWidth="1"/>
    <col min="15591" max="15591" width="10.421875" style="54" customWidth="1"/>
    <col min="15592" max="15592" width="14.140625" style="54" customWidth="1"/>
    <col min="15593" max="15593" width="9.7109375" style="54" customWidth="1"/>
    <col min="15594" max="15594" width="7.140625" style="54" customWidth="1"/>
    <col min="15595" max="15595" width="9.7109375" style="54" customWidth="1"/>
    <col min="15596" max="15596" width="7.140625" style="54" customWidth="1"/>
    <col min="15597" max="15597" width="9.7109375" style="54" customWidth="1"/>
    <col min="15598" max="15598" width="7.140625" style="54" customWidth="1"/>
    <col min="15599" max="15599" width="9.7109375" style="54" customWidth="1"/>
    <col min="15600" max="15600" width="7.140625" style="54" customWidth="1"/>
    <col min="15601" max="15601" width="9.7109375" style="54" customWidth="1"/>
    <col min="15602" max="15602" width="7.140625" style="54" customWidth="1"/>
    <col min="15603" max="15603" width="9.7109375" style="54" customWidth="1"/>
    <col min="15604" max="15604" width="7.140625" style="54" customWidth="1"/>
    <col min="15605" max="15846" width="8.8515625" style="54" customWidth="1"/>
    <col min="15847" max="15847" width="10.421875" style="54" customWidth="1"/>
    <col min="15848" max="15848" width="14.140625" style="54" customWidth="1"/>
    <col min="15849" max="15849" width="9.7109375" style="54" customWidth="1"/>
    <col min="15850" max="15850" width="7.140625" style="54" customWidth="1"/>
    <col min="15851" max="15851" width="9.7109375" style="54" customWidth="1"/>
    <col min="15852" max="15852" width="7.140625" style="54" customWidth="1"/>
    <col min="15853" max="15853" width="9.7109375" style="54" customWidth="1"/>
    <col min="15854" max="15854" width="7.140625" style="54" customWidth="1"/>
    <col min="15855" max="15855" width="9.7109375" style="54" customWidth="1"/>
    <col min="15856" max="15856" width="7.140625" style="54" customWidth="1"/>
    <col min="15857" max="15857" width="9.7109375" style="54" customWidth="1"/>
    <col min="15858" max="15858" width="7.140625" style="54" customWidth="1"/>
    <col min="15859" max="15859" width="9.7109375" style="54" customWidth="1"/>
    <col min="15860" max="15860" width="7.140625" style="54" customWidth="1"/>
    <col min="15861" max="16102" width="8.8515625" style="54" customWidth="1"/>
    <col min="16103" max="16103" width="10.421875" style="54" customWidth="1"/>
    <col min="16104" max="16104" width="14.140625" style="54" customWidth="1"/>
    <col min="16105" max="16105" width="9.7109375" style="54" customWidth="1"/>
    <col min="16106" max="16106" width="7.140625" style="54" customWidth="1"/>
    <col min="16107" max="16107" width="9.7109375" style="54" customWidth="1"/>
    <col min="16108" max="16108" width="7.140625" style="54" customWidth="1"/>
    <col min="16109" max="16109" width="9.7109375" style="54" customWidth="1"/>
    <col min="16110" max="16110" width="7.140625" style="54" customWidth="1"/>
    <col min="16111" max="16111" width="9.7109375" style="54" customWidth="1"/>
    <col min="16112" max="16112" width="7.140625" style="54" customWidth="1"/>
    <col min="16113" max="16113" width="9.7109375" style="54" customWidth="1"/>
    <col min="16114" max="16114" width="7.140625" style="54" customWidth="1"/>
    <col min="16115" max="16115" width="9.7109375" style="54" customWidth="1"/>
    <col min="16116" max="16116" width="7.140625" style="54" customWidth="1"/>
    <col min="16117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55"/>
      <c r="L5" s="55"/>
      <c r="M5" s="55"/>
    </row>
    <row r="6" spans="2:13" ht="15.5">
      <c r="B6" s="274" t="s">
        <v>137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7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78"/>
      <c r="C9" s="281" t="s">
        <v>167</v>
      </c>
      <c r="D9" s="282"/>
      <c r="E9" s="282"/>
      <c r="F9" s="282"/>
      <c r="G9" s="282"/>
      <c r="H9" s="282"/>
      <c r="I9" s="283"/>
      <c r="J9" s="271"/>
      <c r="K9" s="271"/>
      <c r="L9" s="279" t="s">
        <v>36</v>
      </c>
      <c r="M9" s="280"/>
    </row>
    <row r="10" spans="1:13" ht="13">
      <c r="A10" s="64"/>
      <c r="B10" s="65" t="s">
        <v>86</v>
      </c>
      <c r="C10" s="66">
        <v>176220</v>
      </c>
      <c r="D10" s="66">
        <v>202890</v>
      </c>
      <c r="E10" s="66">
        <v>175085</v>
      </c>
      <c r="F10" s="66">
        <v>163445</v>
      </c>
      <c r="G10" s="66">
        <v>164565</v>
      </c>
      <c r="H10" s="66">
        <v>99340</v>
      </c>
      <c r="I10" s="66">
        <v>79630</v>
      </c>
      <c r="J10" s="66">
        <v>88910</v>
      </c>
      <c r="K10" s="66">
        <v>111185</v>
      </c>
      <c r="L10" s="67">
        <f>I10/I10*100</f>
        <v>100</v>
      </c>
      <c r="M10" s="68">
        <f>+((K10/J10)-1)*100</f>
        <v>25.05342481160724</v>
      </c>
    </row>
    <row r="11" spans="1:14" ht="13">
      <c r="A11" s="64"/>
      <c r="B11" s="69" t="s">
        <v>37</v>
      </c>
      <c r="C11" s="70">
        <v>5835</v>
      </c>
      <c r="D11" s="70">
        <v>7355</v>
      </c>
      <c r="E11" s="70">
        <v>6315</v>
      </c>
      <c r="F11" s="70">
        <v>4940</v>
      </c>
      <c r="G11" s="70">
        <v>4245</v>
      </c>
      <c r="H11" s="70">
        <v>2900</v>
      </c>
      <c r="I11" s="70">
        <v>2890</v>
      </c>
      <c r="J11" s="70">
        <v>2220</v>
      </c>
      <c r="K11" s="70">
        <v>2275</v>
      </c>
      <c r="L11" s="71">
        <f>K11/$K$10*100</f>
        <v>2.0461393173539597</v>
      </c>
      <c r="M11" s="72">
        <f aca="true" t="shared" si="0" ref="M11:M37">+((K11/J11)-1)*100</f>
        <v>2.4774774774774855</v>
      </c>
      <c r="N11" s="64"/>
    </row>
    <row r="12" spans="1:14" ht="13">
      <c r="A12" s="64"/>
      <c r="B12" s="73" t="s">
        <v>38</v>
      </c>
      <c r="C12" s="74">
        <v>735</v>
      </c>
      <c r="D12" s="74">
        <v>1215</v>
      </c>
      <c r="E12" s="74">
        <v>1755</v>
      </c>
      <c r="F12" s="74">
        <v>710</v>
      </c>
      <c r="G12" s="74">
        <v>630</v>
      </c>
      <c r="H12" s="74">
        <v>310</v>
      </c>
      <c r="I12" s="74">
        <v>685</v>
      </c>
      <c r="J12" s="74">
        <v>540</v>
      </c>
      <c r="K12" s="74">
        <v>535</v>
      </c>
      <c r="L12" s="75">
        <f aca="true" t="shared" si="1" ref="L12:L37">K12/$K$10*100</f>
        <v>0.48118001528983223</v>
      </c>
      <c r="M12" s="76">
        <f t="shared" si="0"/>
        <v>-0.92592592592593</v>
      </c>
      <c r="N12" s="64"/>
    </row>
    <row r="13" spans="1:14" ht="13">
      <c r="A13" s="64"/>
      <c r="B13" s="73" t="s">
        <v>80</v>
      </c>
      <c r="C13" s="74">
        <v>1715</v>
      </c>
      <c r="D13" s="74">
        <v>530</v>
      </c>
      <c r="E13" s="74">
        <v>805</v>
      </c>
      <c r="F13" s="74">
        <v>820</v>
      </c>
      <c r="G13" s="74">
        <v>760</v>
      </c>
      <c r="H13" s="74">
        <v>960</v>
      </c>
      <c r="I13" s="74">
        <v>610</v>
      </c>
      <c r="J13" s="74">
        <v>525</v>
      </c>
      <c r="K13" s="74">
        <v>610</v>
      </c>
      <c r="L13" s="75">
        <f t="shared" si="1"/>
        <v>0.5486351576201826</v>
      </c>
      <c r="M13" s="76">
        <f t="shared" si="0"/>
        <v>16.1904761904762</v>
      </c>
      <c r="N13" s="64"/>
    </row>
    <row r="14" spans="1:14" ht="13">
      <c r="A14" s="64"/>
      <c r="B14" s="73" t="s">
        <v>39</v>
      </c>
      <c r="C14" s="74">
        <v>2655</v>
      </c>
      <c r="D14" s="74">
        <v>1485</v>
      </c>
      <c r="E14" s="74">
        <v>1590</v>
      </c>
      <c r="F14" s="74">
        <v>1695</v>
      </c>
      <c r="G14" s="74">
        <v>2035</v>
      </c>
      <c r="H14" s="74">
        <v>1130</v>
      </c>
      <c r="I14" s="74">
        <v>1510</v>
      </c>
      <c r="J14" s="74">
        <v>930</v>
      </c>
      <c r="K14" s="74">
        <v>1390</v>
      </c>
      <c r="L14" s="75">
        <f t="shared" si="1"/>
        <v>1.2501686378558259</v>
      </c>
      <c r="M14" s="76">
        <f t="shared" si="0"/>
        <v>49.46236559139785</v>
      </c>
      <c r="N14" s="64"/>
    </row>
    <row r="15" spans="1:14" ht="13">
      <c r="A15" s="64"/>
      <c r="B15" s="73" t="s">
        <v>40</v>
      </c>
      <c r="C15" s="74">
        <v>55340</v>
      </c>
      <c r="D15" s="74">
        <v>75815</v>
      </c>
      <c r="E15" s="74">
        <v>47240</v>
      </c>
      <c r="F15" s="74">
        <v>32140</v>
      </c>
      <c r="G15" s="74">
        <v>28185</v>
      </c>
      <c r="H15" s="74">
        <v>15455</v>
      </c>
      <c r="I15" s="74">
        <v>10785</v>
      </c>
      <c r="J15" s="74">
        <v>13140</v>
      </c>
      <c r="K15" s="74">
        <v>15445</v>
      </c>
      <c r="L15" s="75">
        <f t="shared" si="1"/>
        <v>13.891262310563476</v>
      </c>
      <c r="M15" s="76">
        <f t="shared" si="0"/>
        <v>17.541856925418564</v>
      </c>
      <c r="N15" s="64"/>
    </row>
    <row r="16" spans="1:14" ht="13">
      <c r="A16" s="64"/>
      <c r="B16" s="73" t="s">
        <v>41</v>
      </c>
      <c r="C16" s="74">
        <v>560</v>
      </c>
      <c r="D16" s="74">
        <v>465</v>
      </c>
      <c r="E16" s="74">
        <v>630</v>
      </c>
      <c r="F16" s="74">
        <v>750</v>
      </c>
      <c r="G16" s="74">
        <v>1095</v>
      </c>
      <c r="H16" s="74">
        <v>1045</v>
      </c>
      <c r="I16" s="74">
        <v>1150</v>
      </c>
      <c r="J16" s="74">
        <v>1105</v>
      </c>
      <c r="K16" s="74">
        <v>1030</v>
      </c>
      <c r="L16" s="75">
        <f t="shared" si="1"/>
        <v>0.9263839546701444</v>
      </c>
      <c r="M16" s="76">
        <f t="shared" si="0"/>
        <v>-6.7873303167420795</v>
      </c>
      <c r="N16" s="64"/>
    </row>
    <row r="17" spans="1:14" ht="13">
      <c r="A17" s="64"/>
      <c r="B17" s="73" t="s">
        <v>42</v>
      </c>
      <c r="C17" s="74">
        <v>365</v>
      </c>
      <c r="D17" s="74">
        <v>585</v>
      </c>
      <c r="E17" s="74">
        <v>315</v>
      </c>
      <c r="F17" s="74">
        <v>365</v>
      </c>
      <c r="G17" s="74">
        <v>555</v>
      </c>
      <c r="H17" s="74">
        <v>335</v>
      </c>
      <c r="I17" s="74">
        <v>165</v>
      </c>
      <c r="J17" s="74">
        <v>205</v>
      </c>
      <c r="K17" s="74">
        <v>290</v>
      </c>
      <c r="L17" s="75">
        <f t="shared" si="1"/>
        <v>0.2608265503440212</v>
      </c>
      <c r="M17" s="76">
        <f t="shared" si="0"/>
        <v>41.46341463414633</v>
      </c>
      <c r="N17" s="64"/>
    </row>
    <row r="18" spans="1:14" ht="13">
      <c r="A18" s="64"/>
      <c r="B18" s="73" t="s">
        <v>43</v>
      </c>
      <c r="C18" s="74">
        <v>14390</v>
      </c>
      <c r="D18" s="74">
        <v>19055</v>
      </c>
      <c r="E18" s="74">
        <v>18765</v>
      </c>
      <c r="F18" s="74">
        <v>12490</v>
      </c>
      <c r="G18" s="74">
        <v>9700</v>
      </c>
      <c r="H18" s="74">
        <v>7005</v>
      </c>
      <c r="I18" s="74">
        <v>6875</v>
      </c>
      <c r="J18" s="74">
        <v>7020</v>
      </c>
      <c r="K18" s="74">
        <v>5845</v>
      </c>
      <c r="L18" s="75">
        <f t="shared" si="1"/>
        <v>5.257004092278635</v>
      </c>
      <c r="M18" s="76">
        <f t="shared" si="0"/>
        <v>-16.73789173789174</v>
      </c>
      <c r="N18" s="64"/>
    </row>
    <row r="19" spans="1:15" ht="13">
      <c r="A19" s="64"/>
      <c r="B19" s="73" t="s">
        <v>44</v>
      </c>
      <c r="C19" s="74">
        <v>13315</v>
      </c>
      <c r="D19" s="74">
        <v>10185</v>
      </c>
      <c r="E19" s="74">
        <v>10785</v>
      </c>
      <c r="F19" s="74">
        <v>12560</v>
      </c>
      <c r="G19" s="74">
        <v>12370</v>
      </c>
      <c r="H19" s="74">
        <v>5265</v>
      </c>
      <c r="I19" s="74">
        <v>3230</v>
      </c>
      <c r="J19" s="74">
        <v>3790</v>
      </c>
      <c r="K19" s="74">
        <v>5995</v>
      </c>
      <c r="L19" s="75">
        <f t="shared" si="1"/>
        <v>5.391914376939335</v>
      </c>
      <c r="M19" s="76">
        <f t="shared" si="0"/>
        <v>58.17941952506595</v>
      </c>
      <c r="N19" s="64"/>
      <c r="O19" s="77"/>
    </row>
    <row r="20" spans="1:14" ht="13">
      <c r="A20" s="64"/>
      <c r="B20" s="73" t="s">
        <v>45</v>
      </c>
      <c r="C20" s="74">
        <v>18245</v>
      </c>
      <c r="D20" s="74">
        <v>14065</v>
      </c>
      <c r="E20" s="74">
        <v>15665</v>
      </c>
      <c r="F20" s="74">
        <v>17935</v>
      </c>
      <c r="G20" s="74">
        <v>17705</v>
      </c>
      <c r="H20" s="74">
        <v>8445</v>
      </c>
      <c r="I20" s="74">
        <v>8210</v>
      </c>
      <c r="J20" s="74">
        <v>10205</v>
      </c>
      <c r="K20" s="74">
        <v>12170</v>
      </c>
      <c r="L20" s="75">
        <f t="shared" si="1"/>
        <v>10.94572109547151</v>
      </c>
      <c r="M20" s="76">
        <f t="shared" si="0"/>
        <v>19.25526702596767</v>
      </c>
      <c r="N20" s="64"/>
    </row>
    <row r="21" spans="1:14" ht="13">
      <c r="A21" s="64"/>
      <c r="B21" s="73" t="s">
        <v>1</v>
      </c>
      <c r="C21" s="74">
        <v>1940</v>
      </c>
      <c r="D21" s="74">
        <v>1890</v>
      </c>
      <c r="E21" s="74">
        <v>2125</v>
      </c>
      <c r="F21" s="74">
        <v>2210</v>
      </c>
      <c r="G21" s="74">
        <v>2455</v>
      </c>
      <c r="H21" s="74">
        <v>1515</v>
      </c>
      <c r="I21" s="74">
        <v>2090</v>
      </c>
      <c r="J21" s="74">
        <v>3725</v>
      </c>
      <c r="K21" s="74">
        <v>6800</v>
      </c>
      <c r="L21" s="75">
        <f t="shared" si="1"/>
        <v>6.115932904618429</v>
      </c>
      <c r="M21" s="76">
        <f t="shared" si="0"/>
        <v>82.5503355704698</v>
      </c>
      <c r="N21" s="64"/>
    </row>
    <row r="22" spans="1:14" ht="13">
      <c r="A22" s="64"/>
      <c r="B22" s="73" t="s">
        <v>46</v>
      </c>
      <c r="C22" s="74">
        <v>4670</v>
      </c>
      <c r="D22" s="74">
        <v>5715</v>
      </c>
      <c r="E22" s="74">
        <v>7045</v>
      </c>
      <c r="F22" s="74">
        <v>5615</v>
      </c>
      <c r="G22" s="74">
        <v>6470</v>
      </c>
      <c r="H22" s="74">
        <v>2815</v>
      </c>
      <c r="I22" s="74">
        <v>975</v>
      </c>
      <c r="J22" s="74">
        <v>2790</v>
      </c>
      <c r="K22" s="74">
        <v>3275</v>
      </c>
      <c r="L22" s="75">
        <f t="shared" si="1"/>
        <v>2.9455412150919638</v>
      </c>
      <c r="M22" s="76">
        <f t="shared" si="0"/>
        <v>17.38351254480286</v>
      </c>
      <c r="N22" s="64"/>
    </row>
    <row r="23" spans="1:14" ht="13">
      <c r="A23" s="64"/>
      <c r="B23" s="73" t="s">
        <v>47</v>
      </c>
      <c r="C23" s="74">
        <v>1840</v>
      </c>
      <c r="D23" s="74">
        <v>1035</v>
      </c>
      <c r="E23" s="74">
        <v>770</v>
      </c>
      <c r="F23" s="74">
        <v>730</v>
      </c>
      <c r="G23" s="74">
        <v>455</v>
      </c>
      <c r="H23" s="74">
        <v>1070</v>
      </c>
      <c r="I23" s="74">
        <v>2165</v>
      </c>
      <c r="J23" s="74">
        <v>4210</v>
      </c>
      <c r="K23" s="74">
        <v>7780</v>
      </c>
      <c r="L23" s="75">
        <f t="shared" si="1"/>
        <v>6.997346764401673</v>
      </c>
      <c r="M23" s="76">
        <f t="shared" si="0"/>
        <v>84.7980997624703</v>
      </c>
      <c r="N23" s="64"/>
    </row>
    <row r="24" spans="1:14" ht="13">
      <c r="A24" s="64"/>
      <c r="B24" s="73" t="s">
        <v>48</v>
      </c>
      <c r="C24" s="74">
        <v>1030</v>
      </c>
      <c r="D24" s="74">
        <v>1355</v>
      </c>
      <c r="E24" s="74">
        <v>1275</v>
      </c>
      <c r="F24" s="74">
        <v>1465</v>
      </c>
      <c r="G24" s="74">
        <v>1565</v>
      </c>
      <c r="H24" s="74">
        <v>910</v>
      </c>
      <c r="I24" s="74">
        <v>765</v>
      </c>
      <c r="J24" s="74">
        <v>1745</v>
      </c>
      <c r="K24" s="74">
        <v>2020</v>
      </c>
      <c r="L24" s="75">
        <f t="shared" si="1"/>
        <v>1.8167918334307684</v>
      </c>
      <c r="M24" s="76">
        <f t="shared" si="0"/>
        <v>15.759312320916896</v>
      </c>
      <c r="N24" s="64"/>
    </row>
    <row r="25" spans="1:14" ht="13">
      <c r="A25" s="64"/>
      <c r="B25" s="73" t="s">
        <v>49</v>
      </c>
      <c r="C25" s="74">
        <v>1720</v>
      </c>
      <c r="D25" s="74">
        <v>1550</v>
      </c>
      <c r="E25" s="74">
        <v>1860</v>
      </c>
      <c r="F25" s="74">
        <v>2110</v>
      </c>
      <c r="G25" s="74">
        <v>2030</v>
      </c>
      <c r="H25" s="74">
        <v>1620</v>
      </c>
      <c r="I25" s="74">
        <v>1765</v>
      </c>
      <c r="J25" s="74">
        <v>2450</v>
      </c>
      <c r="K25" s="74">
        <v>3450</v>
      </c>
      <c r="L25" s="75">
        <f t="shared" si="1"/>
        <v>3.102936547196115</v>
      </c>
      <c r="M25" s="76">
        <f t="shared" si="0"/>
        <v>40.816326530612244</v>
      </c>
      <c r="N25" s="64"/>
    </row>
    <row r="26" spans="1:14" ht="13">
      <c r="A26" s="64"/>
      <c r="B26" s="73" t="s">
        <v>50</v>
      </c>
      <c r="C26" s="74">
        <v>720</v>
      </c>
      <c r="D26" s="74">
        <v>410</v>
      </c>
      <c r="E26" s="74">
        <v>445</v>
      </c>
      <c r="F26" s="74">
        <v>285</v>
      </c>
      <c r="G26" s="74">
        <v>290</v>
      </c>
      <c r="H26" s="74">
        <v>175</v>
      </c>
      <c r="I26" s="74">
        <v>165</v>
      </c>
      <c r="J26" s="74">
        <v>170</v>
      </c>
      <c r="K26" s="74">
        <v>265</v>
      </c>
      <c r="L26" s="75">
        <f t="shared" si="1"/>
        <v>0.23834150290057113</v>
      </c>
      <c r="M26" s="76">
        <f t="shared" si="0"/>
        <v>55.88235294117647</v>
      </c>
      <c r="N26" s="64"/>
    </row>
    <row r="27" spans="1:14" ht="13">
      <c r="A27" s="64"/>
      <c r="B27" s="73" t="s">
        <v>51</v>
      </c>
      <c r="C27" s="74">
        <v>5975</v>
      </c>
      <c r="D27" s="74">
        <v>780</v>
      </c>
      <c r="E27" s="74">
        <v>2445</v>
      </c>
      <c r="F27" s="74">
        <v>1310</v>
      </c>
      <c r="G27" s="74">
        <v>1720</v>
      </c>
      <c r="H27" s="74">
        <v>3410</v>
      </c>
      <c r="I27" s="74">
        <v>3600</v>
      </c>
      <c r="J27" s="74">
        <v>1915</v>
      </c>
      <c r="K27" s="74">
        <v>4320</v>
      </c>
      <c r="L27" s="75">
        <f t="shared" si="1"/>
        <v>3.885416198228178</v>
      </c>
      <c r="M27" s="76">
        <f t="shared" si="0"/>
        <v>125.5874673629243</v>
      </c>
      <c r="N27" s="64"/>
    </row>
    <row r="28" spans="1:14" ht="13">
      <c r="A28" s="64"/>
      <c r="B28" s="73" t="s">
        <v>52</v>
      </c>
      <c r="C28" s="74">
        <v>465</v>
      </c>
      <c r="D28" s="74">
        <v>420</v>
      </c>
      <c r="E28" s="74">
        <v>475</v>
      </c>
      <c r="F28" s="74">
        <v>530</v>
      </c>
      <c r="G28" s="74">
        <v>600</v>
      </c>
      <c r="H28" s="74">
        <v>380</v>
      </c>
      <c r="I28" s="74">
        <v>710</v>
      </c>
      <c r="J28" s="74">
        <v>670</v>
      </c>
      <c r="K28" s="74">
        <v>920</v>
      </c>
      <c r="L28" s="75">
        <f t="shared" si="1"/>
        <v>0.8274497459189638</v>
      </c>
      <c r="M28" s="76">
        <f t="shared" si="0"/>
        <v>37.31343283582089</v>
      </c>
      <c r="N28" s="64"/>
    </row>
    <row r="29" spans="1:14" ht="13">
      <c r="A29" s="64"/>
      <c r="B29" s="73" t="s">
        <v>53</v>
      </c>
      <c r="C29" s="74">
        <v>8630</v>
      </c>
      <c r="D29" s="74">
        <v>12430</v>
      </c>
      <c r="E29" s="74">
        <v>8390</v>
      </c>
      <c r="F29" s="74">
        <v>8980</v>
      </c>
      <c r="G29" s="74">
        <v>11185</v>
      </c>
      <c r="H29" s="74">
        <v>8870</v>
      </c>
      <c r="I29" s="74">
        <v>3200</v>
      </c>
      <c r="J29" s="74">
        <v>3565</v>
      </c>
      <c r="K29" s="74">
        <v>6855</v>
      </c>
      <c r="L29" s="75">
        <f t="shared" si="1"/>
        <v>6.165400008994019</v>
      </c>
      <c r="M29" s="76">
        <f t="shared" si="0"/>
        <v>92.28611500701263</v>
      </c>
      <c r="N29" s="64"/>
    </row>
    <row r="30" spans="1:14" ht="13">
      <c r="A30" s="64"/>
      <c r="B30" s="73" t="s">
        <v>54</v>
      </c>
      <c r="C30" s="74">
        <v>5275</v>
      </c>
      <c r="D30" s="74">
        <v>6095</v>
      </c>
      <c r="E30" s="74">
        <v>6115</v>
      </c>
      <c r="F30" s="74">
        <v>7405</v>
      </c>
      <c r="G30" s="74">
        <v>7400</v>
      </c>
      <c r="H30" s="74">
        <v>5005</v>
      </c>
      <c r="I30" s="74">
        <v>4990</v>
      </c>
      <c r="J30" s="74">
        <v>5875</v>
      </c>
      <c r="K30" s="74">
        <v>6725</v>
      </c>
      <c r="L30" s="75">
        <f t="shared" si="1"/>
        <v>6.048477762288078</v>
      </c>
      <c r="M30" s="76">
        <f t="shared" si="0"/>
        <v>14.468085106382977</v>
      </c>
      <c r="N30" s="64"/>
    </row>
    <row r="31" spans="1:14" ht="13">
      <c r="A31" s="64"/>
      <c r="B31" s="73" t="s">
        <v>55</v>
      </c>
      <c r="C31" s="74">
        <v>12930</v>
      </c>
      <c r="D31" s="74">
        <v>18575</v>
      </c>
      <c r="E31" s="74">
        <v>22210</v>
      </c>
      <c r="F31" s="74">
        <v>25715</v>
      </c>
      <c r="G31" s="74">
        <v>25930</v>
      </c>
      <c r="H31" s="74">
        <v>8235</v>
      </c>
      <c r="I31" s="74">
        <v>6390</v>
      </c>
      <c r="J31" s="74">
        <v>4580</v>
      </c>
      <c r="K31" s="74">
        <v>6880</v>
      </c>
      <c r="L31" s="75">
        <f t="shared" si="1"/>
        <v>6.1878850564374694</v>
      </c>
      <c r="M31" s="76">
        <f t="shared" si="0"/>
        <v>50.21834061135371</v>
      </c>
      <c r="N31" s="64"/>
    </row>
    <row r="32" spans="1:14" ht="13">
      <c r="A32" s="64"/>
      <c r="B32" s="73" t="s">
        <v>56</v>
      </c>
      <c r="C32" s="74">
        <v>610</v>
      </c>
      <c r="D32" s="74">
        <v>405</v>
      </c>
      <c r="E32" s="74">
        <v>325</v>
      </c>
      <c r="F32" s="74">
        <v>305</v>
      </c>
      <c r="G32" s="74">
        <v>500</v>
      </c>
      <c r="H32" s="74">
        <v>485</v>
      </c>
      <c r="I32" s="74">
        <v>265</v>
      </c>
      <c r="J32" s="74">
        <v>595</v>
      </c>
      <c r="K32" s="74">
        <v>370</v>
      </c>
      <c r="L32" s="75">
        <f t="shared" si="1"/>
        <v>0.33277870216306155</v>
      </c>
      <c r="M32" s="76">
        <f t="shared" si="0"/>
        <v>-37.81512605042017</v>
      </c>
      <c r="N32" s="64"/>
    </row>
    <row r="33" spans="1:14" ht="13">
      <c r="A33" s="64"/>
      <c r="B33" s="73" t="s">
        <v>57</v>
      </c>
      <c r="C33" s="74">
        <v>1995</v>
      </c>
      <c r="D33" s="74">
        <v>1865</v>
      </c>
      <c r="E33" s="74">
        <v>1815</v>
      </c>
      <c r="F33" s="74">
        <v>1725</v>
      </c>
      <c r="G33" s="74">
        <v>2385</v>
      </c>
      <c r="H33" s="74">
        <v>1730</v>
      </c>
      <c r="I33" s="74">
        <v>1660</v>
      </c>
      <c r="J33" s="74">
        <v>2610</v>
      </c>
      <c r="K33" s="74">
        <v>2700</v>
      </c>
      <c r="L33" s="75">
        <f t="shared" si="1"/>
        <v>2.4283851238926113</v>
      </c>
      <c r="M33" s="76">
        <f t="shared" si="0"/>
        <v>3.4482758620689724</v>
      </c>
      <c r="N33" s="64"/>
    </row>
    <row r="34" spans="1:14" ht="13">
      <c r="A34" s="64"/>
      <c r="B34" s="73" t="s">
        <v>58</v>
      </c>
      <c r="C34" s="74">
        <v>840</v>
      </c>
      <c r="D34" s="74">
        <v>330</v>
      </c>
      <c r="E34" s="74">
        <v>250</v>
      </c>
      <c r="F34" s="74">
        <v>4445</v>
      </c>
      <c r="G34" s="74">
        <v>9315</v>
      </c>
      <c r="H34" s="74">
        <v>8510</v>
      </c>
      <c r="I34" s="74">
        <v>3845</v>
      </c>
      <c r="J34" s="74">
        <v>2405</v>
      </c>
      <c r="K34" s="74">
        <v>355</v>
      </c>
      <c r="L34" s="75">
        <f t="shared" si="1"/>
        <v>0.3192876736969915</v>
      </c>
      <c r="M34" s="76">
        <f t="shared" si="0"/>
        <v>-85.23908523908523</v>
      </c>
      <c r="N34" s="64"/>
    </row>
    <row r="35" spans="1:14" ht="13">
      <c r="A35" s="64"/>
      <c r="B35" s="73" t="s">
        <v>59</v>
      </c>
      <c r="C35" s="74">
        <v>1230</v>
      </c>
      <c r="D35" s="74">
        <v>1410</v>
      </c>
      <c r="E35" s="74">
        <v>1740</v>
      </c>
      <c r="F35" s="74">
        <v>2115</v>
      </c>
      <c r="G35" s="74">
        <v>1595</v>
      </c>
      <c r="H35" s="74">
        <v>415</v>
      </c>
      <c r="I35" s="74">
        <v>370</v>
      </c>
      <c r="J35" s="74">
        <v>260</v>
      </c>
      <c r="K35" s="74">
        <v>315</v>
      </c>
      <c r="L35" s="75">
        <f t="shared" si="1"/>
        <v>0.28331159778747134</v>
      </c>
      <c r="M35" s="76">
        <f t="shared" si="0"/>
        <v>21.153846153846146</v>
      </c>
      <c r="N35" s="64"/>
    </row>
    <row r="36" spans="1:14" ht="13">
      <c r="A36" s="64"/>
      <c r="B36" s="78" t="s">
        <v>60</v>
      </c>
      <c r="C36" s="74">
        <v>3365</v>
      </c>
      <c r="D36" s="74">
        <v>6005</v>
      </c>
      <c r="E36" s="74">
        <v>4000</v>
      </c>
      <c r="F36" s="74">
        <v>3340</v>
      </c>
      <c r="G36" s="74">
        <v>3435</v>
      </c>
      <c r="H36" s="74">
        <v>3080</v>
      </c>
      <c r="I36" s="79">
        <v>1285</v>
      </c>
      <c r="J36" s="79">
        <v>1185</v>
      </c>
      <c r="K36" s="79">
        <v>1455</v>
      </c>
      <c r="L36" s="80">
        <f t="shared" si="1"/>
        <v>1.3086297612087963</v>
      </c>
      <c r="M36" s="81">
        <f t="shared" si="0"/>
        <v>22.78481012658229</v>
      </c>
      <c r="N36" s="64"/>
    </row>
    <row r="37" spans="1:14" ht="13">
      <c r="A37" s="64"/>
      <c r="B37" s="82" t="s">
        <v>61</v>
      </c>
      <c r="C37" s="83">
        <v>9830</v>
      </c>
      <c r="D37" s="83">
        <v>11865</v>
      </c>
      <c r="E37" s="83">
        <v>9950</v>
      </c>
      <c r="F37" s="83">
        <v>10750</v>
      </c>
      <c r="G37" s="83">
        <v>9955</v>
      </c>
      <c r="H37" s="83">
        <v>8265</v>
      </c>
      <c r="I37" s="84">
        <v>9275</v>
      </c>
      <c r="J37" s="79">
        <v>10490</v>
      </c>
      <c r="K37" s="79">
        <v>10330</v>
      </c>
      <c r="L37" s="85">
        <f t="shared" si="1"/>
        <v>9.290821603633583</v>
      </c>
      <c r="M37" s="86">
        <f t="shared" si="0"/>
        <v>-1.5252621544327938</v>
      </c>
      <c r="N37" s="64"/>
    </row>
    <row r="38" spans="1:13" ht="13">
      <c r="A38" s="87"/>
      <c r="B38" s="73" t="s">
        <v>30</v>
      </c>
      <c r="C38" s="79">
        <v>0</v>
      </c>
      <c r="D38" s="74">
        <v>0</v>
      </c>
      <c r="E38" s="74">
        <v>0</v>
      </c>
      <c r="F38" s="74">
        <v>0</v>
      </c>
      <c r="G38" s="74">
        <v>60</v>
      </c>
      <c r="H38" s="88">
        <v>0</v>
      </c>
      <c r="I38" s="89">
        <v>0</v>
      </c>
      <c r="J38" s="90">
        <v>0</v>
      </c>
      <c r="K38" s="90" t="s">
        <v>0</v>
      </c>
      <c r="L38" s="75" t="s">
        <v>83</v>
      </c>
      <c r="M38" s="72" t="s">
        <v>0</v>
      </c>
    </row>
    <row r="39" spans="2:13" ht="13">
      <c r="B39" s="73" t="s">
        <v>31</v>
      </c>
      <c r="C39" s="74">
        <v>15</v>
      </c>
      <c r="D39" s="91">
        <v>15</v>
      </c>
      <c r="E39" s="91">
        <v>0</v>
      </c>
      <c r="F39" s="91">
        <v>20</v>
      </c>
      <c r="G39" s="91">
        <v>15</v>
      </c>
      <c r="H39" s="91">
        <v>0</v>
      </c>
      <c r="I39" s="88">
        <v>40</v>
      </c>
      <c r="J39" s="88">
        <v>20</v>
      </c>
      <c r="K39" s="88">
        <v>0</v>
      </c>
      <c r="L39" s="75" t="s">
        <v>83</v>
      </c>
      <c r="M39" s="76">
        <f>+((K39/J39)-1)*100</f>
        <v>-100</v>
      </c>
    </row>
    <row r="40" spans="2:13" ht="13">
      <c r="B40" s="78" t="s">
        <v>32</v>
      </c>
      <c r="C40" s="79">
        <v>5450</v>
      </c>
      <c r="D40" s="79">
        <v>5940</v>
      </c>
      <c r="E40" s="79">
        <v>3605</v>
      </c>
      <c r="F40" s="79">
        <v>0</v>
      </c>
      <c r="G40" s="79">
        <v>0</v>
      </c>
      <c r="H40" s="79">
        <v>3345</v>
      </c>
      <c r="I40" s="93">
        <v>4655</v>
      </c>
      <c r="J40" s="93">
        <v>2245</v>
      </c>
      <c r="K40" s="93">
        <v>2055</v>
      </c>
      <c r="L40" s="75" t="s">
        <v>83</v>
      </c>
      <c r="M40" s="76">
        <f aca="true" t="shared" si="2" ref="M40">+((K40/J40)-1)*100</f>
        <v>-8.463251670378625</v>
      </c>
    </row>
    <row r="41" spans="2:13" ht="13">
      <c r="B41" s="95" t="s">
        <v>33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1640</v>
      </c>
      <c r="J41" s="84">
        <v>2000</v>
      </c>
      <c r="K41" s="84" t="s">
        <v>0</v>
      </c>
      <c r="L41" s="85" t="s">
        <v>83</v>
      </c>
      <c r="M41" s="86" t="s">
        <v>0</v>
      </c>
    </row>
    <row r="43" spans="1:2" ht="13">
      <c r="A43" s="57"/>
      <c r="B43" s="97" t="s">
        <v>180</v>
      </c>
    </row>
    <row r="44" ht="12">
      <c r="A44" s="57"/>
    </row>
    <row r="45" ht="12">
      <c r="A45" s="57"/>
    </row>
    <row r="46" spans="2:8" ht="13">
      <c r="B46" s="98" t="s">
        <v>73</v>
      </c>
      <c r="C46" s="99"/>
      <c r="D46" s="99"/>
      <c r="E46" s="99"/>
      <c r="F46" s="99"/>
      <c r="H46" s="35"/>
    </row>
    <row r="47" spans="2:6" ht="12">
      <c r="B47" s="55" t="s">
        <v>67</v>
      </c>
      <c r="C47" s="35" t="s">
        <v>170</v>
      </c>
      <c r="D47" s="99"/>
      <c r="E47" s="99"/>
      <c r="F47" s="99"/>
    </row>
    <row r="48" spans="2:3" ht="12">
      <c r="B48" s="55" t="s">
        <v>87</v>
      </c>
      <c r="C48" s="35" t="s">
        <v>171</v>
      </c>
    </row>
  </sheetData>
  <mergeCells count="3">
    <mergeCell ref="B8:B9"/>
    <mergeCell ref="C9:I9"/>
    <mergeCell ref="L9:M9"/>
  </mergeCells>
  <conditionalFormatting sqref="N11:N37">
    <cfRule type="cellIs" priority="3" dxfId="0" operator="lessThan">
      <formula>0</formula>
    </cfRule>
  </conditionalFormatting>
  <conditionalFormatting sqref="M11:M40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{E434195F-0209-4616-82F6-48A460B07054}</x14:id>
        </ext>
      </extLst>
    </cfRule>
  </conditionalFormatting>
  <conditionalFormatting sqref="M4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{3E8856AC-2ABD-4679-B927-EB4CAC698BD1}</x14:id>
        </ext>
      </extLst>
    </cfRule>
  </conditionalFormatting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9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34195F-0209-4616-82F6-48A460B070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M11:M40</xm:sqref>
        </x14:conditionalFormatting>
        <x14:conditionalFormatting xmlns:xm="http://schemas.microsoft.com/office/excel/2006/main">
          <x14:cfRule type="dataBar" id="{3E8856AC-2ABD-4679-B927-EB4CAC698B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F99"/>
  <sheetViews>
    <sheetView showGridLines="0" workbookViewId="0" topLeftCell="A52">
      <selection activeCell="C98" sqref="C98:C99"/>
    </sheetView>
  </sheetViews>
  <sheetFormatPr defaultColWidth="9.140625" defaultRowHeight="12"/>
  <cols>
    <col min="1" max="1" width="8.8515625" style="34" customWidth="1"/>
    <col min="2" max="2" width="13.140625" style="34" customWidth="1"/>
    <col min="3" max="3" width="14.57421875" style="34" customWidth="1"/>
    <col min="4" max="4" width="11.57421875" style="34" bestFit="1" customWidth="1"/>
    <col min="5" max="5" width="11.57421875" style="34" customWidth="1"/>
    <col min="6" max="16384" width="8.8515625" style="34" customWidth="1"/>
  </cols>
  <sheetData>
    <row r="1" ht="12.75"/>
    <row r="2" ht="12.75">
      <c r="B2" s="33" t="s">
        <v>71</v>
      </c>
    </row>
    <row r="3" ht="12.75">
      <c r="B3" s="33" t="s">
        <v>72</v>
      </c>
    </row>
    <row r="4" ht="12.75">
      <c r="B4" s="33"/>
    </row>
    <row r="5" ht="12.75"/>
    <row r="6" ht="12.75">
      <c r="B6" s="249" t="s">
        <v>166</v>
      </c>
    </row>
    <row r="7" ht="12.75"/>
    <row r="8" spans="2:6" ht="12.75">
      <c r="B8" s="16"/>
      <c r="C8" s="23">
        <v>2022</v>
      </c>
      <c r="D8" s="23">
        <v>2023</v>
      </c>
      <c r="E8" s="250"/>
      <c r="F8" s="163"/>
    </row>
    <row r="9" spans="2:5" ht="12.75">
      <c r="B9" s="19" t="s">
        <v>86</v>
      </c>
      <c r="C9" s="28">
        <v>81.43086907131851</v>
      </c>
      <c r="D9" s="28">
        <v>82.26363505540365</v>
      </c>
      <c r="E9" s="251"/>
    </row>
    <row r="10" spans="2:5" ht="12.75">
      <c r="B10" s="19"/>
      <c r="C10" s="28"/>
      <c r="D10" s="28"/>
      <c r="E10" s="251"/>
    </row>
    <row r="11" spans="2:5" ht="14.5" customHeight="1">
      <c r="B11" s="19" t="s">
        <v>39</v>
      </c>
      <c r="C11" s="28">
        <v>100</v>
      </c>
      <c r="D11" s="28">
        <v>100</v>
      </c>
      <c r="E11" s="251"/>
    </row>
    <row r="12" spans="2:5" ht="12.75">
      <c r="B12" s="19" t="s">
        <v>44</v>
      </c>
      <c r="C12" s="28">
        <v>88.02110817941953</v>
      </c>
      <c r="D12" s="28">
        <v>100</v>
      </c>
      <c r="E12" s="251"/>
    </row>
    <row r="13" spans="2:5" ht="12.75">
      <c r="B13" s="19" t="s">
        <v>46</v>
      </c>
      <c r="C13" s="28">
        <v>100</v>
      </c>
      <c r="D13" s="28">
        <v>100</v>
      </c>
      <c r="E13" s="251"/>
    </row>
    <row r="14" spans="2:5" ht="12.75">
      <c r="B14" s="19" t="s">
        <v>47</v>
      </c>
      <c r="C14" s="28">
        <v>99.85748218527316</v>
      </c>
      <c r="D14" s="28">
        <v>100</v>
      </c>
      <c r="E14" s="251"/>
    </row>
    <row r="15" spans="2:5" ht="12.75">
      <c r="B15" s="19" t="s">
        <v>48</v>
      </c>
      <c r="C15" s="28">
        <v>100</v>
      </c>
      <c r="D15" s="28">
        <v>100</v>
      </c>
      <c r="E15" s="251"/>
    </row>
    <row r="16" spans="2:5" ht="12.75">
      <c r="B16" s="19" t="s">
        <v>52</v>
      </c>
      <c r="C16" s="28">
        <v>98.955223880597</v>
      </c>
      <c r="D16" s="28">
        <v>100</v>
      </c>
      <c r="E16" s="251"/>
    </row>
    <row r="17" spans="2:5" ht="12.75">
      <c r="B17" s="19" t="s">
        <v>56</v>
      </c>
      <c r="C17" s="28">
        <v>100</v>
      </c>
      <c r="D17" s="28">
        <v>100</v>
      </c>
      <c r="E17" s="251"/>
    </row>
    <row r="18" spans="2:5" ht="12.75">
      <c r="B18" s="19" t="s">
        <v>57</v>
      </c>
      <c r="C18" s="28">
        <v>100</v>
      </c>
      <c r="D18" s="28">
        <v>100</v>
      </c>
      <c r="E18" s="251"/>
    </row>
    <row r="19" spans="2:5" ht="12.75">
      <c r="B19" s="19" t="s">
        <v>55</v>
      </c>
      <c r="C19" s="28">
        <v>99.91266375545852</v>
      </c>
      <c r="D19" s="28">
        <v>99.95640168580148</v>
      </c>
      <c r="E19" s="251"/>
    </row>
    <row r="20" spans="2:5" ht="12.75">
      <c r="B20" s="19" t="s">
        <v>43</v>
      </c>
      <c r="C20" s="28">
        <v>99.52978056426332</v>
      </c>
      <c r="D20" s="28">
        <v>99.52112194287669</v>
      </c>
      <c r="E20" s="251"/>
    </row>
    <row r="21" spans="2:5" ht="12.75">
      <c r="B21" s="19" t="s">
        <v>49</v>
      </c>
      <c r="C21" s="28">
        <v>98.20554649265905</v>
      </c>
      <c r="D21" s="28">
        <v>99.27578215527231</v>
      </c>
      <c r="E21" s="251"/>
    </row>
    <row r="22" spans="2:5" ht="12.75">
      <c r="B22" s="19" t="s">
        <v>1</v>
      </c>
      <c r="C22" s="28">
        <v>98.38926174496643</v>
      </c>
      <c r="D22" s="28">
        <v>99.19105750845712</v>
      </c>
      <c r="E22" s="251"/>
    </row>
    <row r="23" spans="2:5" ht="12.75">
      <c r="B23" s="19" t="s">
        <v>42</v>
      </c>
      <c r="C23" s="28">
        <v>93.13725490196079</v>
      </c>
      <c r="D23" s="28">
        <v>98.9655172413793</v>
      </c>
      <c r="E23" s="251"/>
    </row>
    <row r="24" spans="2:5" ht="12.75">
      <c r="B24" s="19" t="s">
        <v>38</v>
      </c>
      <c r="C24" s="28">
        <v>95.53903345724906</v>
      </c>
      <c r="D24" s="28">
        <v>95.51401869158879</v>
      </c>
      <c r="E24" s="251"/>
    </row>
    <row r="25" spans="2:5" ht="11.5" customHeight="1">
      <c r="B25" s="19" t="s">
        <v>80</v>
      </c>
      <c r="C25" s="28">
        <v>99.61977186311786</v>
      </c>
      <c r="D25" s="28">
        <v>93.76026272577997</v>
      </c>
      <c r="E25" s="251"/>
    </row>
    <row r="26" spans="2:5" ht="12.75">
      <c r="B26" s="19" t="s">
        <v>41</v>
      </c>
      <c r="C26" s="28">
        <v>93.12217194570135</v>
      </c>
      <c r="D26" s="28">
        <v>91.64237123420797</v>
      </c>
      <c r="E26" s="251"/>
    </row>
    <row r="27" spans="2:5" ht="12.75">
      <c r="B27" s="19" t="s">
        <v>54</v>
      </c>
      <c r="C27" s="28">
        <v>89.49787234042553</v>
      </c>
      <c r="D27" s="28">
        <v>90.32902624217397</v>
      </c>
      <c r="E27" s="251"/>
    </row>
    <row r="28" spans="2:5" ht="12.75">
      <c r="B28" s="19" t="s">
        <v>45</v>
      </c>
      <c r="C28" s="28">
        <v>84.63648834019205</v>
      </c>
      <c r="D28" s="28">
        <v>87.31919789612097</v>
      </c>
      <c r="E28" s="251"/>
    </row>
    <row r="29" spans="2:5" ht="12.75">
      <c r="B29" s="19" t="s">
        <v>37</v>
      </c>
      <c r="C29" s="28">
        <v>87.37601442741209</v>
      </c>
      <c r="D29" s="28">
        <v>86.20386643233743</v>
      </c>
      <c r="E29" s="251"/>
    </row>
    <row r="30" spans="2:5" ht="12.75">
      <c r="B30" s="19" t="s">
        <v>50</v>
      </c>
      <c r="C30" s="28">
        <v>92.3076923076923</v>
      </c>
      <c r="D30" s="28">
        <v>86.0377358490566</v>
      </c>
      <c r="E30" s="251"/>
    </row>
    <row r="31" spans="2:5" ht="12.75">
      <c r="B31" s="19" t="s">
        <v>60</v>
      </c>
      <c r="C31" s="28">
        <v>81.31868131868131</v>
      </c>
      <c r="D31" s="28">
        <v>85.08591065292096</v>
      </c>
      <c r="E31" s="251"/>
    </row>
    <row r="32" spans="2:5" ht="12.75">
      <c r="B32" s="19" t="s">
        <v>59</v>
      </c>
      <c r="C32" s="28">
        <v>89.272030651341</v>
      </c>
      <c r="D32" s="28">
        <v>84.66453674121406</v>
      </c>
      <c r="E32" s="251"/>
    </row>
    <row r="33" spans="2:5" ht="12.75">
      <c r="B33" s="19" t="s">
        <v>61</v>
      </c>
      <c r="C33" s="28">
        <v>82.11459624368386</v>
      </c>
      <c r="D33" s="28">
        <v>74.25445391169636</v>
      </c>
      <c r="E33" s="251"/>
    </row>
    <row r="34" spans="2:5" ht="12.75">
      <c r="B34" s="19" t="s">
        <v>40</v>
      </c>
      <c r="C34" s="28">
        <v>58.84457299436748</v>
      </c>
      <c r="D34" s="28">
        <v>66.64508191413586</v>
      </c>
      <c r="E34" s="251"/>
    </row>
    <row r="35" spans="2:5" ht="12.75">
      <c r="B35" s="19" t="s">
        <v>51</v>
      </c>
      <c r="C35" s="28">
        <v>50.28720626631854</v>
      </c>
      <c r="D35" s="28">
        <v>26.37667746413697</v>
      </c>
      <c r="E35" s="251"/>
    </row>
    <row r="36" spans="2:5" ht="12.75">
      <c r="B36" s="19" t="s">
        <v>53</v>
      </c>
      <c r="C36" s="28">
        <v>27.293127629733522</v>
      </c>
      <c r="D36" s="28">
        <v>22.698760029175784</v>
      </c>
      <c r="E36" s="251"/>
    </row>
    <row r="37" spans="2:5" ht="12.75">
      <c r="B37" s="19" t="s">
        <v>58</v>
      </c>
      <c r="C37" s="28">
        <v>7.116104868913857</v>
      </c>
      <c r="D37" s="28">
        <v>21.008403361344538</v>
      </c>
      <c r="E37" s="251"/>
    </row>
    <row r="38" spans="2:5" ht="12.75">
      <c r="B38" s="250"/>
      <c r="C38" s="252"/>
      <c r="D38" s="252"/>
      <c r="E38" s="251"/>
    </row>
    <row r="39" spans="2:5" ht="12.75">
      <c r="B39" s="19" t="s">
        <v>31</v>
      </c>
      <c r="C39" s="28">
        <v>0</v>
      </c>
      <c r="D39" s="28">
        <v>0</v>
      </c>
      <c r="E39" s="251"/>
    </row>
    <row r="40" spans="2:5" ht="12.75">
      <c r="B40" s="19" t="s">
        <v>32</v>
      </c>
      <c r="C40" s="28">
        <v>52.38095238095239</v>
      </c>
      <c r="D40" s="28">
        <v>50.802919708029194</v>
      </c>
      <c r="E40" s="250"/>
    </row>
    <row r="41" spans="2:5" ht="12.75">
      <c r="B41" s="19" t="s">
        <v>33</v>
      </c>
      <c r="C41" s="28">
        <v>100</v>
      </c>
      <c r="D41" s="28">
        <v>100</v>
      </c>
      <c r="E41" s="250"/>
    </row>
    <row r="42" ht="12.75"/>
    <row r="43" ht="12.75">
      <c r="B43" s="253" t="s">
        <v>154</v>
      </c>
    </row>
    <row r="44" ht="12.75">
      <c r="B44" s="253"/>
    </row>
    <row r="45" ht="12.75">
      <c r="B45" s="43" t="s">
        <v>181</v>
      </c>
    </row>
    <row r="46" ht="12.75"/>
    <row r="47" spans="2:3" ht="12.75">
      <c r="B47" s="55" t="s">
        <v>67</v>
      </c>
      <c r="C47" s="35" t="s">
        <v>170</v>
      </c>
    </row>
    <row r="48" spans="2:3" ht="12.75">
      <c r="B48" s="55" t="s">
        <v>87</v>
      </c>
      <c r="C48" s="35" t="s">
        <v>171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8" ht="12">
      <c r="C98" s="34" t="s">
        <v>201</v>
      </c>
    </row>
    <row r="99" ht="13">
      <c r="C99" s="267" t="s">
        <v>204</v>
      </c>
    </row>
  </sheetData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1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107"/>
  <sheetViews>
    <sheetView showGridLines="0" workbookViewId="0" topLeftCell="A38">
      <selection activeCell="A84" sqref="A84:A85"/>
    </sheetView>
  </sheetViews>
  <sheetFormatPr defaultColWidth="9.140625" defaultRowHeight="12"/>
  <cols>
    <col min="1" max="1" width="9.421875" style="55" customWidth="1"/>
    <col min="2" max="2" width="22.7109375" style="55" customWidth="1"/>
    <col min="3" max="16384" width="9.140625" style="55" customWidth="1"/>
  </cols>
  <sheetData>
    <row r="1" spans="1:3" ht="12.75">
      <c r="A1" s="87"/>
      <c r="C1" s="185"/>
    </row>
    <row r="2" ht="12.75">
      <c r="A2" s="87"/>
    </row>
    <row r="3" ht="12.75">
      <c r="B3" s="33" t="s">
        <v>71</v>
      </c>
    </row>
    <row r="4" ht="12.75">
      <c r="B4" s="33" t="s">
        <v>72</v>
      </c>
    </row>
    <row r="5" ht="12.75"/>
    <row r="6" ht="12.75">
      <c r="B6" s="156" t="s">
        <v>198</v>
      </c>
    </row>
    <row r="7" ht="12.75">
      <c r="B7" s="254"/>
    </row>
    <row r="8" spans="2:10" ht="12.75">
      <c r="B8" s="16"/>
      <c r="C8" s="23">
        <v>2022</v>
      </c>
      <c r="D8" s="23">
        <v>2023</v>
      </c>
      <c r="I8" s="178"/>
      <c r="J8" s="178"/>
    </row>
    <row r="9" spans="2:10" ht="12.75">
      <c r="B9" s="19" t="s">
        <v>18</v>
      </c>
      <c r="C9" s="22">
        <v>7990</v>
      </c>
      <c r="D9" s="22">
        <v>11060</v>
      </c>
      <c r="E9" s="255">
        <f>D9-C9</f>
        <v>3070</v>
      </c>
      <c r="F9" s="256"/>
      <c r="G9" s="178"/>
      <c r="H9" s="178"/>
      <c r="I9" s="178"/>
      <c r="J9" s="178"/>
    </row>
    <row r="10" spans="2:17" ht="12.75">
      <c r="B10" s="19" t="s">
        <v>21</v>
      </c>
      <c r="C10" s="22">
        <v>9875</v>
      </c>
      <c r="D10" s="22">
        <v>8180</v>
      </c>
      <c r="E10" s="255">
        <f aca="true" t="shared" si="0" ref="E10:E28">D10-C10</f>
        <v>-1695</v>
      </c>
      <c r="F10" s="256"/>
      <c r="G10" s="178"/>
      <c r="H10" s="178"/>
      <c r="I10" s="178"/>
      <c r="J10" s="178"/>
      <c r="O10" s="256"/>
      <c r="P10" s="256"/>
      <c r="Q10" s="256"/>
    </row>
    <row r="11" spans="2:17" ht="12.75">
      <c r="B11" s="19" t="s">
        <v>106</v>
      </c>
      <c r="C11" s="22">
        <v>4835</v>
      </c>
      <c r="D11" s="22">
        <v>6785</v>
      </c>
      <c r="E11" s="255">
        <f t="shared" si="0"/>
        <v>1950</v>
      </c>
      <c r="F11" s="256"/>
      <c r="G11" s="178"/>
      <c r="H11" s="178"/>
      <c r="I11" s="178"/>
      <c r="J11" s="178"/>
      <c r="O11" s="256"/>
      <c r="P11" s="256"/>
      <c r="Q11" s="256"/>
    </row>
    <row r="12" spans="2:17" ht="12.75">
      <c r="B12" s="19" t="s">
        <v>10</v>
      </c>
      <c r="C12" s="22">
        <v>2890</v>
      </c>
      <c r="D12" s="22">
        <v>5065</v>
      </c>
      <c r="E12" s="255">
        <f t="shared" si="0"/>
        <v>2175</v>
      </c>
      <c r="F12" s="256"/>
      <c r="O12" s="256"/>
      <c r="P12" s="256"/>
      <c r="Q12" s="256"/>
    </row>
    <row r="13" spans="2:17" ht="12.75">
      <c r="B13" s="19" t="s">
        <v>29</v>
      </c>
      <c r="C13" s="22">
        <v>2855</v>
      </c>
      <c r="D13" s="22">
        <v>4835</v>
      </c>
      <c r="E13" s="255">
        <f t="shared" si="0"/>
        <v>1980</v>
      </c>
      <c r="F13" s="256"/>
      <c r="G13" s="178"/>
      <c r="H13" s="178"/>
      <c r="L13" s="256"/>
      <c r="O13" s="256"/>
      <c r="P13" s="256"/>
      <c r="Q13" s="256"/>
    </row>
    <row r="14" spans="2:17" ht="12.75">
      <c r="B14" s="19" t="s">
        <v>9</v>
      </c>
      <c r="C14" s="22">
        <v>3385</v>
      </c>
      <c r="D14" s="22">
        <v>4345</v>
      </c>
      <c r="E14" s="255">
        <f t="shared" si="0"/>
        <v>960</v>
      </c>
      <c r="F14" s="256"/>
      <c r="I14" s="256"/>
      <c r="J14" s="256"/>
      <c r="L14" s="178"/>
      <c r="O14" s="256"/>
      <c r="P14" s="256"/>
      <c r="Q14" s="256"/>
    </row>
    <row r="15" spans="2:17" ht="12.75">
      <c r="B15" s="19" t="s">
        <v>11</v>
      </c>
      <c r="C15" s="22">
        <v>3060</v>
      </c>
      <c r="D15" s="22">
        <v>3920</v>
      </c>
      <c r="E15" s="255">
        <f t="shared" si="0"/>
        <v>860</v>
      </c>
      <c r="F15" s="256"/>
      <c r="O15" s="256"/>
      <c r="P15" s="256"/>
      <c r="Q15" s="256"/>
    </row>
    <row r="16" spans="2:17" ht="12.75">
      <c r="B16" s="19" t="s">
        <v>20</v>
      </c>
      <c r="C16" s="22">
        <v>3290</v>
      </c>
      <c r="D16" s="22">
        <v>3585</v>
      </c>
      <c r="E16" s="255">
        <f t="shared" si="0"/>
        <v>295</v>
      </c>
      <c r="F16" s="256"/>
      <c r="I16" s="256"/>
      <c r="J16" s="256"/>
      <c r="L16" s="256"/>
      <c r="O16" s="256"/>
      <c r="P16" s="256"/>
      <c r="Q16" s="256"/>
    </row>
    <row r="17" spans="2:17" ht="12.75">
      <c r="B17" s="19" t="s">
        <v>7</v>
      </c>
      <c r="C17" s="22">
        <v>2730</v>
      </c>
      <c r="D17" s="22">
        <v>3505</v>
      </c>
      <c r="E17" s="255">
        <f t="shared" si="0"/>
        <v>775</v>
      </c>
      <c r="F17" s="256"/>
      <c r="I17" s="256"/>
      <c r="J17" s="256"/>
      <c r="O17" s="256"/>
      <c r="P17" s="256"/>
      <c r="Q17" s="256"/>
    </row>
    <row r="18" spans="2:12" ht="12.75">
      <c r="B18" s="19" t="s">
        <v>26</v>
      </c>
      <c r="C18" s="22">
        <v>1685</v>
      </c>
      <c r="D18" s="22">
        <v>2925</v>
      </c>
      <c r="E18" s="255">
        <f t="shared" si="0"/>
        <v>1240</v>
      </c>
      <c r="F18" s="256"/>
      <c r="L18" s="256"/>
    </row>
    <row r="19" spans="2:12" ht="12.75">
      <c r="B19" s="19" t="s">
        <v>13</v>
      </c>
      <c r="C19" s="22">
        <v>1475</v>
      </c>
      <c r="D19" s="22">
        <v>2785</v>
      </c>
      <c r="E19" s="255">
        <f t="shared" si="0"/>
        <v>1310</v>
      </c>
      <c r="F19" s="256"/>
      <c r="I19" s="178"/>
      <c r="J19" s="178"/>
      <c r="L19" s="256"/>
    </row>
    <row r="20" spans="1:12" ht="12.75">
      <c r="A20" s="257"/>
      <c r="B20" s="19" t="s">
        <v>102</v>
      </c>
      <c r="C20" s="22">
        <v>1750</v>
      </c>
      <c r="D20" s="22">
        <v>2665</v>
      </c>
      <c r="E20" s="255">
        <f t="shared" si="0"/>
        <v>915</v>
      </c>
      <c r="F20" s="256"/>
      <c r="I20" s="178"/>
      <c r="J20" s="178"/>
      <c r="L20" s="178"/>
    </row>
    <row r="21" spans="2:12" ht="12.75">
      <c r="B21" s="19" t="s">
        <v>19</v>
      </c>
      <c r="C21" s="22">
        <v>2305</v>
      </c>
      <c r="D21" s="22">
        <v>2565</v>
      </c>
      <c r="E21" s="255">
        <f t="shared" si="0"/>
        <v>260</v>
      </c>
      <c r="F21" s="256"/>
      <c r="I21" s="178"/>
      <c r="J21" s="178"/>
      <c r="L21" s="178"/>
    </row>
    <row r="22" spans="2:12" ht="12.75">
      <c r="B22" s="19" t="s">
        <v>14</v>
      </c>
      <c r="C22" s="22">
        <v>1820</v>
      </c>
      <c r="D22" s="22">
        <v>2545</v>
      </c>
      <c r="E22" s="255">
        <f t="shared" si="0"/>
        <v>725</v>
      </c>
      <c r="F22" s="256"/>
      <c r="I22" s="256"/>
      <c r="J22" s="256"/>
      <c r="L22" s="178"/>
    </row>
    <row r="23" spans="2:12" ht="12.75">
      <c r="B23" s="19" t="s">
        <v>12</v>
      </c>
      <c r="C23" s="22">
        <v>2265</v>
      </c>
      <c r="D23" s="22">
        <v>2530</v>
      </c>
      <c r="E23" s="255">
        <f t="shared" si="0"/>
        <v>265</v>
      </c>
      <c r="F23" s="256"/>
      <c r="L23" s="178"/>
    </row>
    <row r="24" spans="2:12" ht="12.75">
      <c r="B24" s="19" t="s">
        <v>82</v>
      </c>
      <c r="C24" s="22">
        <v>1285</v>
      </c>
      <c r="D24" s="22">
        <v>2500</v>
      </c>
      <c r="E24" s="255">
        <f t="shared" si="0"/>
        <v>1215</v>
      </c>
      <c r="F24" s="256"/>
      <c r="I24" s="256"/>
      <c r="J24" s="256"/>
      <c r="L24" s="256"/>
    </row>
    <row r="25" spans="2:10" ht="12.75">
      <c r="B25" s="19" t="s">
        <v>17</v>
      </c>
      <c r="C25" s="22">
        <v>2425</v>
      </c>
      <c r="D25" s="22">
        <v>2195</v>
      </c>
      <c r="E25" s="255">
        <f t="shared" si="0"/>
        <v>-230</v>
      </c>
      <c r="F25" s="256"/>
      <c r="I25" s="256"/>
      <c r="J25" s="256"/>
    </row>
    <row r="26" spans="1:12" ht="12.75">
      <c r="A26" s="185"/>
      <c r="B26" s="19" t="s">
        <v>16</v>
      </c>
      <c r="C26" s="22">
        <v>2610</v>
      </c>
      <c r="D26" s="22">
        <v>2105</v>
      </c>
      <c r="E26" s="255">
        <f t="shared" si="0"/>
        <v>-505</v>
      </c>
      <c r="F26" s="256"/>
      <c r="L26" s="256"/>
    </row>
    <row r="27" spans="1:12" ht="12.75">
      <c r="A27" s="185"/>
      <c r="B27" s="19" t="s">
        <v>81</v>
      </c>
      <c r="C27" s="22">
        <v>1610</v>
      </c>
      <c r="D27" s="22">
        <v>1960</v>
      </c>
      <c r="E27" s="255">
        <f t="shared" si="0"/>
        <v>350</v>
      </c>
      <c r="F27" s="256"/>
      <c r="G27" s="256"/>
      <c r="H27" s="256"/>
      <c r="J27" s="258"/>
      <c r="L27" s="256"/>
    </row>
    <row r="28" spans="1:12" ht="12.75">
      <c r="A28" s="154"/>
      <c r="B28" s="19" t="s">
        <v>144</v>
      </c>
      <c r="C28" s="22">
        <v>1025</v>
      </c>
      <c r="D28" s="22">
        <v>1890</v>
      </c>
      <c r="E28" s="255">
        <f t="shared" si="0"/>
        <v>865</v>
      </c>
      <c r="F28" s="256"/>
      <c r="I28" s="256"/>
      <c r="J28" s="258"/>
      <c r="L28" s="256"/>
    </row>
    <row r="29" spans="1:10" ht="12.75">
      <c r="A29" s="159"/>
      <c r="B29" s="178"/>
      <c r="C29" s="46"/>
      <c r="D29" s="46"/>
      <c r="E29" s="259"/>
      <c r="F29" s="256"/>
      <c r="G29" s="256"/>
      <c r="H29" s="256"/>
      <c r="I29" s="256"/>
      <c r="J29" s="258"/>
    </row>
    <row r="30" spans="1:10" ht="12.75">
      <c r="A30" s="185"/>
      <c r="B30" s="178" t="s">
        <v>84</v>
      </c>
      <c r="D30" s="46"/>
      <c r="E30" s="259"/>
      <c r="F30" s="256"/>
      <c r="G30" s="178"/>
      <c r="H30" s="256"/>
      <c r="I30" s="256"/>
      <c r="J30" s="258"/>
    </row>
    <row r="31" spans="1:6" ht="12.75">
      <c r="A31" s="154"/>
      <c r="B31" s="55" t="s">
        <v>90</v>
      </c>
      <c r="F31" s="165"/>
    </row>
    <row r="32" ht="12.75">
      <c r="G32" s="256"/>
    </row>
    <row r="33" spans="2:6" ht="12.75">
      <c r="B33" s="260" t="s">
        <v>70</v>
      </c>
      <c r="C33" s="46"/>
      <c r="F33" s="165"/>
    </row>
    <row r="34" spans="2:7" ht="12.75">
      <c r="B34" s="55" t="s">
        <v>67</v>
      </c>
      <c r="C34" s="35" t="s">
        <v>170</v>
      </c>
      <c r="F34" s="165"/>
      <c r="G34" s="256"/>
    </row>
    <row r="35" spans="2:8" ht="12.75">
      <c r="B35" s="55" t="s">
        <v>87</v>
      </c>
      <c r="C35" s="35" t="s">
        <v>171</v>
      </c>
      <c r="D35" s="34"/>
      <c r="E35" s="34"/>
      <c r="F35" s="34"/>
      <c r="G35" s="256"/>
      <c r="H35" s="34"/>
    </row>
    <row r="36" spans="1:7" ht="12.75">
      <c r="A36" s="154"/>
      <c r="F36" s="165"/>
      <c r="G36" s="178"/>
    </row>
    <row r="37" spans="1:7" ht="12.75">
      <c r="A37" s="154"/>
      <c r="F37" s="165"/>
      <c r="G37" s="178"/>
    </row>
    <row r="38" spans="1:7" ht="12.75">
      <c r="A38" s="154"/>
      <c r="C38" s="46"/>
      <c r="F38" s="165"/>
      <c r="G38" s="178"/>
    </row>
    <row r="39" spans="1:7" ht="12.75">
      <c r="A39" s="154"/>
      <c r="C39" s="46"/>
      <c r="F39" s="165"/>
      <c r="G39" s="178"/>
    </row>
    <row r="40" spans="1:7" ht="12.75">
      <c r="A40" s="154"/>
      <c r="C40" s="46"/>
      <c r="F40" s="165"/>
      <c r="G40" s="256"/>
    </row>
    <row r="41" spans="1:6" ht="12.75">
      <c r="A41" s="154"/>
      <c r="F41" s="165"/>
    </row>
    <row r="42" spans="1:7" ht="12.75">
      <c r="A42" s="154"/>
      <c r="F42" s="165"/>
      <c r="G42" s="256"/>
    </row>
    <row r="43" spans="1:7" ht="12.75">
      <c r="A43" s="154"/>
      <c r="F43" s="165"/>
      <c r="G43" s="256"/>
    </row>
    <row r="44" spans="1:7" ht="12.75">
      <c r="A44" s="159"/>
      <c r="G44" s="256"/>
    </row>
    <row r="45" spans="3:5" ht="12.75">
      <c r="C45" s="169"/>
      <c r="D45" s="169"/>
      <c r="E45" s="169"/>
    </row>
    <row r="46" ht="12.75"/>
    <row r="47" spans="1:3" ht="12.75">
      <c r="A47" s="261"/>
      <c r="C47" s="154"/>
    </row>
    <row r="48" ht="12.75"/>
    <row r="49" ht="12.75"/>
    <row r="50" ht="12.75"/>
    <row r="51" ht="12.75"/>
    <row r="52" ht="12.75"/>
    <row r="53" ht="12.75"/>
    <row r="54" spans="1:3" ht="12.75">
      <c r="A54" s="159"/>
      <c r="B54" s="182"/>
      <c r="C54" s="154"/>
    </row>
    <row r="55" spans="1:3" ht="12.75">
      <c r="A55" s="159"/>
      <c r="B55" s="182"/>
      <c r="C55" s="154"/>
    </row>
    <row r="56" spans="1:3" ht="12.75">
      <c r="A56" s="159"/>
      <c r="B56" s="182"/>
      <c r="C56" s="154"/>
    </row>
    <row r="57" spans="1:2" ht="12.75">
      <c r="A57" s="159"/>
      <c r="B57" s="182"/>
    </row>
    <row r="58" spans="1:2" ht="12.75">
      <c r="A58" s="159"/>
      <c r="B58" s="182"/>
    </row>
    <row r="59" spans="1:3" ht="12.75">
      <c r="A59" s="159"/>
      <c r="B59" s="182"/>
      <c r="C59" s="154"/>
    </row>
    <row r="60" spans="1:3" ht="12.75">
      <c r="A60" s="159"/>
      <c r="B60" s="182"/>
      <c r="C60" s="154"/>
    </row>
    <row r="61" spans="1:3" ht="12.75">
      <c r="A61" s="159"/>
      <c r="B61" s="178"/>
      <c r="C61" s="156"/>
    </row>
    <row r="62" spans="1:3" ht="12.75">
      <c r="A62" s="159"/>
      <c r="B62" s="178"/>
      <c r="C62" s="43"/>
    </row>
    <row r="63" spans="1:3" ht="12.75">
      <c r="A63" s="159"/>
      <c r="B63" s="178"/>
      <c r="C63" s="46"/>
    </row>
    <row r="64" spans="1:3" ht="12.75">
      <c r="A64" s="159"/>
      <c r="B64" s="178"/>
      <c r="C64" s="46"/>
    </row>
    <row r="65" spans="1:3" ht="12.75">
      <c r="A65" s="159"/>
      <c r="B65" s="178"/>
      <c r="C65" s="46"/>
    </row>
    <row r="66" spans="1:3" ht="12.75">
      <c r="A66" s="159"/>
      <c r="B66" s="178"/>
      <c r="C66" s="46"/>
    </row>
    <row r="67" spans="1:3" ht="12.75">
      <c r="A67" s="159"/>
      <c r="B67" s="178"/>
      <c r="C67" s="46"/>
    </row>
    <row r="68" spans="1:3" ht="12.75">
      <c r="A68" s="159"/>
      <c r="B68" s="178"/>
      <c r="C68" s="46"/>
    </row>
    <row r="69" spans="1:3" ht="12.75">
      <c r="A69" s="159"/>
      <c r="B69" s="178"/>
      <c r="C69" s="46"/>
    </row>
    <row r="70" spans="2:3" ht="12.75">
      <c r="B70" s="262"/>
      <c r="C70" s="46"/>
    </row>
    <row r="71" spans="2:3" ht="12.75">
      <c r="B71" s="178"/>
      <c r="C71" s="46"/>
    </row>
    <row r="72" spans="2:3" ht="12.75">
      <c r="B72" s="262"/>
      <c r="C72" s="46"/>
    </row>
    <row r="73" spans="2:6" ht="12.75">
      <c r="B73" s="178"/>
      <c r="C73" s="46"/>
      <c r="D73" s="178"/>
      <c r="E73" s="178"/>
      <c r="F73" s="46"/>
    </row>
    <row r="74" spans="2:6" ht="12.75">
      <c r="B74" s="178"/>
      <c r="C74" s="46"/>
      <c r="D74" s="178"/>
      <c r="E74" s="178"/>
      <c r="F74" s="46"/>
    </row>
    <row r="75" spans="2:6" ht="12.75">
      <c r="B75" s="178"/>
      <c r="C75" s="46"/>
      <c r="F75" s="46"/>
    </row>
    <row r="76" spans="2:5" ht="12.75">
      <c r="B76" s="178"/>
      <c r="C76" s="46"/>
      <c r="D76" s="178"/>
      <c r="E76" s="178"/>
    </row>
    <row r="77" spans="2:6" ht="12.75">
      <c r="B77" s="178"/>
      <c r="C77" s="46"/>
      <c r="D77" s="262"/>
      <c r="E77" s="178"/>
      <c r="F77" s="46"/>
    </row>
    <row r="78" spans="2:6" ht="12.75">
      <c r="B78" s="178"/>
      <c r="C78" s="46"/>
      <c r="F78" s="46"/>
    </row>
    <row r="79" spans="2:6" ht="12">
      <c r="B79" s="178"/>
      <c r="D79" s="262"/>
      <c r="E79" s="178"/>
      <c r="F79" s="46"/>
    </row>
    <row r="80" spans="2:6" ht="12">
      <c r="B80" s="178"/>
      <c r="C80" s="46"/>
      <c r="D80" s="178"/>
      <c r="E80" s="178"/>
      <c r="F80" s="46"/>
    </row>
    <row r="81" spans="2:6" ht="12">
      <c r="B81" s="178"/>
      <c r="C81" s="46"/>
      <c r="D81" s="178"/>
      <c r="E81" s="262"/>
      <c r="F81" s="46"/>
    </row>
    <row r="82" spans="2:6" ht="12">
      <c r="B82" s="262"/>
      <c r="C82" s="46"/>
      <c r="E82" s="178"/>
      <c r="F82" s="46"/>
    </row>
    <row r="83" spans="2:6" ht="12">
      <c r="B83" s="178"/>
      <c r="D83" s="178"/>
      <c r="E83" s="178"/>
      <c r="F83" s="46"/>
    </row>
    <row r="84" spans="1:6" ht="12">
      <c r="A84" s="34" t="s">
        <v>84</v>
      </c>
      <c r="B84" s="262"/>
      <c r="C84" s="46"/>
      <c r="D84" s="178"/>
      <c r="E84" s="178"/>
      <c r="F84" s="46"/>
    </row>
    <row r="85" spans="1:6" ht="13">
      <c r="A85" s="267" t="s">
        <v>204</v>
      </c>
      <c r="B85" s="178"/>
      <c r="C85" s="46"/>
      <c r="D85" s="178"/>
      <c r="E85" s="178"/>
      <c r="F85" s="46"/>
    </row>
    <row r="86" spans="2:6" ht="12">
      <c r="B86" s="178"/>
      <c r="C86" s="46"/>
      <c r="D86" s="262"/>
      <c r="E86" s="262"/>
      <c r="F86" s="46"/>
    </row>
    <row r="87" spans="2:6" ht="12">
      <c r="B87" s="178"/>
      <c r="D87" s="178"/>
      <c r="E87" s="178"/>
      <c r="F87" s="46"/>
    </row>
    <row r="88" spans="3:6" ht="12">
      <c r="C88" s="46"/>
      <c r="F88" s="46"/>
    </row>
    <row r="89" spans="2:6" ht="12">
      <c r="B89" s="178"/>
      <c r="C89" s="46"/>
      <c r="D89" s="178"/>
      <c r="E89" s="178"/>
      <c r="F89" s="46"/>
    </row>
    <row r="90" spans="2:6" ht="40.4" customHeight="1">
      <c r="B90" s="178"/>
      <c r="F90" s="46"/>
    </row>
    <row r="91" spans="2:6" ht="12">
      <c r="B91" s="178"/>
      <c r="C91" s="46"/>
      <c r="D91" s="178"/>
      <c r="E91" s="178"/>
      <c r="F91" s="46"/>
    </row>
    <row r="92" spans="2:6" ht="12">
      <c r="B92" s="178"/>
      <c r="F92" s="46"/>
    </row>
    <row r="93" ht="12">
      <c r="B93" s="178"/>
    </row>
    <row r="94" ht="12">
      <c r="C94" s="46"/>
    </row>
    <row r="96" ht="12">
      <c r="C96" s="46"/>
    </row>
    <row r="98" ht="12">
      <c r="C98" s="46"/>
    </row>
    <row r="100" ht="12">
      <c r="C100" s="46"/>
    </row>
    <row r="107" ht="12">
      <c r="C107" s="178"/>
    </row>
  </sheetData>
  <conditionalFormatting sqref="J27:J30">
    <cfRule type="top10" priority="4" dxfId="1" rank="5" bottom="1"/>
    <cfRule type="top10" priority="5" dxfId="0" rank="5"/>
  </conditionalFormatting>
  <hyperlinks>
    <hyperlink ref="C34" r:id="rId1" display="https://ec.europa.eu/eurostat/databrowser/product/view/migr_eiORD?category=migr.migr_man.migr_eil"/>
    <hyperlink ref="C35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57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3:W94"/>
  <sheetViews>
    <sheetView showGridLines="0" workbookViewId="0" topLeftCell="A50">
      <selection activeCell="B91" sqref="B91:B94"/>
    </sheetView>
  </sheetViews>
  <sheetFormatPr defaultColWidth="9.140625" defaultRowHeight="12"/>
  <cols>
    <col min="1" max="1" width="8.7109375" style="34" customWidth="1"/>
    <col min="2" max="2" width="17.421875" style="34" customWidth="1"/>
    <col min="3" max="5" width="12.00390625" style="34" customWidth="1"/>
    <col min="6" max="6" width="11.140625" style="34" customWidth="1"/>
    <col min="7" max="20" width="9.140625" style="34" customWidth="1"/>
    <col min="21" max="21" width="12.7109375" style="34" customWidth="1"/>
    <col min="22" max="16384" width="9.140625" style="34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37.25" customHeight="1"/>
    <row r="6" ht="12.75">
      <c r="B6" s="102" t="s">
        <v>185</v>
      </c>
    </row>
    <row r="7" ht="12.75">
      <c r="B7" s="263" t="s">
        <v>36</v>
      </c>
    </row>
    <row r="8" spans="2:9" ht="12.75">
      <c r="B8" s="40"/>
      <c r="C8" s="302"/>
      <c r="D8" s="302"/>
      <c r="E8" s="302"/>
      <c r="F8" s="40"/>
      <c r="G8" s="302"/>
      <c r="H8" s="302"/>
      <c r="I8" s="302"/>
    </row>
    <row r="9" spans="2:9" ht="25.5">
      <c r="B9" s="16"/>
      <c r="C9" s="29" t="s">
        <v>63</v>
      </c>
      <c r="D9" s="268" t="s">
        <v>62</v>
      </c>
      <c r="E9" s="264"/>
      <c r="F9" s="40"/>
      <c r="G9" s="264"/>
      <c r="H9" s="264"/>
      <c r="I9" s="264"/>
    </row>
    <row r="10" spans="2:9" ht="12.75">
      <c r="B10" s="19" t="s">
        <v>85</v>
      </c>
      <c r="C10" s="28">
        <v>56.92439680181136</v>
      </c>
      <c r="D10" s="28">
        <v>43.07560319818864</v>
      </c>
      <c r="F10" s="40"/>
      <c r="G10" s="265"/>
      <c r="H10" s="265"/>
      <c r="I10" s="265"/>
    </row>
    <row r="11" spans="2:9" ht="12.75">
      <c r="B11" s="19"/>
      <c r="C11" s="28"/>
      <c r="D11" s="28"/>
      <c r="F11" s="40"/>
      <c r="G11" s="265"/>
      <c r="H11" s="265"/>
      <c r="I11" s="265"/>
    </row>
    <row r="12" spans="2:10" ht="12.75">
      <c r="B12" s="19" t="s">
        <v>40</v>
      </c>
      <c r="C12" s="28">
        <v>100</v>
      </c>
      <c r="D12" s="28">
        <v>0</v>
      </c>
      <c r="H12" s="265"/>
      <c r="I12" s="265"/>
      <c r="J12" s="266"/>
    </row>
    <row r="13" spans="2:10" ht="12.75">
      <c r="B13" s="19" t="s">
        <v>51</v>
      </c>
      <c r="C13" s="28">
        <v>100</v>
      </c>
      <c r="D13" s="28">
        <v>0</v>
      </c>
      <c r="H13" s="265"/>
      <c r="I13" s="265"/>
      <c r="J13" s="266"/>
    </row>
    <row r="14" spans="2:10" ht="12.75">
      <c r="B14" s="19" t="s">
        <v>46</v>
      </c>
      <c r="C14" s="28">
        <v>100</v>
      </c>
      <c r="D14" s="28">
        <v>0</v>
      </c>
      <c r="H14" s="265"/>
      <c r="I14" s="265"/>
      <c r="J14" s="266"/>
    </row>
    <row r="15" spans="2:10" ht="12.75">
      <c r="B15" s="19" t="s">
        <v>80</v>
      </c>
      <c r="C15" s="28">
        <v>22.988505747126435</v>
      </c>
      <c r="D15" s="28">
        <v>77.01149425287356</v>
      </c>
      <c r="H15" s="265"/>
      <c r="I15" s="265"/>
      <c r="J15" s="266"/>
    </row>
    <row r="16" spans="2:10" ht="12.75">
      <c r="B16" s="19" t="s">
        <v>1</v>
      </c>
      <c r="C16" s="28">
        <v>87.30941704035874</v>
      </c>
      <c r="D16" s="28">
        <v>12.690582959641256</v>
      </c>
      <c r="H16" s="265"/>
      <c r="I16" s="265"/>
      <c r="J16" s="266"/>
    </row>
    <row r="17" spans="2:10" ht="12.75">
      <c r="B17" s="19" t="s">
        <v>38</v>
      </c>
      <c r="C17" s="28">
        <v>75.70093457943925</v>
      </c>
      <c r="D17" s="28">
        <v>24.299065420560748</v>
      </c>
      <c r="H17" s="265"/>
      <c r="I17" s="265"/>
      <c r="J17" s="266"/>
    </row>
    <row r="18" spans="2:10" ht="12.75">
      <c r="B18" s="19" t="s">
        <v>59</v>
      </c>
      <c r="C18" s="28">
        <v>37.142857142857146</v>
      </c>
      <c r="D18" s="28">
        <v>62.857142857142854</v>
      </c>
      <c r="H18" s="265"/>
      <c r="I18" s="265"/>
      <c r="J18" s="266"/>
    </row>
    <row r="19" spans="2:10" ht="12.75">
      <c r="B19" s="19" t="s">
        <v>45</v>
      </c>
      <c r="C19" s="28">
        <v>57.62656147271532</v>
      </c>
      <c r="D19" s="28">
        <v>42.37343852728468</v>
      </c>
      <c r="H19" s="265"/>
      <c r="I19" s="265"/>
      <c r="J19" s="266"/>
    </row>
    <row r="20" spans="2:10" ht="12.75">
      <c r="B20" s="19" t="s">
        <v>37</v>
      </c>
      <c r="C20" s="28">
        <v>68.65997381056307</v>
      </c>
      <c r="D20" s="28">
        <v>31.340026189436927</v>
      </c>
      <c r="H20" s="265"/>
      <c r="I20" s="265"/>
      <c r="J20" s="266"/>
    </row>
    <row r="21" spans="2:10" ht="12.75">
      <c r="B21" s="19" t="s">
        <v>60</v>
      </c>
      <c r="C21" s="28">
        <v>52.64604810996564</v>
      </c>
      <c r="D21" s="28">
        <v>47.35395189003436</v>
      </c>
      <c r="H21" s="265"/>
      <c r="I21" s="265"/>
      <c r="J21" s="266"/>
    </row>
    <row r="22" spans="2:10" ht="12.75">
      <c r="B22" s="19" t="s">
        <v>44</v>
      </c>
      <c r="C22" s="28">
        <v>74.3398392652124</v>
      </c>
      <c r="D22" s="28">
        <v>25.660160734787603</v>
      </c>
      <c r="H22" s="265"/>
      <c r="I22" s="265"/>
      <c r="J22" s="266"/>
    </row>
    <row r="23" spans="2:10" ht="12.75">
      <c r="B23" s="19" t="s">
        <v>56</v>
      </c>
      <c r="C23" s="28">
        <v>60.91644204851752</v>
      </c>
      <c r="D23" s="28">
        <v>39.083557951482476</v>
      </c>
      <c r="H23" s="265"/>
      <c r="I23" s="265"/>
      <c r="J23" s="266"/>
    </row>
    <row r="24" spans="2:10" ht="12.75">
      <c r="B24" s="19" t="s">
        <v>50</v>
      </c>
      <c r="C24" s="28">
        <v>39.53488372093023</v>
      </c>
      <c r="D24" s="28">
        <v>60.46511627906976</v>
      </c>
      <c r="H24" s="265"/>
      <c r="I24" s="265"/>
      <c r="J24" s="266"/>
    </row>
    <row r="25" spans="2:10" ht="12.75">
      <c r="B25" s="19" t="s">
        <v>43</v>
      </c>
      <c r="C25" s="28">
        <v>41.34746922024624</v>
      </c>
      <c r="D25" s="28">
        <v>58.65253077975376</v>
      </c>
      <c r="H25" s="265"/>
      <c r="I25" s="265"/>
      <c r="J25" s="266"/>
    </row>
    <row r="26" spans="2:10" ht="12.75">
      <c r="B26" s="19" t="s">
        <v>57</v>
      </c>
      <c r="C26" s="28">
        <v>44.86846980363097</v>
      </c>
      <c r="D26" s="28">
        <v>55.13153019636903</v>
      </c>
      <c r="H26" s="265"/>
      <c r="I26" s="265"/>
      <c r="J26" s="266"/>
    </row>
    <row r="27" spans="2:10" ht="12.75">
      <c r="B27" s="19" t="s">
        <v>58</v>
      </c>
      <c r="C27" s="28">
        <v>13.468013468013467</v>
      </c>
      <c r="D27" s="28">
        <v>86.53198653198653</v>
      </c>
      <c r="H27" s="265"/>
      <c r="I27" s="265"/>
      <c r="J27" s="266"/>
    </row>
    <row r="28" spans="2:10" ht="12.75">
      <c r="B28" s="19" t="s">
        <v>55</v>
      </c>
      <c r="C28" s="28">
        <v>16.666666666666664</v>
      </c>
      <c r="D28" s="28">
        <v>83.33333333333334</v>
      </c>
      <c r="H28" s="265"/>
      <c r="I28" s="265"/>
      <c r="J28" s="266"/>
    </row>
    <row r="29" spans="2:10" ht="12.75">
      <c r="B29" s="19" t="s">
        <v>53</v>
      </c>
      <c r="C29" s="28">
        <v>15.521517140773158</v>
      </c>
      <c r="D29" s="28">
        <v>84.47848285922684</v>
      </c>
      <c r="H29" s="265"/>
      <c r="I29" s="265"/>
      <c r="J29" s="266"/>
    </row>
    <row r="30" spans="2:10" ht="12.75">
      <c r="B30" s="19" t="s">
        <v>61</v>
      </c>
      <c r="C30" s="28">
        <v>42.418667699457785</v>
      </c>
      <c r="D30" s="28">
        <v>57.58133230054222</v>
      </c>
      <c r="H30" s="265"/>
      <c r="I30" s="265"/>
      <c r="J30" s="266"/>
    </row>
    <row r="31" spans="2:9" ht="12.75">
      <c r="B31" s="19" t="s">
        <v>54</v>
      </c>
      <c r="C31" s="28">
        <v>19.35483870967742</v>
      </c>
      <c r="D31" s="28">
        <v>80.64516129032258</v>
      </c>
      <c r="H31" s="265"/>
      <c r="I31" s="265"/>
    </row>
    <row r="32" spans="2:9" ht="12.75">
      <c r="B32" s="19" t="s">
        <v>42</v>
      </c>
      <c r="C32" s="28">
        <v>18.30985915492958</v>
      </c>
      <c r="D32" s="28">
        <v>81.69014084507043</v>
      </c>
      <c r="H32" s="265"/>
      <c r="I32" s="265"/>
    </row>
    <row r="33" spans="2:4" ht="12.75">
      <c r="B33" s="19" t="s">
        <v>41</v>
      </c>
      <c r="C33" s="28">
        <v>14.990859232175502</v>
      </c>
      <c r="D33" s="28">
        <v>85.0091407678245</v>
      </c>
    </row>
    <row r="34" spans="2:4" ht="12.75">
      <c r="B34" s="19" t="s">
        <v>52</v>
      </c>
      <c r="C34" s="28">
        <v>63.32254584681769</v>
      </c>
      <c r="D34" s="28">
        <v>36.67745415318231</v>
      </c>
    </row>
    <row r="35" spans="2:4" ht="12.75">
      <c r="B35" s="19" t="s">
        <v>39</v>
      </c>
      <c r="C35" s="28">
        <v>3.163191948238677</v>
      </c>
      <c r="D35" s="28">
        <v>96.83680805176132</v>
      </c>
    </row>
    <row r="36" spans="2:4" ht="12.75">
      <c r="B36" s="19" t="s">
        <v>48</v>
      </c>
      <c r="C36" s="28">
        <v>1.830776843146957</v>
      </c>
      <c r="D36" s="28">
        <v>98.16922315685305</v>
      </c>
    </row>
    <row r="37" spans="2:4" ht="12.75">
      <c r="B37" s="19" t="s">
        <v>49</v>
      </c>
      <c r="C37" s="28">
        <v>2.6361529548088067</v>
      </c>
      <c r="D37" s="28">
        <v>97.36384704519119</v>
      </c>
    </row>
    <row r="38" spans="2:7" ht="12.75">
      <c r="B38" s="19"/>
      <c r="C38" s="28"/>
      <c r="D38" s="28"/>
      <c r="F38" s="40"/>
      <c r="G38" s="265"/>
    </row>
    <row r="39" spans="2:4" ht="12.75">
      <c r="B39" s="19" t="s">
        <v>32</v>
      </c>
      <c r="C39" s="252">
        <v>94.40389294403893</v>
      </c>
      <c r="D39" s="252">
        <v>5.59610705596107</v>
      </c>
    </row>
    <row r="40" spans="2:4" ht="12.75">
      <c r="B40" s="19" t="s">
        <v>33</v>
      </c>
      <c r="C40" s="28">
        <v>69.66292134831461</v>
      </c>
      <c r="D40" s="28">
        <v>33.490844654459536</v>
      </c>
    </row>
    <row r="41" spans="2:4" ht="12.75">
      <c r="B41" s="19" t="s">
        <v>31</v>
      </c>
      <c r="C41" s="28">
        <v>25</v>
      </c>
      <c r="D41" s="28">
        <v>75</v>
      </c>
    </row>
    <row r="42" ht="12.75"/>
    <row r="43" ht="12.75">
      <c r="B43" s="34" t="s">
        <v>94</v>
      </c>
    </row>
    <row r="44" ht="12.75">
      <c r="B44" s="34" t="s">
        <v>96</v>
      </c>
    </row>
    <row r="45" ht="12.75">
      <c r="B45" s="178" t="s">
        <v>95</v>
      </c>
    </row>
    <row r="46" ht="12.75">
      <c r="B46" s="267" t="s">
        <v>182</v>
      </c>
    </row>
    <row r="47" ht="12.75"/>
    <row r="48" ht="12.75">
      <c r="B48" s="33" t="s">
        <v>73</v>
      </c>
    </row>
    <row r="49" spans="2:3" ht="12.75">
      <c r="B49" s="55" t="s">
        <v>67</v>
      </c>
      <c r="C49" s="35" t="s">
        <v>170</v>
      </c>
    </row>
    <row r="50" spans="2:3" ht="12.75">
      <c r="B50" s="55" t="s">
        <v>87</v>
      </c>
      <c r="C50" s="35" t="s">
        <v>171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spans="20:23" ht="12.75">
      <c r="T60" s="41"/>
      <c r="U60" s="41"/>
      <c r="V60" s="41"/>
      <c r="W60" s="33"/>
    </row>
    <row r="61" spans="20:23" ht="12.75">
      <c r="T61" s="41"/>
      <c r="U61" s="41"/>
      <c r="V61" s="41"/>
      <c r="W61" s="33"/>
    </row>
    <row r="62" spans="20:23" ht="12.75">
      <c r="T62" s="41"/>
      <c r="U62" s="41"/>
      <c r="V62" s="41"/>
      <c r="W62" s="33"/>
    </row>
    <row r="63" spans="20:23" ht="12.75">
      <c r="T63" s="41"/>
      <c r="U63" s="41"/>
      <c r="V63" s="41"/>
      <c r="W63" s="33"/>
    </row>
    <row r="64" spans="20:23" ht="12.75">
      <c r="T64" s="41"/>
      <c r="U64" s="41"/>
      <c r="V64" s="41"/>
      <c r="W64" s="33"/>
    </row>
    <row r="65" spans="20:23" ht="12.75">
      <c r="T65" s="41"/>
      <c r="U65" s="41"/>
      <c r="V65" s="41"/>
      <c r="W65" s="33"/>
    </row>
    <row r="66" spans="20:23" ht="12.75">
      <c r="T66" s="41"/>
      <c r="U66" s="41"/>
      <c r="V66" s="41"/>
      <c r="W66" s="33"/>
    </row>
    <row r="67" spans="20:23" ht="12.75">
      <c r="T67" s="41"/>
      <c r="U67" s="41"/>
      <c r="V67" s="41"/>
      <c r="W67" s="33"/>
    </row>
    <row r="68" spans="20:23" ht="12.75">
      <c r="T68" s="41"/>
      <c r="U68" s="41"/>
      <c r="V68" s="41"/>
      <c r="W68" s="33"/>
    </row>
    <row r="69" spans="20:23" ht="12.75">
      <c r="T69" s="41"/>
      <c r="U69" s="41"/>
      <c r="V69" s="41"/>
      <c r="W69" s="33"/>
    </row>
    <row r="70" spans="20:23" ht="12.75">
      <c r="T70" s="41"/>
      <c r="U70" s="41"/>
      <c r="V70" s="41"/>
      <c r="W70" s="33"/>
    </row>
    <row r="71" spans="20:23" ht="12.75">
      <c r="T71" s="41"/>
      <c r="U71" s="41"/>
      <c r="V71" s="41"/>
      <c r="W71" s="33"/>
    </row>
    <row r="72" spans="20:23" ht="12.75">
      <c r="T72" s="41"/>
      <c r="U72" s="41"/>
      <c r="V72" s="41"/>
      <c r="W72" s="33"/>
    </row>
    <row r="73" spans="20:23" ht="12.75">
      <c r="T73" s="41"/>
      <c r="U73" s="41"/>
      <c r="V73" s="41"/>
      <c r="W73" s="33"/>
    </row>
    <row r="74" spans="20:23" ht="12.75">
      <c r="T74" s="41"/>
      <c r="U74" s="41"/>
      <c r="V74" s="41"/>
      <c r="W74" s="33"/>
    </row>
    <row r="75" spans="20:23" ht="12.75">
      <c r="T75" s="41"/>
      <c r="U75" s="41"/>
      <c r="V75" s="41"/>
      <c r="W75" s="33"/>
    </row>
    <row r="76" spans="20:23" ht="12.75">
      <c r="T76" s="41"/>
      <c r="U76" s="41"/>
      <c r="V76" s="41"/>
      <c r="W76" s="33"/>
    </row>
    <row r="77" spans="20:23" ht="12.75">
      <c r="T77" s="41"/>
      <c r="U77" s="41"/>
      <c r="V77" s="41"/>
      <c r="W77" s="33"/>
    </row>
    <row r="78" spans="20:23" ht="12.75">
      <c r="T78" s="41"/>
      <c r="U78" s="41"/>
      <c r="V78" s="41"/>
      <c r="W78" s="33"/>
    </row>
    <row r="79" spans="20:23" ht="97.25" customHeight="1">
      <c r="T79" s="41"/>
      <c r="U79" s="41"/>
      <c r="V79" s="41"/>
      <c r="W79" s="33"/>
    </row>
    <row r="80" spans="20:23" ht="12.75">
      <c r="T80" s="41"/>
      <c r="U80" s="41"/>
      <c r="V80" s="41"/>
      <c r="W80" s="33"/>
    </row>
    <row r="81" spans="20:23" ht="12.75">
      <c r="T81" s="41"/>
      <c r="U81" s="41"/>
      <c r="V81" s="41"/>
      <c r="W81" s="33"/>
    </row>
    <row r="82" spans="20:23" ht="12.75">
      <c r="T82" s="41"/>
      <c r="U82" s="41"/>
      <c r="V82" s="41"/>
      <c r="W82" s="33"/>
    </row>
    <row r="83" spans="20:23" ht="12.75">
      <c r="T83" s="41"/>
      <c r="U83" s="41"/>
      <c r="V83" s="41"/>
      <c r="W83" s="33"/>
    </row>
    <row r="84" spans="20:23" ht="12.75">
      <c r="T84" s="41"/>
      <c r="U84" s="41"/>
      <c r="V84" s="41"/>
      <c r="W84" s="33"/>
    </row>
    <row r="85" spans="20:23" ht="13">
      <c r="T85" s="41"/>
      <c r="U85" s="41"/>
      <c r="V85" s="41"/>
      <c r="W85" s="33"/>
    </row>
    <row r="86" spans="19:23" ht="13">
      <c r="S86" s="41"/>
      <c r="T86" s="41"/>
      <c r="U86" s="41"/>
      <c r="V86" s="41"/>
      <c r="W86" s="33"/>
    </row>
    <row r="87" spans="20:23" ht="13">
      <c r="T87" s="41"/>
      <c r="U87" s="41"/>
      <c r="V87" s="41"/>
      <c r="W87" s="33"/>
    </row>
    <row r="88" spans="20:23" ht="13">
      <c r="T88" s="41"/>
      <c r="U88" s="41"/>
      <c r="V88" s="41"/>
      <c r="W88" s="33"/>
    </row>
    <row r="89" spans="19:22" ht="12">
      <c r="S89" s="41"/>
      <c r="T89" s="41"/>
      <c r="U89" s="41"/>
      <c r="V89" s="41"/>
    </row>
    <row r="91" ht="12">
      <c r="B91" s="34" t="s">
        <v>94</v>
      </c>
    </row>
    <row r="92" ht="12">
      <c r="B92" s="34" t="s">
        <v>96</v>
      </c>
    </row>
    <row r="93" ht="12">
      <c r="B93" s="34" t="s">
        <v>95</v>
      </c>
    </row>
    <row r="94" ht="13">
      <c r="B94" s="267" t="s">
        <v>182</v>
      </c>
    </row>
  </sheetData>
  <mergeCells count="2">
    <mergeCell ref="G8:I8"/>
    <mergeCell ref="C8:E8"/>
  </mergeCells>
  <hyperlinks>
    <hyperlink ref="C49" r:id="rId1" display="https://ec.europa.eu/eurostat/databrowser/product/view/migr_eiORD?category=migr.migr_man.migr_eil"/>
    <hyperlink ref="C50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63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3:M103"/>
  <sheetViews>
    <sheetView showGridLines="0" tabSelected="1" workbookViewId="0" topLeftCell="A62">
      <selection activeCell="P103" sqref="P103"/>
    </sheetView>
  </sheetViews>
  <sheetFormatPr defaultColWidth="8.8515625" defaultRowHeight="12"/>
  <cols>
    <col min="1" max="1" width="8.8515625" style="34" customWidth="1"/>
    <col min="2" max="2" width="14.00390625" style="34" customWidth="1"/>
    <col min="3" max="3" width="11.421875" style="34" customWidth="1"/>
    <col min="4" max="4" width="17.421875" style="34" customWidth="1"/>
    <col min="5" max="16384" width="8.8515625" style="34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12.75">
      <c r="B5" s="55"/>
    </row>
    <row r="6" ht="12.75">
      <c r="B6" s="176" t="s">
        <v>186</v>
      </c>
    </row>
    <row r="7" ht="12.75">
      <c r="B7" s="43" t="s">
        <v>36</v>
      </c>
    </row>
    <row r="8" ht="12.75"/>
    <row r="9" spans="2:13" ht="25.5">
      <c r="B9" s="16"/>
      <c r="C9" s="29" t="s">
        <v>78</v>
      </c>
      <c r="D9" s="29" t="s">
        <v>79</v>
      </c>
      <c r="L9" s="266"/>
      <c r="M9" s="266"/>
    </row>
    <row r="10" spans="2:13" ht="12.75">
      <c r="B10" s="19" t="s">
        <v>85</v>
      </c>
      <c r="C10" s="28">
        <v>72.43621163218688</v>
      </c>
      <c r="D10" s="28">
        <v>27.563788367813114</v>
      </c>
      <c r="L10" s="266"/>
      <c r="M10" s="266"/>
    </row>
    <row r="11" spans="2:13" ht="12.75">
      <c r="B11" s="19"/>
      <c r="C11" s="28"/>
      <c r="D11" s="28"/>
      <c r="L11" s="266"/>
      <c r="M11" s="266"/>
    </row>
    <row r="12" spans="2:13" ht="12" customHeight="1">
      <c r="B12" s="19" t="s">
        <v>40</v>
      </c>
      <c r="C12" s="28">
        <v>100</v>
      </c>
      <c r="D12" s="28">
        <v>0</v>
      </c>
      <c r="L12" s="266"/>
      <c r="M12" s="266"/>
    </row>
    <row r="13" spans="2:13" ht="12" customHeight="1">
      <c r="B13" s="19" t="s">
        <v>44</v>
      </c>
      <c r="C13" s="28">
        <v>100</v>
      </c>
      <c r="D13" s="28">
        <v>0</v>
      </c>
      <c r="L13" s="266"/>
      <c r="M13" s="266"/>
    </row>
    <row r="14" spans="2:13" ht="12" customHeight="1">
      <c r="B14" s="19" t="s">
        <v>46</v>
      </c>
      <c r="C14" s="28">
        <v>100</v>
      </c>
      <c r="D14" s="28">
        <v>0</v>
      </c>
      <c r="L14" s="266"/>
      <c r="M14" s="266"/>
    </row>
    <row r="15" spans="2:13" ht="12" customHeight="1">
      <c r="B15" s="19" t="s">
        <v>51</v>
      </c>
      <c r="C15" s="28">
        <v>100</v>
      </c>
      <c r="D15" s="28">
        <v>0</v>
      </c>
      <c r="L15" s="266"/>
      <c r="M15" s="266"/>
    </row>
    <row r="16" spans="2:13" ht="12" customHeight="1">
      <c r="B16" s="19" t="s">
        <v>39</v>
      </c>
      <c r="C16" s="28">
        <v>98.84974838245866</v>
      </c>
      <c r="D16" s="28">
        <v>1.1502516175413373</v>
      </c>
      <c r="L16" s="266"/>
      <c r="M16" s="266"/>
    </row>
    <row r="17" spans="2:13" ht="12" customHeight="1">
      <c r="B17" s="19" t="s">
        <v>56</v>
      </c>
      <c r="C17" s="28">
        <v>98.38274932614556</v>
      </c>
      <c r="D17" s="28">
        <v>1.6172506738544474</v>
      </c>
      <c r="L17" s="266"/>
      <c r="M17" s="266"/>
    </row>
    <row r="18" spans="2:13" ht="12" customHeight="1">
      <c r="B18" s="19" t="s">
        <v>37</v>
      </c>
      <c r="C18" s="28">
        <v>94.84941073766913</v>
      </c>
      <c r="D18" s="28">
        <v>5.150589262330859</v>
      </c>
      <c r="L18" s="266"/>
      <c r="M18" s="266"/>
    </row>
    <row r="19" spans="2:13" ht="12" customHeight="1">
      <c r="B19" s="19" t="s">
        <v>80</v>
      </c>
      <c r="C19" s="28">
        <v>93.26765188834155</v>
      </c>
      <c r="D19" s="28">
        <v>6.732348111658457</v>
      </c>
      <c r="L19" s="266"/>
      <c r="M19" s="266"/>
    </row>
    <row r="20" spans="2:13" ht="12" customHeight="1">
      <c r="B20" s="19" t="s">
        <v>1</v>
      </c>
      <c r="C20" s="28">
        <v>88.81913303437967</v>
      </c>
      <c r="D20" s="28">
        <v>11.180866965620329</v>
      </c>
      <c r="L20" s="266"/>
      <c r="M20" s="266"/>
    </row>
    <row r="21" spans="2:13" ht="12" customHeight="1">
      <c r="B21" s="19" t="s">
        <v>43</v>
      </c>
      <c r="C21" s="28">
        <v>87.61969904240766</v>
      </c>
      <c r="D21" s="28">
        <v>12.38030095759234</v>
      </c>
      <c r="K21" s="269"/>
      <c r="L21" s="270"/>
      <c r="M21" s="266"/>
    </row>
    <row r="22" spans="2:13" ht="12" customHeight="1">
      <c r="B22" s="19" t="s">
        <v>61</v>
      </c>
      <c r="C22" s="28">
        <v>86.88032532920217</v>
      </c>
      <c r="D22" s="28">
        <v>13.119674670797831</v>
      </c>
      <c r="K22" s="269"/>
      <c r="L22" s="270"/>
      <c r="M22" s="266"/>
    </row>
    <row r="23" spans="2:13" ht="12" customHeight="1">
      <c r="B23" s="19" t="s">
        <v>38</v>
      </c>
      <c r="C23" s="28">
        <v>86.72897196261682</v>
      </c>
      <c r="D23" s="28">
        <v>13.271028037383179</v>
      </c>
      <c r="K23" s="269"/>
      <c r="L23" s="270"/>
      <c r="M23" s="266"/>
    </row>
    <row r="24" spans="2:13" ht="12" customHeight="1">
      <c r="B24" s="19" t="s">
        <v>59</v>
      </c>
      <c r="C24" s="28">
        <v>85.71428571428571</v>
      </c>
      <c r="D24" s="28">
        <v>14.285714285714285</v>
      </c>
      <c r="K24" s="269"/>
      <c r="L24" s="270"/>
      <c r="M24" s="266"/>
    </row>
    <row r="25" spans="2:13" ht="12" customHeight="1">
      <c r="B25" s="19" t="s">
        <v>45</v>
      </c>
      <c r="C25" s="28">
        <v>80.92537804076265</v>
      </c>
      <c r="D25" s="28">
        <v>19.074621959237344</v>
      </c>
      <c r="L25" s="266"/>
      <c r="M25" s="266"/>
    </row>
    <row r="26" spans="2:4" ht="12" customHeight="1">
      <c r="B26" s="19" t="s">
        <v>50</v>
      </c>
      <c r="C26" s="28">
        <v>77.90697674418605</v>
      </c>
      <c r="D26" s="28">
        <v>22.093023255813954</v>
      </c>
    </row>
    <row r="27" spans="1:4" ht="12" customHeight="1">
      <c r="A27" s="178"/>
      <c r="B27" s="19" t="s">
        <v>42</v>
      </c>
      <c r="C27" s="28">
        <v>66.19718309859155</v>
      </c>
      <c r="D27" s="28">
        <v>33.80281690140845</v>
      </c>
    </row>
    <row r="28" spans="2:4" ht="12.75">
      <c r="B28" s="19" t="s">
        <v>52</v>
      </c>
      <c r="C28" s="28">
        <v>64.18554476806904</v>
      </c>
      <c r="D28" s="28">
        <v>35.81445523193096</v>
      </c>
    </row>
    <row r="29" spans="2:4" ht="12.75">
      <c r="B29" s="19" t="s">
        <v>60</v>
      </c>
      <c r="C29" s="28">
        <v>63.230240549828174</v>
      </c>
      <c r="D29" s="28">
        <v>36.769759450171826</v>
      </c>
    </row>
    <row r="30" spans="2:4" ht="12.75">
      <c r="B30" s="19" t="s">
        <v>54</v>
      </c>
      <c r="C30" s="28">
        <v>56.25092909171994</v>
      </c>
      <c r="D30" s="28">
        <v>43.74907090828006</v>
      </c>
    </row>
    <row r="31" spans="2:4" ht="12.75">
      <c r="B31" s="19" t="s">
        <v>57</v>
      </c>
      <c r="C31" s="28">
        <v>48.57354575768803</v>
      </c>
      <c r="D31" s="28">
        <v>51.42645424231197</v>
      </c>
    </row>
    <row r="32" spans="2:4" ht="12.75">
      <c r="B32" s="19" t="s">
        <v>41</v>
      </c>
      <c r="C32" s="28">
        <v>24.131627056672762</v>
      </c>
      <c r="D32" s="28">
        <v>75.86837294332724</v>
      </c>
    </row>
    <row r="33" spans="2:4" ht="12.75">
      <c r="B33" s="19" t="s">
        <v>55</v>
      </c>
      <c r="C33" s="28">
        <v>20.008643042350908</v>
      </c>
      <c r="D33" s="28">
        <v>79.99135695764909</v>
      </c>
    </row>
    <row r="34" spans="2:4" ht="12.75">
      <c r="B34" s="19" t="s">
        <v>53</v>
      </c>
      <c r="C34" s="28">
        <v>17.272064186725018</v>
      </c>
      <c r="D34" s="28">
        <v>82.72793581327498</v>
      </c>
    </row>
    <row r="35" spans="2:4" ht="12.75">
      <c r="B35" s="19" t="s">
        <v>58</v>
      </c>
      <c r="C35" s="28">
        <v>13.468013468013467</v>
      </c>
      <c r="D35" s="28">
        <v>86.53198653198653</v>
      </c>
    </row>
    <row r="36" spans="2:4" ht="12.75">
      <c r="B36" s="19" t="s">
        <v>48</v>
      </c>
      <c r="C36" s="28">
        <v>3.51311232063335</v>
      </c>
      <c r="D36" s="28">
        <v>96.48688767936665</v>
      </c>
    </row>
    <row r="37" spans="2:4" ht="12.75">
      <c r="B37" s="19" t="s">
        <v>49</v>
      </c>
      <c r="C37" s="28">
        <v>2.9837775202780996</v>
      </c>
      <c r="D37" s="28">
        <v>97.0162224797219</v>
      </c>
    </row>
    <row r="38" spans="2:4" ht="12.75">
      <c r="B38" s="19"/>
      <c r="C38" s="28"/>
      <c r="D38" s="28"/>
    </row>
    <row r="39" spans="2:4" ht="12.75">
      <c r="B39" s="19" t="s">
        <v>32</v>
      </c>
      <c r="C39" s="28">
        <v>100</v>
      </c>
      <c r="D39" s="28">
        <v>0</v>
      </c>
    </row>
    <row r="40" spans="2:4" ht="12.75">
      <c r="B40" s="19" t="s">
        <v>33</v>
      </c>
      <c r="C40" s="28">
        <v>100</v>
      </c>
      <c r="D40" s="28">
        <v>0</v>
      </c>
    </row>
    <row r="41" spans="2:4" ht="12.75">
      <c r="B41" s="19" t="s">
        <v>31</v>
      </c>
      <c r="C41" s="28">
        <v>66.6666666666667</v>
      </c>
      <c r="D41" s="28">
        <v>33.33333333333333</v>
      </c>
    </row>
    <row r="42" ht="12.75"/>
    <row r="43" ht="12.75">
      <c r="B43" s="34" t="s">
        <v>97</v>
      </c>
    </row>
    <row r="44" ht="12.75">
      <c r="B44" s="34" t="s">
        <v>96</v>
      </c>
    </row>
    <row r="45" ht="12.75">
      <c r="B45" s="178" t="s">
        <v>95</v>
      </c>
    </row>
    <row r="46" ht="12.75">
      <c r="B46" s="267" t="s">
        <v>182</v>
      </c>
    </row>
    <row r="47" ht="12.75"/>
    <row r="48" ht="12.75"/>
    <row r="49" ht="12.75">
      <c r="B49" s="246" t="s">
        <v>73</v>
      </c>
    </row>
    <row r="50" spans="2:3" ht="12.75">
      <c r="B50" s="55" t="s">
        <v>67</v>
      </c>
      <c r="C50" s="35" t="s">
        <v>170</v>
      </c>
    </row>
    <row r="51" spans="2:3" ht="12.75">
      <c r="B51" s="55" t="s">
        <v>87</v>
      </c>
      <c r="C51" s="35" t="s">
        <v>171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9.25" customHeight="1"/>
    <row r="83" ht="12.75"/>
    <row r="84" ht="12.75"/>
    <row r="85" ht="12.75"/>
    <row r="86" ht="12.75"/>
    <row r="87" ht="12.75"/>
    <row r="88" ht="12.75"/>
    <row r="89" ht="12.75"/>
    <row r="90" spans="5:8" ht="12.75">
      <c r="E90" s="41"/>
      <c r="G90" s="266"/>
      <c r="H90" s="266"/>
    </row>
    <row r="91" spans="5:8" ht="12.75">
      <c r="E91" s="41"/>
      <c r="G91" s="266"/>
      <c r="H91" s="266"/>
    </row>
    <row r="92" spans="5:8" ht="12.75">
      <c r="E92" s="41"/>
      <c r="G92" s="266"/>
      <c r="H92" s="266"/>
    </row>
    <row r="93" spans="5:8" ht="12">
      <c r="E93" s="41"/>
      <c r="G93" s="266"/>
      <c r="H93" s="266"/>
    </row>
    <row r="94" spans="5:8" ht="12">
      <c r="E94" s="41"/>
      <c r="G94" s="266"/>
      <c r="H94" s="266"/>
    </row>
    <row r="95" spans="8:9" ht="12">
      <c r="H95" s="41"/>
      <c r="I95" s="41"/>
    </row>
    <row r="96" spans="8:12" ht="12">
      <c r="H96" s="41"/>
      <c r="I96" s="41"/>
      <c r="K96" s="266"/>
      <c r="L96" s="266"/>
    </row>
    <row r="97" spans="8:12" ht="12">
      <c r="H97" s="41"/>
      <c r="I97" s="41"/>
      <c r="K97" s="266"/>
      <c r="L97" s="266"/>
    </row>
    <row r="98" spans="8:12" ht="12">
      <c r="H98" s="41"/>
      <c r="I98" s="41"/>
      <c r="K98" s="266"/>
      <c r="L98" s="266"/>
    </row>
    <row r="100" ht="12">
      <c r="A100" s="34" t="s">
        <v>97</v>
      </c>
    </row>
    <row r="101" ht="12">
      <c r="A101" s="34" t="s">
        <v>96</v>
      </c>
    </row>
    <row r="102" ht="12">
      <c r="A102" s="34" t="s">
        <v>95</v>
      </c>
    </row>
    <row r="103" ht="13">
      <c r="A103" s="267" t="s">
        <v>182</v>
      </c>
    </row>
  </sheetData>
  <hyperlinks>
    <hyperlink ref="C50" r:id="rId1" display="https://ec.europa.eu/eurostat/databrowser/product/view/migr_eiORD?category=migr.migr_man.migr_eil"/>
    <hyperlink ref="C51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75"/>
  <sheetViews>
    <sheetView showGridLines="0" zoomScaleSheetLayoutView="70" workbookViewId="0" topLeftCell="A19">
      <selection activeCell="B75" sqref="B75"/>
    </sheetView>
  </sheetViews>
  <sheetFormatPr defaultColWidth="9.140625" defaultRowHeight="12"/>
  <cols>
    <col min="1" max="1" width="8.7109375" style="34" customWidth="1"/>
    <col min="2" max="2" width="35.7109375" style="34" customWidth="1"/>
    <col min="3" max="12" width="10.7109375" style="34" customWidth="1"/>
    <col min="13" max="13" width="13.57421875" style="34" customWidth="1"/>
    <col min="14" max="14" width="13.8515625" style="34" customWidth="1"/>
    <col min="15" max="15" width="11.00390625" style="34" bestFit="1" customWidth="1"/>
    <col min="16" max="16" width="9.140625" style="34" customWidth="1"/>
    <col min="17" max="17" width="9.140625" style="40" customWidth="1"/>
    <col min="18" max="16384" width="9.140625" style="34" customWidth="1"/>
  </cols>
  <sheetData>
    <row r="1" ht="12.75"/>
    <row r="2" ht="12.75">
      <c r="A2" s="39"/>
    </row>
    <row r="3" ht="12.75">
      <c r="B3" s="33" t="s">
        <v>71</v>
      </c>
    </row>
    <row r="4" ht="12.75">
      <c r="B4" s="33" t="s">
        <v>72</v>
      </c>
    </row>
    <row r="5" spans="7:8" ht="12.75">
      <c r="G5" s="41"/>
      <c r="H5" s="41"/>
    </row>
    <row r="6" ht="12.75">
      <c r="B6" s="42" t="s">
        <v>189</v>
      </c>
    </row>
    <row r="7" ht="12.75">
      <c r="B7" s="43" t="s">
        <v>76</v>
      </c>
    </row>
    <row r="8" spans="1:12" ht="12.75">
      <c r="A8" s="44"/>
      <c r="B8" s="44"/>
      <c r="C8" s="44"/>
      <c r="F8" s="44"/>
      <c r="G8" s="44"/>
      <c r="H8" s="44"/>
      <c r="I8" s="44"/>
      <c r="J8" s="44"/>
      <c r="K8" s="44"/>
      <c r="L8" s="44"/>
    </row>
    <row r="9" spans="1:10" ht="12.7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2:13" ht="25.5">
      <c r="B10" s="16"/>
      <c r="C10" s="23">
        <v>2014</v>
      </c>
      <c r="D10" s="23">
        <v>2015</v>
      </c>
      <c r="E10" s="24">
        <v>2016</v>
      </c>
      <c r="F10" s="24">
        <v>2017</v>
      </c>
      <c r="G10" s="23">
        <v>2018</v>
      </c>
      <c r="H10" s="23">
        <v>2019</v>
      </c>
      <c r="I10" s="24">
        <v>2020</v>
      </c>
      <c r="J10" s="24">
        <v>2021</v>
      </c>
      <c r="K10" s="23">
        <v>2022</v>
      </c>
      <c r="L10" s="23">
        <v>2023</v>
      </c>
      <c r="M10" s="29" t="s">
        <v>160</v>
      </c>
    </row>
    <row r="11" spans="2:17" ht="12.75">
      <c r="B11" s="19" t="s">
        <v>114</v>
      </c>
      <c r="C11" s="22">
        <v>270900</v>
      </c>
      <c r="D11" s="22">
        <f>'Table 1'!C10</f>
        <v>278025</v>
      </c>
      <c r="E11" s="22">
        <f>'Table 1'!D10</f>
        <v>318990</v>
      </c>
      <c r="F11" s="22">
        <f>'Table 1'!E10</f>
        <v>349150</v>
      </c>
      <c r="G11" s="22">
        <f>'Table 1'!F10</f>
        <v>393685</v>
      </c>
      <c r="H11" s="22">
        <f>'Table 1'!G10</f>
        <v>670795</v>
      </c>
      <c r="I11" s="22">
        <f>'Table 1'!H10</f>
        <v>137840</v>
      </c>
      <c r="J11" s="22">
        <f>'Table 1'!I10</f>
        <v>139520</v>
      </c>
      <c r="K11" s="22">
        <f>'Table 1'!J10</f>
        <v>142420</v>
      </c>
      <c r="L11" s="22">
        <f>'Table 1'!K10</f>
        <v>118935</v>
      </c>
      <c r="M11" s="21">
        <f>L11/K11-1</f>
        <v>-0.1648995927538267</v>
      </c>
      <c r="Q11" s="34"/>
    </row>
    <row r="12" spans="2:17" ht="12.75">
      <c r="B12" s="19" t="s">
        <v>115</v>
      </c>
      <c r="C12" s="22">
        <v>606850</v>
      </c>
      <c r="D12" s="22">
        <f>'Table 4'!C10</f>
        <v>2085465</v>
      </c>
      <c r="E12" s="22">
        <f>'Table 4'!D10</f>
        <v>924035</v>
      </c>
      <c r="F12" s="22">
        <f>'Table 4'!E10</f>
        <v>563825</v>
      </c>
      <c r="G12" s="22">
        <f>'Table 4'!F10</f>
        <v>572195</v>
      </c>
      <c r="H12" s="22">
        <f>'Table 4'!G10</f>
        <v>627900</v>
      </c>
      <c r="I12" s="22">
        <f>'Table 4'!H10</f>
        <v>557455</v>
      </c>
      <c r="J12" s="22">
        <f>'Table 4'!I10</f>
        <v>679730</v>
      </c>
      <c r="K12" s="22">
        <f>'Table 4'!J10</f>
        <v>1120380</v>
      </c>
      <c r="L12" s="22">
        <f>'Table 4'!K10</f>
        <v>1265350</v>
      </c>
      <c r="M12" s="21">
        <f>L12/K12-1</f>
        <v>0.12939359860047484</v>
      </c>
      <c r="Q12" s="34"/>
    </row>
    <row r="13" spans="2:17" ht="12.75">
      <c r="B13" s="19" t="s">
        <v>116</v>
      </c>
      <c r="C13" s="22">
        <v>404715</v>
      </c>
      <c r="D13" s="22">
        <f>'Table 6'!C10</f>
        <v>458625</v>
      </c>
      <c r="E13" s="22">
        <f>'Table 6'!D10</f>
        <v>426255</v>
      </c>
      <c r="F13" s="22">
        <f>'Table 6'!E10</f>
        <v>450390</v>
      </c>
      <c r="G13" s="22">
        <f>'Table 6'!F10</f>
        <v>456660</v>
      </c>
      <c r="H13" s="22">
        <f>'Table 6'!G10</f>
        <v>491195</v>
      </c>
      <c r="I13" s="22">
        <f>'Table 6'!H10</f>
        <v>396435</v>
      </c>
      <c r="J13" s="22">
        <f>'Table 6'!I10</f>
        <v>340520</v>
      </c>
      <c r="K13" s="22">
        <f>'Table 6'!J10</f>
        <v>466350</v>
      </c>
      <c r="L13" s="22">
        <f>'Table 6'!K10</f>
        <v>484160</v>
      </c>
      <c r="M13" s="21">
        <f>L13/K13-1</f>
        <v>0.03819020049319177</v>
      </c>
      <c r="Q13" s="34"/>
    </row>
    <row r="14" spans="2:17" ht="12.75">
      <c r="B14" s="19" t="s">
        <v>117</v>
      </c>
      <c r="C14" s="22">
        <v>146360</v>
      </c>
      <c r="D14" s="22">
        <f>'Table 7'!C10</f>
        <v>176220</v>
      </c>
      <c r="E14" s="22">
        <f>'Table 7'!D10</f>
        <v>202890</v>
      </c>
      <c r="F14" s="22">
        <f>'Table 7'!E10</f>
        <v>175085</v>
      </c>
      <c r="G14" s="22">
        <f>'Table 7'!F10</f>
        <v>163445</v>
      </c>
      <c r="H14" s="22">
        <f>'Table 7'!G10</f>
        <v>164565</v>
      </c>
      <c r="I14" s="22">
        <f>'Table 7'!H10</f>
        <v>99340</v>
      </c>
      <c r="J14" s="22">
        <f>'Table 7'!I10</f>
        <v>79630</v>
      </c>
      <c r="K14" s="22">
        <f>'Table 7'!J10</f>
        <v>88910</v>
      </c>
      <c r="L14" s="22">
        <f>'Table 7'!K10</f>
        <v>111185</v>
      </c>
      <c r="M14" s="21">
        <f>L14/K14-1</f>
        <v>0.2505342481160724</v>
      </c>
      <c r="Q14" s="34"/>
    </row>
    <row r="15" spans="2:17" ht="12.75">
      <c r="B15" s="19" t="s">
        <v>111</v>
      </c>
      <c r="C15" s="22">
        <v>129154</v>
      </c>
      <c r="D15" s="22">
        <v>155224</v>
      </c>
      <c r="E15" s="22">
        <v>192460</v>
      </c>
      <c r="F15" s="22">
        <v>160650</v>
      </c>
      <c r="G15" s="22">
        <v>145905</v>
      </c>
      <c r="H15" s="22">
        <v>142320</v>
      </c>
      <c r="I15" s="22">
        <v>70230</v>
      </c>
      <c r="J15" s="22">
        <v>62490</v>
      </c>
      <c r="K15" s="22">
        <v>73580</v>
      </c>
      <c r="L15" s="22">
        <v>91750</v>
      </c>
      <c r="M15" s="21">
        <f>L15/K15-1</f>
        <v>0.2469421038325632</v>
      </c>
      <c r="Q15" s="34"/>
    </row>
    <row r="16" spans="2:15" ht="12.75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</row>
    <row r="17" ht="13.5" customHeight="1">
      <c r="Q17" s="34"/>
    </row>
    <row r="18" spans="2:15" ht="12.75">
      <c r="B18" s="48" t="s">
        <v>175</v>
      </c>
      <c r="C18" s="49"/>
      <c r="D18" s="49"/>
      <c r="E18" s="49"/>
      <c r="F18" s="49"/>
      <c r="G18" s="49"/>
      <c r="H18" s="50"/>
      <c r="I18" s="50"/>
      <c r="J18" s="50"/>
      <c r="K18" s="50"/>
      <c r="L18" s="50"/>
      <c r="M18" s="50"/>
      <c r="N18" s="50"/>
      <c r="O18" s="50"/>
    </row>
    <row r="19" ht="12.75"/>
    <row r="20" ht="12.75"/>
    <row r="21" ht="12.75">
      <c r="B21" s="33" t="s">
        <v>70</v>
      </c>
    </row>
    <row r="22" spans="2:13" ht="12.75">
      <c r="B22" s="34" t="s">
        <v>69</v>
      </c>
      <c r="C22" s="35" t="s">
        <v>168</v>
      </c>
      <c r="M22" s="45" t="s">
        <v>159</v>
      </c>
    </row>
    <row r="23" spans="2:13" ht="12.75">
      <c r="B23" s="34" t="s">
        <v>68</v>
      </c>
      <c r="C23" s="35" t="s">
        <v>169</v>
      </c>
      <c r="M23" s="34" t="s">
        <v>115</v>
      </c>
    </row>
    <row r="24" spans="2:13" ht="12.75">
      <c r="B24" s="34" t="s">
        <v>67</v>
      </c>
      <c r="C24" s="35" t="s">
        <v>170</v>
      </c>
      <c r="M24" s="34" t="s">
        <v>157</v>
      </c>
    </row>
    <row r="25" spans="2:13" ht="12.75">
      <c r="B25" s="34" t="s">
        <v>87</v>
      </c>
      <c r="C25" s="35" t="s">
        <v>171</v>
      </c>
      <c r="M25" s="34" t="s">
        <v>155</v>
      </c>
    </row>
    <row r="26" spans="2:13" ht="12.75">
      <c r="B26" s="34" t="s">
        <v>66</v>
      </c>
      <c r="C26" s="35" t="s">
        <v>172</v>
      </c>
      <c r="M26" s="34" t="s">
        <v>158</v>
      </c>
    </row>
    <row r="27" spans="2:13" ht="12.75">
      <c r="B27" s="34" t="s">
        <v>88</v>
      </c>
      <c r="C27" s="35" t="s">
        <v>173</v>
      </c>
      <c r="M27" s="34" t="s">
        <v>156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R45" s="45"/>
    </row>
    <row r="46" ht="12.75">
      <c r="R46" s="45"/>
    </row>
    <row r="47" ht="12.75">
      <c r="R47" s="45"/>
    </row>
    <row r="48" ht="12.75">
      <c r="R48" s="45"/>
    </row>
    <row r="49" spans="7:18" ht="12.75">
      <c r="G49" s="51"/>
      <c r="H49" s="51"/>
      <c r="R49" s="45"/>
    </row>
    <row r="50" spans="3:15" ht="12.75"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3:15" ht="12.75"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3:15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3:15" ht="12.75"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3:19" ht="12.75"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  <c r="R54" s="52"/>
      <c r="S54" s="52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40.4" customHeight="1"/>
    <row r="75" ht="13">
      <c r="B75" s="267" t="s">
        <v>202</v>
      </c>
    </row>
  </sheetData>
  <hyperlinks>
    <hyperlink ref="C22" r:id="rId1" display="https://ec.europa.eu/eurostat/databrowser/product/view/migr_eirfs?category=migr.migr_man.migr_eil"/>
    <hyperlink ref="C23" r:id="rId2" display="https://ec.europa.eu/eurostat/databrowser/product/view/migr_eipre?category=migr.migr_man.migr_eil"/>
    <hyperlink ref="C29" r:id="rId3" display="https://ec.europa.eu/eurostat/databrowser/product/view/migr_eiORD?category=migr.migr_man.migr_eil"/>
    <hyperlink ref="C30" r:id="rId4" display="https://ec.europa.eu/eurostat/databrowser/product/view/migr_eiord1?category=migr.migr_man.migr_eil"/>
    <hyperlink ref="C24" r:id="rId5" display="https://ec.europa.eu/eurostat/databrowser/product/view/migr_eiORD?category=migr.migr_man.migr_eil"/>
    <hyperlink ref="C25" r:id="rId6" display="https://ec.europa.eu/eurostat/databrowser/product/view/migr_eiord1?category=migr.migr_man.migr_eil"/>
    <hyperlink ref="C26" r:id="rId7" display="https://ec.europa.eu/eurostat/databrowser/product/view/migr_eirtn?category=migr.migr_man.migr_eil"/>
    <hyperlink ref="C27" r:id="rId8" display="https://ec.europa.eu/eurostat/databrowser/product/view/migr_eirtn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51" r:id="rId1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6"/>
  <sheetViews>
    <sheetView showGridLines="0" zoomScaleSheetLayoutView="70" workbookViewId="0" topLeftCell="A1">
      <selection activeCell="B6" sqref="B6:M44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17" width="9.140625" style="54" customWidth="1"/>
    <col min="18" max="19" width="10.421875" style="54" bestFit="1" customWidth="1"/>
    <col min="20" max="246" width="8.8515625" style="54" customWidth="1"/>
    <col min="247" max="247" width="10.421875" style="54" customWidth="1"/>
    <col min="248" max="248" width="14.140625" style="54" customWidth="1"/>
    <col min="249" max="249" width="9.7109375" style="54" customWidth="1"/>
    <col min="250" max="250" width="7.140625" style="54" customWidth="1"/>
    <col min="251" max="251" width="9.7109375" style="54" customWidth="1"/>
    <col min="252" max="252" width="7.140625" style="54" customWidth="1"/>
    <col min="253" max="253" width="9.7109375" style="54" customWidth="1"/>
    <col min="254" max="254" width="7.140625" style="54" customWidth="1"/>
    <col min="255" max="255" width="9.7109375" style="54" customWidth="1"/>
    <col min="256" max="256" width="7.140625" style="54" customWidth="1"/>
    <col min="257" max="257" width="9.7109375" style="54" customWidth="1"/>
    <col min="258" max="258" width="7.140625" style="54" customWidth="1"/>
    <col min="259" max="259" width="9.7109375" style="54" customWidth="1"/>
    <col min="260" max="260" width="7.140625" style="54" customWidth="1"/>
    <col min="261" max="502" width="8.8515625" style="54" customWidth="1"/>
    <col min="503" max="503" width="10.421875" style="54" customWidth="1"/>
    <col min="504" max="504" width="14.140625" style="54" customWidth="1"/>
    <col min="505" max="505" width="9.7109375" style="54" customWidth="1"/>
    <col min="506" max="506" width="7.140625" style="54" customWidth="1"/>
    <col min="507" max="507" width="9.7109375" style="54" customWidth="1"/>
    <col min="508" max="508" width="7.140625" style="54" customWidth="1"/>
    <col min="509" max="509" width="9.7109375" style="54" customWidth="1"/>
    <col min="510" max="510" width="7.140625" style="54" customWidth="1"/>
    <col min="511" max="511" width="9.7109375" style="54" customWidth="1"/>
    <col min="512" max="512" width="7.140625" style="54" customWidth="1"/>
    <col min="513" max="513" width="9.7109375" style="54" customWidth="1"/>
    <col min="514" max="514" width="7.140625" style="54" customWidth="1"/>
    <col min="515" max="515" width="9.7109375" style="54" customWidth="1"/>
    <col min="516" max="516" width="7.140625" style="54" customWidth="1"/>
    <col min="517" max="758" width="8.8515625" style="54" customWidth="1"/>
    <col min="759" max="759" width="10.421875" style="54" customWidth="1"/>
    <col min="760" max="760" width="14.140625" style="54" customWidth="1"/>
    <col min="761" max="761" width="9.7109375" style="54" customWidth="1"/>
    <col min="762" max="762" width="7.140625" style="54" customWidth="1"/>
    <col min="763" max="763" width="9.7109375" style="54" customWidth="1"/>
    <col min="764" max="764" width="7.140625" style="54" customWidth="1"/>
    <col min="765" max="765" width="9.7109375" style="54" customWidth="1"/>
    <col min="766" max="766" width="7.140625" style="54" customWidth="1"/>
    <col min="767" max="767" width="9.7109375" style="54" customWidth="1"/>
    <col min="768" max="768" width="7.140625" style="54" customWidth="1"/>
    <col min="769" max="769" width="9.7109375" style="54" customWidth="1"/>
    <col min="770" max="770" width="7.140625" style="54" customWidth="1"/>
    <col min="771" max="771" width="9.7109375" style="54" customWidth="1"/>
    <col min="772" max="772" width="7.140625" style="54" customWidth="1"/>
    <col min="773" max="1014" width="8.8515625" style="54" customWidth="1"/>
    <col min="1015" max="1015" width="10.421875" style="54" customWidth="1"/>
    <col min="1016" max="1016" width="14.140625" style="54" customWidth="1"/>
    <col min="1017" max="1017" width="9.7109375" style="54" customWidth="1"/>
    <col min="1018" max="1018" width="7.140625" style="54" customWidth="1"/>
    <col min="1019" max="1019" width="9.7109375" style="54" customWidth="1"/>
    <col min="1020" max="1020" width="7.140625" style="54" customWidth="1"/>
    <col min="1021" max="1021" width="9.7109375" style="54" customWidth="1"/>
    <col min="1022" max="1022" width="7.140625" style="54" customWidth="1"/>
    <col min="1023" max="1023" width="9.7109375" style="54" customWidth="1"/>
    <col min="1024" max="1024" width="7.140625" style="54" customWidth="1"/>
    <col min="1025" max="1025" width="9.7109375" style="54" customWidth="1"/>
    <col min="1026" max="1026" width="7.140625" style="54" customWidth="1"/>
    <col min="1027" max="1027" width="9.7109375" style="54" customWidth="1"/>
    <col min="1028" max="1028" width="7.140625" style="54" customWidth="1"/>
    <col min="1029" max="1270" width="8.8515625" style="54" customWidth="1"/>
    <col min="1271" max="1271" width="10.421875" style="54" customWidth="1"/>
    <col min="1272" max="1272" width="14.140625" style="54" customWidth="1"/>
    <col min="1273" max="1273" width="9.7109375" style="54" customWidth="1"/>
    <col min="1274" max="1274" width="7.140625" style="54" customWidth="1"/>
    <col min="1275" max="1275" width="9.7109375" style="54" customWidth="1"/>
    <col min="1276" max="1276" width="7.140625" style="54" customWidth="1"/>
    <col min="1277" max="1277" width="9.7109375" style="54" customWidth="1"/>
    <col min="1278" max="1278" width="7.140625" style="54" customWidth="1"/>
    <col min="1279" max="1279" width="9.7109375" style="54" customWidth="1"/>
    <col min="1280" max="1280" width="7.140625" style="54" customWidth="1"/>
    <col min="1281" max="1281" width="9.7109375" style="54" customWidth="1"/>
    <col min="1282" max="1282" width="7.140625" style="54" customWidth="1"/>
    <col min="1283" max="1283" width="9.7109375" style="54" customWidth="1"/>
    <col min="1284" max="1284" width="7.140625" style="54" customWidth="1"/>
    <col min="1285" max="1526" width="8.8515625" style="54" customWidth="1"/>
    <col min="1527" max="1527" width="10.421875" style="54" customWidth="1"/>
    <col min="1528" max="1528" width="14.140625" style="54" customWidth="1"/>
    <col min="1529" max="1529" width="9.7109375" style="54" customWidth="1"/>
    <col min="1530" max="1530" width="7.140625" style="54" customWidth="1"/>
    <col min="1531" max="1531" width="9.7109375" style="54" customWidth="1"/>
    <col min="1532" max="1532" width="7.140625" style="54" customWidth="1"/>
    <col min="1533" max="1533" width="9.7109375" style="54" customWidth="1"/>
    <col min="1534" max="1534" width="7.140625" style="54" customWidth="1"/>
    <col min="1535" max="1535" width="9.7109375" style="54" customWidth="1"/>
    <col min="1536" max="1536" width="7.140625" style="54" customWidth="1"/>
    <col min="1537" max="1537" width="9.7109375" style="54" customWidth="1"/>
    <col min="1538" max="1538" width="7.140625" style="54" customWidth="1"/>
    <col min="1539" max="1539" width="9.7109375" style="54" customWidth="1"/>
    <col min="1540" max="1540" width="7.140625" style="54" customWidth="1"/>
    <col min="1541" max="1782" width="8.8515625" style="54" customWidth="1"/>
    <col min="1783" max="1783" width="10.421875" style="54" customWidth="1"/>
    <col min="1784" max="1784" width="14.140625" style="54" customWidth="1"/>
    <col min="1785" max="1785" width="9.7109375" style="54" customWidth="1"/>
    <col min="1786" max="1786" width="7.140625" style="54" customWidth="1"/>
    <col min="1787" max="1787" width="9.7109375" style="54" customWidth="1"/>
    <col min="1788" max="1788" width="7.140625" style="54" customWidth="1"/>
    <col min="1789" max="1789" width="9.7109375" style="54" customWidth="1"/>
    <col min="1790" max="1790" width="7.140625" style="54" customWidth="1"/>
    <col min="1791" max="1791" width="9.7109375" style="54" customWidth="1"/>
    <col min="1792" max="1792" width="7.140625" style="54" customWidth="1"/>
    <col min="1793" max="1793" width="9.7109375" style="54" customWidth="1"/>
    <col min="1794" max="1794" width="7.140625" style="54" customWidth="1"/>
    <col min="1795" max="1795" width="9.7109375" style="54" customWidth="1"/>
    <col min="1796" max="1796" width="7.140625" style="54" customWidth="1"/>
    <col min="1797" max="2038" width="8.8515625" style="54" customWidth="1"/>
    <col min="2039" max="2039" width="10.421875" style="54" customWidth="1"/>
    <col min="2040" max="2040" width="14.140625" style="54" customWidth="1"/>
    <col min="2041" max="2041" width="9.7109375" style="54" customWidth="1"/>
    <col min="2042" max="2042" width="7.140625" style="54" customWidth="1"/>
    <col min="2043" max="2043" width="9.7109375" style="54" customWidth="1"/>
    <col min="2044" max="2044" width="7.140625" style="54" customWidth="1"/>
    <col min="2045" max="2045" width="9.7109375" style="54" customWidth="1"/>
    <col min="2046" max="2046" width="7.140625" style="54" customWidth="1"/>
    <col min="2047" max="2047" width="9.7109375" style="54" customWidth="1"/>
    <col min="2048" max="2048" width="7.140625" style="54" customWidth="1"/>
    <col min="2049" max="2049" width="9.7109375" style="54" customWidth="1"/>
    <col min="2050" max="2050" width="7.140625" style="54" customWidth="1"/>
    <col min="2051" max="2051" width="9.7109375" style="54" customWidth="1"/>
    <col min="2052" max="2052" width="7.140625" style="54" customWidth="1"/>
    <col min="2053" max="2294" width="8.8515625" style="54" customWidth="1"/>
    <col min="2295" max="2295" width="10.421875" style="54" customWidth="1"/>
    <col min="2296" max="2296" width="14.140625" style="54" customWidth="1"/>
    <col min="2297" max="2297" width="9.7109375" style="54" customWidth="1"/>
    <col min="2298" max="2298" width="7.140625" style="54" customWidth="1"/>
    <col min="2299" max="2299" width="9.7109375" style="54" customWidth="1"/>
    <col min="2300" max="2300" width="7.140625" style="54" customWidth="1"/>
    <col min="2301" max="2301" width="9.7109375" style="54" customWidth="1"/>
    <col min="2302" max="2302" width="7.140625" style="54" customWidth="1"/>
    <col min="2303" max="2303" width="9.7109375" style="54" customWidth="1"/>
    <col min="2304" max="2304" width="7.140625" style="54" customWidth="1"/>
    <col min="2305" max="2305" width="9.7109375" style="54" customWidth="1"/>
    <col min="2306" max="2306" width="7.140625" style="54" customWidth="1"/>
    <col min="2307" max="2307" width="9.7109375" style="54" customWidth="1"/>
    <col min="2308" max="2308" width="7.140625" style="54" customWidth="1"/>
    <col min="2309" max="2550" width="8.8515625" style="54" customWidth="1"/>
    <col min="2551" max="2551" width="10.421875" style="54" customWidth="1"/>
    <col min="2552" max="2552" width="14.140625" style="54" customWidth="1"/>
    <col min="2553" max="2553" width="9.7109375" style="54" customWidth="1"/>
    <col min="2554" max="2554" width="7.140625" style="54" customWidth="1"/>
    <col min="2555" max="2555" width="9.7109375" style="54" customWidth="1"/>
    <col min="2556" max="2556" width="7.140625" style="54" customWidth="1"/>
    <col min="2557" max="2557" width="9.7109375" style="54" customWidth="1"/>
    <col min="2558" max="2558" width="7.140625" style="54" customWidth="1"/>
    <col min="2559" max="2559" width="9.7109375" style="54" customWidth="1"/>
    <col min="2560" max="2560" width="7.140625" style="54" customWidth="1"/>
    <col min="2561" max="2561" width="9.7109375" style="54" customWidth="1"/>
    <col min="2562" max="2562" width="7.140625" style="54" customWidth="1"/>
    <col min="2563" max="2563" width="9.7109375" style="54" customWidth="1"/>
    <col min="2564" max="2564" width="7.140625" style="54" customWidth="1"/>
    <col min="2565" max="2806" width="8.8515625" style="54" customWidth="1"/>
    <col min="2807" max="2807" width="10.421875" style="54" customWidth="1"/>
    <col min="2808" max="2808" width="14.140625" style="54" customWidth="1"/>
    <col min="2809" max="2809" width="9.7109375" style="54" customWidth="1"/>
    <col min="2810" max="2810" width="7.140625" style="54" customWidth="1"/>
    <col min="2811" max="2811" width="9.7109375" style="54" customWidth="1"/>
    <col min="2812" max="2812" width="7.140625" style="54" customWidth="1"/>
    <col min="2813" max="2813" width="9.7109375" style="54" customWidth="1"/>
    <col min="2814" max="2814" width="7.140625" style="54" customWidth="1"/>
    <col min="2815" max="2815" width="9.7109375" style="54" customWidth="1"/>
    <col min="2816" max="2816" width="7.140625" style="54" customWidth="1"/>
    <col min="2817" max="2817" width="9.7109375" style="54" customWidth="1"/>
    <col min="2818" max="2818" width="7.140625" style="54" customWidth="1"/>
    <col min="2819" max="2819" width="9.7109375" style="54" customWidth="1"/>
    <col min="2820" max="2820" width="7.140625" style="54" customWidth="1"/>
    <col min="2821" max="3062" width="8.8515625" style="54" customWidth="1"/>
    <col min="3063" max="3063" width="10.421875" style="54" customWidth="1"/>
    <col min="3064" max="3064" width="14.140625" style="54" customWidth="1"/>
    <col min="3065" max="3065" width="9.7109375" style="54" customWidth="1"/>
    <col min="3066" max="3066" width="7.140625" style="54" customWidth="1"/>
    <col min="3067" max="3067" width="9.7109375" style="54" customWidth="1"/>
    <col min="3068" max="3068" width="7.140625" style="54" customWidth="1"/>
    <col min="3069" max="3069" width="9.7109375" style="54" customWidth="1"/>
    <col min="3070" max="3070" width="7.140625" style="54" customWidth="1"/>
    <col min="3071" max="3071" width="9.7109375" style="54" customWidth="1"/>
    <col min="3072" max="3072" width="7.140625" style="54" customWidth="1"/>
    <col min="3073" max="3073" width="9.7109375" style="54" customWidth="1"/>
    <col min="3074" max="3074" width="7.140625" style="54" customWidth="1"/>
    <col min="3075" max="3075" width="9.7109375" style="54" customWidth="1"/>
    <col min="3076" max="3076" width="7.140625" style="54" customWidth="1"/>
    <col min="3077" max="3318" width="8.8515625" style="54" customWidth="1"/>
    <col min="3319" max="3319" width="10.421875" style="54" customWidth="1"/>
    <col min="3320" max="3320" width="14.140625" style="54" customWidth="1"/>
    <col min="3321" max="3321" width="9.7109375" style="54" customWidth="1"/>
    <col min="3322" max="3322" width="7.140625" style="54" customWidth="1"/>
    <col min="3323" max="3323" width="9.7109375" style="54" customWidth="1"/>
    <col min="3324" max="3324" width="7.140625" style="54" customWidth="1"/>
    <col min="3325" max="3325" width="9.7109375" style="54" customWidth="1"/>
    <col min="3326" max="3326" width="7.140625" style="54" customWidth="1"/>
    <col min="3327" max="3327" width="9.7109375" style="54" customWidth="1"/>
    <col min="3328" max="3328" width="7.140625" style="54" customWidth="1"/>
    <col min="3329" max="3329" width="9.7109375" style="54" customWidth="1"/>
    <col min="3330" max="3330" width="7.140625" style="54" customWidth="1"/>
    <col min="3331" max="3331" width="9.7109375" style="54" customWidth="1"/>
    <col min="3332" max="3332" width="7.140625" style="54" customWidth="1"/>
    <col min="3333" max="3574" width="8.8515625" style="54" customWidth="1"/>
    <col min="3575" max="3575" width="10.421875" style="54" customWidth="1"/>
    <col min="3576" max="3576" width="14.140625" style="54" customWidth="1"/>
    <col min="3577" max="3577" width="9.7109375" style="54" customWidth="1"/>
    <col min="3578" max="3578" width="7.140625" style="54" customWidth="1"/>
    <col min="3579" max="3579" width="9.7109375" style="54" customWidth="1"/>
    <col min="3580" max="3580" width="7.140625" style="54" customWidth="1"/>
    <col min="3581" max="3581" width="9.7109375" style="54" customWidth="1"/>
    <col min="3582" max="3582" width="7.140625" style="54" customWidth="1"/>
    <col min="3583" max="3583" width="9.7109375" style="54" customWidth="1"/>
    <col min="3584" max="3584" width="7.140625" style="54" customWidth="1"/>
    <col min="3585" max="3585" width="9.7109375" style="54" customWidth="1"/>
    <col min="3586" max="3586" width="7.140625" style="54" customWidth="1"/>
    <col min="3587" max="3587" width="9.7109375" style="54" customWidth="1"/>
    <col min="3588" max="3588" width="7.140625" style="54" customWidth="1"/>
    <col min="3589" max="3830" width="8.8515625" style="54" customWidth="1"/>
    <col min="3831" max="3831" width="10.421875" style="54" customWidth="1"/>
    <col min="3832" max="3832" width="14.140625" style="54" customWidth="1"/>
    <col min="3833" max="3833" width="9.7109375" style="54" customWidth="1"/>
    <col min="3834" max="3834" width="7.140625" style="54" customWidth="1"/>
    <col min="3835" max="3835" width="9.7109375" style="54" customWidth="1"/>
    <col min="3836" max="3836" width="7.140625" style="54" customWidth="1"/>
    <col min="3837" max="3837" width="9.7109375" style="54" customWidth="1"/>
    <col min="3838" max="3838" width="7.140625" style="54" customWidth="1"/>
    <col min="3839" max="3839" width="9.7109375" style="54" customWidth="1"/>
    <col min="3840" max="3840" width="7.140625" style="54" customWidth="1"/>
    <col min="3841" max="3841" width="9.7109375" style="54" customWidth="1"/>
    <col min="3842" max="3842" width="7.140625" style="54" customWidth="1"/>
    <col min="3843" max="3843" width="9.7109375" style="54" customWidth="1"/>
    <col min="3844" max="3844" width="7.140625" style="54" customWidth="1"/>
    <col min="3845" max="4086" width="8.8515625" style="54" customWidth="1"/>
    <col min="4087" max="4087" width="10.421875" style="54" customWidth="1"/>
    <col min="4088" max="4088" width="14.140625" style="54" customWidth="1"/>
    <col min="4089" max="4089" width="9.7109375" style="54" customWidth="1"/>
    <col min="4090" max="4090" width="7.140625" style="54" customWidth="1"/>
    <col min="4091" max="4091" width="9.7109375" style="54" customWidth="1"/>
    <col min="4092" max="4092" width="7.140625" style="54" customWidth="1"/>
    <col min="4093" max="4093" width="9.7109375" style="54" customWidth="1"/>
    <col min="4094" max="4094" width="7.140625" style="54" customWidth="1"/>
    <col min="4095" max="4095" width="9.7109375" style="54" customWidth="1"/>
    <col min="4096" max="4096" width="7.140625" style="54" customWidth="1"/>
    <col min="4097" max="4097" width="9.7109375" style="54" customWidth="1"/>
    <col min="4098" max="4098" width="7.140625" style="54" customWidth="1"/>
    <col min="4099" max="4099" width="9.7109375" style="54" customWidth="1"/>
    <col min="4100" max="4100" width="7.140625" style="54" customWidth="1"/>
    <col min="4101" max="4342" width="8.8515625" style="54" customWidth="1"/>
    <col min="4343" max="4343" width="10.421875" style="54" customWidth="1"/>
    <col min="4344" max="4344" width="14.140625" style="54" customWidth="1"/>
    <col min="4345" max="4345" width="9.7109375" style="54" customWidth="1"/>
    <col min="4346" max="4346" width="7.140625" style="54" customWidth="1"/>
    <col min="4347" max="4347" width="9.7109375" style="54" customWidth="1"/>
    <col min="4348" max="4348" width="7.140625" style="54" customWidth="1"/>
    <col min="4349" max="4349" width="9.7109375" style="54" customWidth="1"/>
    <col min="4350" max="4350" width="7.140625" style="54" customWidth="1"/>
    <col min="4351" max="4351" width="9.7109375" style="54" customWidth="1"/>
    <col min="4352" max="4352" width="7.140625" style="54" customWidth="1"/>
    <col min="4353" max="4353" width="9.7109375" style="54" customWidth="1"/>
    <col min="4354" max="4354" width="7.140625" style="54" customWidth="1"/>
    <col min="4355" max="4355" width="9.7109375" style="54" customWidth="1"/>
    <col min="4356" max="4356" width="7.140625" style="54" customWidth="1"/>
    <col min="4357" max="4598" width="8.8515625" style="54" customWidth="1"/>
    <col min="4599" max="4599" width="10.421875" style="54" customWidth="1"/>
    <col min="4600" max="4600" width="14.140625" style="54" customWidth="1"/>
    <col min="4601" max="4601" width="9.7109375" style="54" customWidth="1"/>
    <col min="4602" max="4602" width="7.140625" style="54" customWidth="1"/>
    <col min="4603" max="4603" width="9.7109375" style="54" customWidth="1"/>
    <col min="4604" max="4604" width="7.140625" style="54" customWidth="1"/>
    <col min="4605" max="4605" width="9.7109375" style="54" customWidth="1"/>
    <col min="4606" max="4606" width="7.140625" style="54" customWidth="1"/>
    <col min="4607" max="4607" width="9.7109375" style="54" customWidth="1"/>
    <col min="4608" max="4608" width="7.140625" style="54" customWidth="1"/>
    <col min="4609" max="4609" width="9.7109375" style="54" customWidth="1"/>
    <col min="4610" max="4610" width="7.140625" style="54" customWidth="1"/>
    <col min="4611" max="4611" width="9.7109375" style="54" customWidth="1"/>
    <col min="4612" max="4612" width="7.140625" style="54" customWidth="1"/>
    <col min="4613" max="4854" width="8.8515625" style="54" customWidth="1"/>
    <col min="4855" max="4855" width="10.421875" style="54" customWidth="1"/>
    <col min="4856" max="4856" width="14.140625" style="54" customWidth="1"/>
    <col min="4857" max="4857" width="9.7109375" style="54" customWidth="1"/>
    <col min="4858" max="4858" width="7.140625" style="54" customWidth="1"/>
    <col min="4859" max="4859" width="9.7109375" style="54" customWidth="1"/>
    <col min="4860" max="4860" width="7.140625" style="54" customWidth="1"/>
    <col min="4861" max="4861" width="9.7109375" style="54" customWidth="1"/>
    <col min="4862" max="4862" width="7.140625" style="54" customWidth="1"/>
    <col min="4863" max="4863" width="9.7109375" style="54" customWidth="1"/>
    <col min="4864" max="4864" width="7.140625" style="54" customWidth="1"/>
    <col min="4865" max="4865" width="9.7109375" style="54" customWidth="1"/>
    <col min="4866" max="4866" width="7.140625" style="54" customWidth="1"/>
    <col min="4867" max="4867" width="9.7109375" style="54" customWidth="1"/>
    <col min="4868" max="4868" width="7.140625" style="54" customWidth="1"/>
    <col min="4869" max="5110" width="8.8515625" style="54" customWidth="1"/>
    <col min="5111" max="5111" width="10.421875" style="54" customWidth="1"/>
    <col min="5112" max="5112" width="14.140625" style="54" customWidth="1"/>
    <col min="5113" max="5113" width="9.7109375" style="54" customWidth="1"/>
    <col min="5114" max="5114" width="7.140625" style="54" customWidth="1"/>
    <col min="5115" max="5115" width="9.7109375" style="54" customWidth="1"/>
    <col min="5116" max="5116" width="7.140625" style="54" customWidth="1"/>
    <col min="5117" max="5117" width="9.7109375" style="54" customWidth="1"/>
    <col min="5118" max="5118" width="7.140625" style="54" customWidth="1"/>
    <col min="5119" max="5119" width="9.7109375" style="54" customWidth="1"/>
    <col min="5120" max="5120" width="7.140625" style="54" customWidth="1"/>
    <col min="5121" max="5121" width="9.7109375" style="54" customWidth="1"/>
    <col min="5122" max="5122" width="7.140625" style="54" customWidth="1"/>
    <col min="5123" max="5123" width="9.7109375" style="54" customWidth="1"/>
    <col min="5124" max="5124" width="7.140625" style="54" customWidth="1"/>
    <col min="5125" max="5366" width="8.8515625" style="54" customWidth="1"/>
    <col min="5367" max="5367" width="10.421875" style="54" customWidth="1"/>
    <col min="5368" max="5368" width="14.140625" style="54" customWidth="1"/>
    <col min="5369" max="5369" width="9.7109375" style="54" customWidth="1"/>
    <col min="5370" max="5370" width="7.140625" style="54" customWidth="1"/>
    <col min="5371" max="5371" width="9.7109375" style="54" customWidth="1"/>
    <col min="5372" max="5372" width="7.140625" style="54" customWidth="1"/>
    <col min="5373" max="5373" width="9.7109375" style="54" customWidth="1"/>
    <col min="5374" max="5374" width="7.140625" style="54" customWidth="1"/>
    <col min="5375" max="5375" width="9.7109375" style="54" customWidth="1"/>
    <col min="5376" max="5376" width="7.140625" style="54" customWidth="1"/>
    <col min="5377" max="5377" width="9.7109375" style="54" customWidth="1"/>
    <col min="5378" max="5378" width="7.140625" style="54" customWidth="1"/>
    <col min="5379" max="5379" width="9.7109375" style="54" customWidth="1"/>
    <col min="5380" max="5380" width="7.140625" style="54" customWidth="1"/>
    <col min="5381" max="5622" width="8.8515625" style="54" customWidth="1"/>
    <col min="5623" max="5623" width="10.421875" style="54" customWidth="1"/>
    <col min="5624" max="5624" width="14.140625" style="54" customWidth="1"/>
    <col min="5625" max="5625" width="9.7109375" style="54" customWidth="1"/>
    <col min="5626" max="5626" width="7.140625" style="54" customWidth="1"/>
    <col min="5627" max="5627" width="9.7109375" style="54" customWidth="1"/>
    <col min="5628" max="5628" width="7.140625" style="54" customWidth="1"/>
    <col min="5629" max="5629" width="9.7109375" style="54" customWidth="1"/>
    <col min="5630" max="5630" width="7.140625" style="54" customWidth="1"/>
    <col min="5631" max="5631" width="9.7109375" style="54" customWidth="1"/>
    <col min="5632" max="5632" width="7.140625" style="54" customWidth="1"/>
    <col min="5633" max="5633" width="9.7109375" style="54" customWidth="1"/>
    <col min="5634" max="5634" width="7.140625" style="54" customWidth="1"/>
    <col min="5635" max="5635" width="9.7109375" style="54" customWidth="1"/>
    <col min="5636" max="5636" width="7.140625" style="54" customWidth="1"/>
    <col min="5637" max="5878" width="8.8515625" style="54" customWidth="1"/>
    <col min="5879" max="5879" width="10.421875" style="54" customWidth="1"/>
    <col min="5880" max="5880" width="14.140625" style="54" customWidth="1"/>
    <col min="5881" max="5881" width="9.7109375" style="54" customWidth="1"/>
    <col min="5882" max="5882" width="7.140625" style="54" customWidth="1"/>
    <col min="5883" max="5883" width="9.7109375" style="54" customWidth="1"/>
    <col min="5884" max="5884" width="7.140625" style="54" customWidth="1"/>
    <col min="5885" max="5885" width="9.7109375" style="54" customWidth="1"/>
    <col min="5886" max="5886" width="7.140625" style="54" customWidth="1"/>
    <col min="5887" max="5887" width="9.7109375" style="54" customWidth="1"/>
    <col min="5888" max="5888" width="7.140625" style="54" customWidth="1"/>
    <col min="5889" max="5889" width="9.7109375" style="54" customWidth="1"/>
    <col min="5890" max="5890" width="7.140625" style="54" customWidth="1"/>
    <col min="5891" max="5891" width="9.7109375" style="54" customWidth="1"/>
    <col min="5892" max="5892" width="7.140625" style="54" customWidth="1"/>
    <col min="5893" max="6134" width="8.8515625" style="54" customWidth="1"/>
    <col min="6135" max="6135" width="10.421875" style="54" customWidth="1"/>
    <col min="6136" max="6136" width="14.140625" style="54" customWidth="1"/>
    <col min="6137" max="6137" width="9.7109375" style="54" customWidth="1"/>
    <col min="6138" max="6138" width="7.140625" style="54" customWidth="1"/>
    <col min="6139" max="6139" width="9.7109375" style="54" customWidth="1"/>
    <col min="6140" max="6140" width="7.140625" style="54" customWidth="1"/>
    <col min="6141" max="6141" width="9.7109375" style="54" customWidth="1"/>
    <col min="6142" max="6142" width="7.140625" style="54" customWidth="1"/>
    <col min="6143" max="6143" width="9.7109375" style="54" customWidth="1"/>
    <col min="6144" max="6144" width="7.140625" style="54" customWidth="1"/>
    <col min="6145" max="6145" width="9.7109375" style="54" customWidth="1"/>
    <col min="6146" max="6146" width="7.140625" style="54" customWidth="1"/>
    <col min="6147" max="6147" width="9.7109375" style="54" customWidth="1"/>
    <col min="6148" max="6148" width="7.140625" style="54" customWidth="1"/>
    <col min="6149" max="6390" width="8.8515625" style="54" customWidth="1"/>
    <col min="6391" max="6391" width="10.421875" style="54" customWidth="1"/>
    <col min="6392" max="6392" width="14.140625" style="54" customWidth="1"/>
    <col min="6393" max="6393" width="9.7109375" style="54" customWidth="1"/>
    <col min="6394" max="6394" width="7.140625" style="54" customWidth="1"/>
    <col min="6395" max="6395" width="9.7109375" style="54" customWidth="1"/>
    <col min="6396" max="6396" width="7.140625" style="54" customWidth="1"/>
    <col min="6397" max="6397" width="9.7109375" style="54" customWidth="1"/>
    <col min="6398" max="6398" width="7.140625" style="54" customWidth="1"/>
    <col min="6399" max="6399" width="9.7109375" style="54" customWidth="1"/>
    <col min="6400" max="6400" width="7.140625" style="54" customWidth="1"/>
    <col min="6401" max="6401" width="9.7109375" style="54" customWidth="1"/>
    <col min="6402" max="6402" width="7.140625" style="54" customWidth="1"/>
    <col min="6403" max="6403" width="9.7109375" style="54" customWidth="1"/>
    <col min="6404" max="6404" width="7.140625" style="54" customWidth="1"/>
    <col min="6405" max="6646" width="8.8515625" style="54" customWidth="1"/>
    <col min="6647" max="6647" width="10.421875" style="54" customWidth="1"/>
    <col min="6648" max="6648" width="14.140625" style="54" customWidth="1"/>
    <col min="6649" max="6649" width="9.7109375" style="54" customWidth="1"/>
    <col min="6650" max="6650" width="7.140625" style="54" customWidth="1"/>
    <col min="6651" max="6651" width="9.7109375" style="54" customWidth="1"/>
    <col min="6652" max="6652" width="7.140625" style="54" customWidth="1"/>
    <col min="6653" max="6653" width="9.7109375" style="54" customWidth="1"/>
    <col min="6654" max="6654" width="7.140625" style="54" customWidth="1"/>
    <col min="6655" max="6655" width="9.7109375" style="54" customWidth="1"/>
    <col min="6656" max="6656" width="7.140625" style="54" customWidth="1"/>
    <col min="6657" max="6657" width="9.7109375" style="54" customWidth="1"/>
    <col min="6658" max="6658" width="7.140625" style="54" customWidth="1"/>
    <col min="6659" max="6659" width="9.7109375" style="54" customWidth="1"/>
    <col min="6660" max="6660" width="7.140625" style="54" customWidth="1"/>
    <col min="6661" max="6902" width="8.8515625" style="54" customWidth="1"/>
    <col min="6903" max="6903" width="10.421875" style="54" customWidth="1"/>
    <col min="6904" max="6904" width="14.140625" style="54" customWidth="1"/>
    <col min="6905" max="6905" width="9.7109375" style="54" customWidth="1"/>
    <col min="6906" max="6906" width="7.140625" style="54" customWidth="1"/>
    <col min="6907" max="6907" width="9.7109375" style="54" customWidth="1"/>
    <col min="6908" max="6908" width="7.140625" style="54" customWidth="1"/>
    <col min="6909" max="6909" width="9.7109375" style="54" customWidth="1"/>
    <col min="6910" max="6910" width="7.140625" style="54" customWidth="1"/>
    <col min="6911" max="6911" width="9.7109375" style="54" customWidth="1"/>
    <col min="6912" max="6912" width="7.140625" style="54" customWidth="1"/>
    <col min="6913" max="6913" width="9.7109375" style="54" customWidth="1"/>
    <col min="6914" max="6914" width="7.140625" style="54" customWidth="1"/>
    <col min="6915" max="6915" width="9.7109375" style="54" customWidth="1"/>
    <col min="6916" max="6916" width="7.140625" style="54" customWidth="1"/>
    <col min="6917" max="7158" width="8.8515625" style="54" customWidth="1"/>
    <col min="7159" max="7159" width="10.421875" style="54" customWidth="1"/>
    <col min="7160" max="7160" width="14.140625" style="54" customWidth="1"/>
    <col min="7161" max="7161" width="9.7109375" style="54" customWidth="1"/>
    <col min="7162" max="7162" width="7.140625" style="54" customWidth="1"/>
    <col min="7163" max="7163" width="9.7109375" style="54" customWidth="1"/>
    <col min="7164" max="7164" width="7.140625" style="54" customWidth="1"/>
    <col min="7165" max="7165" width="9.7109375" style="54" customWidth="1"/>
    <col min="7166" max="7166" width="7.140625" style="54" customWidth="1"/>
    <col min="7167" max="7167" width="9.7109375" style="54" customWidth="1"/>
    <col min="7168" max="7168" width="7.140625" style="54" customWidth="1"/>
    <col min="7169" max="7169" width="9.7109375" style="54" customWidth="1"/>
    <col min="7170" max="7170" width="7.140625" style="54" customWidth="1"/>
    <col min="7171" max="7171" width="9.7109375" style="54" customWidth="1"/>
    <col min="7172" max="7172" width="7.140625" style="54" customWidth="1"/>
    <col min="7173" max="7414" width="8.8515625" style="54" customWidth="1"/>
    <col min="7415" max="7415" width="10.421875" style="54" customWidth="1"/>
    <col min="7416" max="7416" width="14.140625" style="54" customWidth="1"/>
    <col min="7417" max="7417" width="9.7109375" style="54" customWidth="1"/>
    <col min="7418" max="7418" width="7.140625" style="54" customWidth="1"/>
    <col min="7419" max="7419" width="9.7109375" style="54" customWidth="1"/>
    <col min="7420" max="7420" width="7.140625" style="54" customWidth="1"/>
    <col min="7421" max="7421" width="9.7109375" style="54" customWidth="1"/>
    <col min="7422" max="7422" width="7.140625" style="54" customWidth="1"/>
    <col min="7423" max="7423" width="9.7109375" style="54" customWidth="1"/>
    <col min="7424" max="7424" width="7.140625" style="54" customWidth="1"/>
    <col min="7425" max="7425" width="9.7109375" style="54" customWidth="1"/>
    <col min="7426" max="7426" width="7.140625" style="54" customWidth="1"/>
    <col min="7427" max="7427" width="9.7109375" style="54" customWidth="1"/>
    <col min="7428" max="7428" width="7.140625" style="54" customWidth="1"/>
    <col min="7429" max="7670" width="8.8515625" style="54" customWidth="1"/>
    <col min="7671" max="7671" width="10.421875" style="54" customWidth="1"/>
    <col min="7672" max="7672" width="14.140625" style="54" customWidth="1"/>
    <col min="7673" max="7673" width="9.7109375" style="54" customWidth="1"/>
    <col min="7674" max="7674" width="7.140625" style="54" customWidth="1"/>
    <col min="7675" max="7675" width="9.7109375" style="54" customWidth="1"/>
    <col min="7676" max="7676" width="7.140625" style="54" customWidth="1"/>
    <col min="7677" max="7677" width="9.7109375" style="54" customWidth="1"/>
    <col min="7678" max="7678" width="7.140625" style="54" customWidth="1"/>
    <col min="7679" max="7679" width="9.7109375" style="54" customWidth="1"/>
    <col min="7680" max="7680" width="7.140625" style="54" customWidth="1"/>
    <col min="7681" max="7681" width="9.7109375" style="54" customWidth="1"/>
    <col min="7682" max="7682" width="7.140625" style="54" customWidth="1"/>
    <col min="7683" max="7683" width="9.7109375" style="54" customWidth="1"/>
    <col min="7684" max="7684" width="7.140625" style="54" customWidth="1"/>
    <col min="7685" max="7926" width="8.8515625" style="54" customWidth="1"/>
    <col min="7927" max="7927" width="10.421875" style="54" customWidth="1"/>
    <col min="7928" max="7928" width="14.140625" style="54" customWidth="1"/>
    <col min="7929" max="7929" width="9.7109375" style="54" customWidth="1"/>
    <col min="7930" max="7930" width="7.140625" style="54" customWidth="1"/>
    <col min="7931" max="7931" width="9.7109375" style="54" customWidth="1"/>
    <col min="7932" max="7932" width="7.140625" style="54" customWidth="1"/>
    <col min="7933" max="7933" width="9.7109375" style="54" customWidth="1"/>
    <col min="7934" max="7934" width="7.140625" style="54" customWidth="1"/>
    <col min="7935" max="7935" width="9.7109375" style="54" customWidth="1"/>
    <col min="7936" max="7936" width="7.140625" style="54" customWidth="1"/>
    <col min="7937" max="7937" width="9.7109375" style="54" customWidth="1"/>
    <col min="7938" max="7938" width="7.140625" style="54" customWidth="1"/>
    <col min="7939" max="7939" width="9.7109375" style="54" customWidth="1"/>
    <col min="7940" max="7940" width="7.140625" style="54" customWidth="1"/>
    <col min="7941" max="8182" width="8.8515625" style="54" customWidth="1"/>
    <col min="8183" max="8183" width="10.421875" style="54" customWidth="1"/>
    <col min="8184" max="8184" width="14.140625" style="54" customWidth="1"/>
    <col min="8185" max="8185" width="9.7109375" style="54" customWidth="1"/>
    <col min="8186" max="8186" width="7.140625" style="54" customWidth="1"/>
    <col min="8187" max="8187" width="9.7109375" style="54" customWidth="1"/>
    <col min="8188" max="8188" width="7.140625" style="54" customWidth="1"/>
    <col min="8189" max="8189" width="9.7109375" style="54" customWidth="1"/>
    <col min="8190" max="8190" width="7.140625" style="54" customWidth="1"/>
    <col min="8191" max="8191" width="9.7109375" style="54" customWidth="1"/>
    <col min="8192" max="8192" width="7.140625" style="54" customWidth="1"/>
    <col min="8193" max="8193" width="9.7109375" style="54" customWidth="1"/>
    <col min="8194" max="8194" width="7.140625" style="54" customWidth="1"/>
    <col min="8195" max="8195" width="9.7109375" style="54" customWidth="1"/>
    <col min="8196" max="8196" width="7.140625" style="54" customWidth="1"/>
    <col min="8197" max="8438" width="8.8515625" style="54" customWidth="1"/>
    <col min="8439" max="8439" width="10.421875" style="54" customWidth="1"/>
    <col min="8440" max="8440" width="14.140625" style="54" customWidth="1"/>
    <col min="8441" max="8441" width="9.7109375" style="54" customWidth="1"/>
    <col min="8442" max="8442" width="7.140625" style="54" customWidth="1"/>
    <col min="8443" max="8443" width="9.7109375" style="54" customWidth="1"/>
    <col min="8444" max="8444" width="7.140625" style="54" customWidth="1"/>
    <col min="8445" max="8445" width="9.7109375" style="54" customWidth="1"/>
    <col min="8446" max="8446" width="7.140625" style="54" customWidth="1"/>
    <col min="8447" max="8447" width="9.7109375" style="54" customWidth="1"/>
    <col min="8448" max="8448" width="7.140625" style="54" customWidth="1"/>
    <col min="8449" max="8449" width="9.7109375" style="54" customWidth="1"/>
    <col min="8450" max="8450" width="7.140625" style="54" customWidth="1"/>
    <col min="8451" max="8451" width="9.7109375" style="54" customWidth="1"/>
    <col min="8452" max="8452" width="7.140625" style="54" customWidth="1"/>
    <col min="8453" max="8694" width="8.8515625" style="54" customWidth="1"/>
    <col min="8695" max="8695" width="10.421875" style="54" customWidth="1"/>
    <col min="8696" max="8696" width="14.140625" style="54" customWidth="1"/>
    <col min="8697" max="8697" width="9.7109375" style="54" customWidth="1"/>
    <col min="8698" max="8698" width="7.140625" style="54" customWidth="1"/>
    <col min="8699" max="8699" width="9.7109375" style="54" customWidth="1"/>
    <col min="8700" max="8700" width="7.140625" style="54" customWidth="1"/>
    <col min="8701" max="8701" width="9.7109375" style="54" customWidth="1"/>
    <col min="8702" max="8702" width="7.140625" style="54" customWidth="1"/>
    <col min="8703" max="8703" width="9.7109375" style="54" customWidth="1"/>
    <col min="8704" max="8704" width="7.140625" style="54" customWidth="1"/>
    <col min="8705" max="8705" width="9.7109375" style="54" customWidth="1"/>
    <col min="8706" max="8706" width="7.140625" style="54" customWidth="1"/>
    <col min="8707" max="8707" width="9.7109375" style="54" customWidth="1"/>
    <col min="8708" max="8708" width="7.140625" style="54" customWidth="1"/>
    <col min="8709" max="8950" width="8.8515625" style="54" customWidth="1"/>
    <col min="8951" max="8951" width="10.421875" style="54" customWidth="1"/>
    <col min="8952" max="8952" width="14.140625" style="54" customWidth="1"/>
    <col min="8953" max="8953" width="9.7109375" style="54" customWidth="1"/>
    <col min="8954" max="8954" width="7.140625" style="54" customWidth="1"/>
    <col min="8955" max="8955" width="9.7109375" style="54" customWidth="1"/>
    <col min="8956" max="8956" width="7.140625" style="54" customWidth="1"/>
    <col min="8957" max="8957" width="9.7109375" style="54" customWidth="1"/>
    <col min="8958" max="8958" width="7.140625" style="54" customWidth="1"/>
    <col min="8959" max="8959" width="9.7109375" style="54" customWidth="1"/>
    <col min="8960" max="8960" width="7.140625" style="54" customWidth="1"/>
    <col min="8961" max="8961" width="9.7109375" style="54" customWidth="1"/>
    <col min="8962" max="8962" width="7.140625" style="54" customWidth="1"/>
    <col min="8963" max="8963" width="9.7109375" style="54" customWidth="1"/>
    <col min="8964" max="8964" width="7.140625" style="54" customWidth="1"/>
    <col min="8965" max="9206" width="8.8515625" style="54" customWidth="1"/>
    <col min="9207" max="9207" width="10.421875" style="54" customWidth="1"/>
    <col min="9208" max="9208" width="14.140625" style="54" customWidth="1"/>
    <col min="9209" max="9209" width="9.7109375" style="54" customWidth="1"/>
    <col min="9210" max="9210" width="7.140625" style="54" customWidth="1"/>
    <col min="9211" max="9211" width="9.7109375" style="54" customWidth="1"/>
    <col min="9212" max="9212" width="7.140625" style="54" customWidth="1"/>
    <col min="9213" max="9213" width="9.7109375" style="54" customWidth="1"/>
    <col min="9214" max="9214" width="7.140625" style="54" customWidth="1"/>
    <col min="9215" max="9215" width="9.7109375" style="54" customWidth="1"/>
    <col min="9216" max="9216" width="7.140625" style="54" customWidth="1"/>
    <col min="9217" max="9217" width="9.7109375" style="54" customWidth="1"/>
    <col min="9218" max="9218" width="7.140625" style="54" customWidth="1"/>
    <col min="9219" max="9219" width="9.7109375" style="54" customWidth="1"/>
    <col min="9220" max="9220" width="7.140625" style="54" customWidth="1"/>
    <col min="9221" max="9462" width="8.8515625" style="54" customWidth="1"/>
    <col min="9463" max="9463" width="10.421875" style="54" customWidth="1"/>
    <col min="9464" max="9464" width="14.140625" style="54" customWidth="1"/>
    <col min="9465" max="9465" width="9.7109375" style="54" customWidth="1"/>
    <col min="9466" max="9466" width="7.140625" style="54" customWidth="1"/>
    <col min="9467" max="9467" width="9.7109375" style="54" customWidth="1"/>
    <col min="9468" max="9468" width="7.140625" style="54" customWidth="1"/>
    <col min="9469" max="9469" width="9.7109375" style="54" customWidth="1"/>
    <col min="9470" max="9470" width="7.140625" style="54" customWidth="1"/>
    <col min="9471" max="9471" width="9.7109375" style="54" customWidth="1"/>
    <col min="9472" max="9472" width="7.140625" style="54" customWidth="1"/>
    <col min="9473" max="9473" width="9.7109375" style="54" customWidth="1"/>
    <col min="9474" max="9474" width="7.140625" style="54" customWidth="1"/>
    <col min="9475" max="9475" width="9.7109375" style="54" customWidth="1"/>
    <col min="9476" max="9476" width="7.140625" style="54" customWidth="1"/>
    <col min="9477" max="9718" width="8.8515625" style="54" customWidth="1"/>
    <col min="9719" max="9719" width="10.421875" style="54" customWidth="1"/>
    <col min="9720" max="9720" width="14.140625" style="54" customWidth="1"/>
    <col min="9721" max="9721" width="9.7109375" style="54" customWidth="1"/>
    <col min="9722" max="9722" width="7.140625" style="54" customWidth="1"/>
    <col min="9723" max="9723" width="9.7109375" style="54" customWidth="1"/>
    <col min="9724" max="9724" width="7.140625" style="54" customWidth="1"/>
    <col min="9725" max="9725" width="9.7109375" style="54" customWidth="1"/>
    <col min="9726" max="9726" width="7.140625" style="54" customWidth="1"/>
    <col min="9727" max="9727" width="9.7109375" style="54" customWidth="1"/>
    <col min="9728" max="9728" width="7.140625" style="54" customWidth="1"/>
    <col min="9729" max="9729" width="9.7109375" style="54" customWidth="1"/>
    <col min="9730" max="9730" width="7.140625" style="54" customWidth="1"/>
    <col min="9731" max="9731" width="9.7109375" style="54" customWidth="1"/>
    <col min="9732" max="9732" width="7.140625" style="54" customWidth="1"/>
    <col min="9733" max="9974" width="8.8515625" style="54" customWidth="1"/>
    <col min="9975" max="9975" width="10.421875" style="54" customWidth="1"/>
    <col min="9976" max="9976" width="14.140625" style="54" customWidth="1"/>
    <col min="9977" max="9977" width="9.7109375" style="54" customWidth="1"/>
    <col min="9978" max="9978" width="7.140625" style="54" customWidth="1"/>
    <col min="9979" max="9979" width="9.7109375" style="54" customWidth="1"/>
    <col min="9980" max="9980" width="7.140625" style="54" customWidth="1"/>
    <col min="9981" max="9981" width="9.7109375" style="54" customWidth="1"/>
    <col min="9982" max="9982" width="7.140625" style="54" customWidth="1"/>
    <col min="9983" max="9983" width="9.7109375" style="54" customWidth="1"/>
    <col min="9984" max="9984" width="7.140625" style="54" customWidth="1"/>
    <col min="9985" max="9985" width="9.7109375" style="54" customWidth="1"/>
    <col min="9986" max="9986" width="7.140625" style="54" customWidth="1"/>
    <col min="9987" max="9987" width="9.7109375" style="54" customWidth="1"/>
    <col min="9988" max="9988" width="7.140625" style="54" customWidth="1"/>
    <col min="9989" max="10230" width="8.8515625" style="54" customWidth="1"/>
    <col min="10231" max="10231" width="10.421875" style="54" customWidth="1"/>
    <col min="10232" max="10232" width="14.140625" style="54" customWidth="1"/>
    <col min="10233" max="10233" width="9.7109375" style="54" customWidth="1"/>
    <col min="10234" max="10234" width="7.140625" style="54" customWidth="1"/>
    <col min="10235" max="10235" width="9.7109375" style="54" customWidth="1"/>
    <col min="10236" max="10236" width="7.140625" style="54" customWidth="1"/>
    <col min="10237" max="10237" width="9.7109375" style="54" customWidth="1"/>
    <col min="10238" max="10238" width="7.140625" style="54" customWidth="1"/>
    <col min="10239" max="10239" width="9.7109375" style="54" customWidth="1"/>
    <col min="10240" max="10240" width="7.140625" style="54" customWidth="1"/>
    <col min="10241" max="10241" width="9.7109375" style="54" customWidth="1"/>
    <col min="10242" max="10242" width="7.140625" style="54" customWidth="1"/>
    <col min="10243" max="10243" width="9.7109375" style="54" customWidth="1"/>
    <col min="10244" max="10244" width="7.140625" style="54" customWidth="1"/>
    <col min="10245" max="10486" width="8.8515625" style="54" customWidth="1"/>
    <col min="10487" max="10487" width="10.421875" style="54" customWidth="1"/>
    <col min="10488" max="10488" width="14.140625" style="54" customWidth="1"/>
    <col min="10489" max="10489" width="9.7109375" style="54" customWidth="1"/>
    <col min="10490" max="10490" width="7.140625" style="54" customWidth="1"/>
    <col min="10491" max="10491" width="9.7109375" style="54" customWidth="1"/>
    <col min="10492" max="10492" width="7.140625" style="54" customWidth="1"/>
    <col min="10493" max="10493" width="9.7109375" style="54" customWidth="1"/>
    <col min="10494" max="10494" width="7.140625" style="54" customWidth="1"/>
    <col min="10495" max="10495" width="9.7109375" style="54" customWidth="1"/>
    <col min="10496" max="10496" width="7.140625" style="54" customWidth="1"/>
    <col min="10497" max="10497" width="9.7109375" style="54" customWidth="1"/>
    <col min="10498" max="10498" width="7.140625" style="54" customWidth="1"/>
    <col min="10499" max="10499" width="9.7109375" style="54" customWidth="1"/>
    <col min="10500" max="10500" width="7.140625" style="54" customWidth="1"/>
    <col min="10501" max="10742" width="8.8515625" style="54" customWidth="1"/>
    <col min="10743" max="10743" width="10.421875" style="54" customWidth="1"/>
    <col min="10744" max="10744" width="14.140625" style="54" customWidth="1"/>
    <col min="10745" max="10745" width="9.7109375" style="54" customWidth="1"/>
    <col min="10746" max="10746" width="7.140625" style="54" customWidth="1"/>
    <col min="10747" max="10747" width="9.7109375" style="54" customWidth="1"/>
    <col min="10748" max="10748" width="7.140625" style="54" customWidth="1"/>
    <col min="10749" max="10749" width="9.7109375" style="54" customWidth="1"/>
    <col min="10750" max="10750" width="7.140625" style="54" customWidth="1"/>
    <col min="10751" max="10751" width="9.7109375" style="54" customWidth="1"/>
    <col min="10752" max="10752" width="7.140625" style="54" customWidth="1"/>
    <col min="10753" max="10753" width="9.7109375" style="54" customWidth="1"/>
    <col min="10754" max="10754" width="7.140625" style="54" customWidth="1"/>
    <col min="10755" max="10755" width="9.7109375" style="54" customWidth="1"/>
    <col min="10756" max="10756" width="7.140625" style="54" customWidth="1"/>
    <col min="10757" max="10998" width="8.8515625" style="54" customWidth="1"/>
    <col min="10999" max="10999" width="10.421875" style="54" customWidth="1"/>
    <col min="11000" max="11000" width="14.140625" style="54" customWidth="1"/>
    <col min="11001" max="11001" width="9.7109375" style="54" customWidth="1"/>
    <col min="11002" max="11002" width="7.140625" style="54" customWidth="1"/>
    <col min="11003" max="11003" width="9.7109375" style="54" customWidth="1"/>
    <col min="11004" max="11004" width="7.140625" style="54" customWidth="1"/>
    <col min="11005" max="11005" width="9.7109375" style="54" customWidth="1"/>
    <col min="11006" max="11006" width="7.140625" style="54" customWidth="1"/>
    <col min="11007" max="11007" width="9.7109375" style="54" customWidth="1"/>
    <col min="11008" max="11008" width="7.140625" style="54" customWidth="1"/>
    <col min="11009" max="11009" width="9.7109375" style="54" customWidth="1"/>
    <col min="11010" max="11010" width="7.140625" style="54" customWidth="1"/>
    <col min="11011" max="11011" width="9.7109375" style="54" customWidth="1"/>
    <col min="11012" max="11012" width="7.140625" style="54" customWidth="1"/>
    <col min="11013" max="11254" width="8.8515625" style="54" customWidth="1"/>
    <col min="11255" max="11255" width="10.421875" style="54" customWidth="1"/>
    <col min="11256" max="11256" width="14.140625" style="54" customWidth="1"/>
    <col min="11257" max="11257" width="9.7109375" style="54" customWidth="1"/>
    <col min="11258" max="11258" width="7.140625" style="54" customWidth="1"/>
    <col min="11259" max="11259" width="9.7109375" style="54" customWidth="1"/>
    <col min="11260" max="11260" width="7.140625" style="54" customWidth="1"/>
    <col min="11261" max="11261" width="9.7109375" style="54" customWidth="1"/>
    <col min="11262" max="11262" width="7.140625" style="54" customWidth="1"/>
    <col min="11263" max="11263" width="9.7109375" style="54" customWidth="1"/>
    <col min="11264" max="11264" width="7.140625" style="54" customWidth="1"/>
    <col min="11265" max="11265" width="9.7109375" style="54" customWidth="1"/>
    <col min="11266" max="11266" width="7.140625" style="54" customWidth="1"/>
    <col min="11267" max="11267" width="9.7109375" style="54" customWidth="1"/>
    <col min="11268" max="11268" width="7.140625" style="54" customWidth="1"/>
    <col min="11269" max="11510" width="8.8515625" style="54" customWidth="1"/>
    <col min="11511" max="11511" width="10.421875" style="54" customWidth="1"/>
    <col min="11512" max="11512" width="14.140625" style="54" customWidth="1"/>
    <col min="11513" max="11513" width="9.7109375" style="54" customWidth="1"/>
    <col min="11514" max="11514" width="7.140625" style="54" customWidth="1"/>
    <col min="11515" max="11515" width="9.7109375" style="54" customWidth="1"/>
    <col min="11516" max="11516" width="7.140625" style="54" customWidth="1"/>
    <col min="11517" max="11517" width="9.7109375" style="54" customWidth="1"/>
    <col min="11518" max="11518" width="7.140625" style="54" customWidth="1"/>
    <col min="11519" max="11519" width="9.7109375" style="54" customWidth="1"/>
    <col min="11520" max="11520" width="7.140625" style="54" customWidth="1"/>
    <col min="11521" max="11521" width="9.7109375" style="54" customWidth="1"/>
    <col min="11522" max="11522" width="7.140625" style="54" customWidth="1"/>
    <col min="11523" max="11523" width="9.7109375" style="54" customWidth="1"/>
    <col min="11524" max="11524" width="7.140625" style="54" customWidth="1"/>
    <col min="11525" max="11766" width="8.8515625" style="54" customWidth="1"/>
    <col min="11767" max="11767" width="10.421875" style="54" customWidth="1"/>
    <col min="11768" max="11768" width="14.140625" style="54" customWidth="1"/>
    <col min="11769" max="11769" width="9.7109375" style="54" customWidth="1"/>
    <col min="11770" max="11770" width="7.140625" style="54" customWidth="1"/>
    <col min="11771" max="11771" width="9.7109375" style="54" customWidth="1"/>
    <col min="11772" max="11772" width="7.140625" style="54" customWidth="1"/>
    <col min="11773" max="11773" width="9.7109375" style="54" customWidth="1"/>
    <col min="11774" max="11774" width="7.140625" style="54" customWidth="1"/>
    <col min="11775" max="11775" width="9.7109375" style="54" customWidth="1"/>
    <col min="11776" max="11776" width="7.140625" style="54" customWidth="1"/>
    <col min="11777" max="11777" width="9.7109375" style="54" customWidth="1"/>
    <col min="11778" max="11778" width="7.140625" style="54" customWidth="1"/>
    <col min="11779" max="11779" width="9.7109375" style="54" customWidth="1"/>
    <col min="11780" max="11780" width="7.140625" style="54" customWidth="1"/>
    <col min="11781" max="12022" width="8.8515625" style="54" customWidth="1"/>
    <col min="12023" max="12023" width="10.421875" style="54" customWidth="1"/>
    <col min="12024" max="12024" width="14.140625" style="54" customWidth="1"/>
    <col min="12025" max="12025" width="9.7109375" style="54" customWidth="1"/>
    <col min="12026" max="12026" width="7.140625" style="54" customWidth="1"/>
    <col min="12027" max="12027" width="9.7109375" style="54" customWidth="1"/>
    <col min="12028" max="12028" width="7.140625" style="54" customWidth="1"/>
    <col min="12029" max="12029" width="9.7109375" style="54" customWidth="1"/>
    <col min="12030" max="12030" width="7.140625" style="54" customWidth="1"/>
    <col min="12031" max="12031" width="9.7109375" style="54" customWidth="1"/>
    <col min="12032" max="12032" width="7.140625" style="54" customWidth="1"/>
    <col min="12033" max="12033" width="9.7109375" style="54" customWidth="1"/>
    <col min="12034" max="12034" width="7.140625" style="54" customWidth="1"/>
    <col min="12035" max="12035" width="9.7109375" style="54" customWidth="1"/>
    <col min="12036" max="12036" width="7.140625" style="54" customWidth="1"/>
    <col min="12037" max="12278" width="8.8515625" style="54" customWidth="1"/>
    <col min="12279" max="12279" width="10.421875" style="54" customWidth="1"/>
    <col min="12280" max="12280" width="14.140625" style="54" customWidth="1"/>
    <col min="12281" max="12281" width="9.7109375" style="54" customWidth="1"/>
    <col min="12282" max="12282" width="7.140625" style="54" customWidth="1"/>
    <col min="12283" max="12283" width="9.7109375" style="54" customWidth="1"/>
    <col min="12284" max="12284" width="7.140625" style="54" customWidth="1"/>
    <col min="12285" max="12285" width="9.7109375" style="54" customWidth="1"/>
    <col min="12286" max="12286" width="7.140625" style="54" customWidth="1"/>
    <col min="12287" max="12287" width="9.7109375" style="54" customWidth="1"/>
    <col min="12288" max="12288" width="7.140625" style="54" customWidth="1"/>
    <col min="12289" max="12289" width="9.7109375" style="54" customWidth="1"/>
    <col min="12290" max="12290" width="7.140625" style="54" customWidth="1"/>
    <col min="12291" max="12291" width="9.7109375" style="54" customWidth="1"/>
    <col min="12292" max="12292" width="7.140625" style="54" customWidth="1"/>
    <col min="12293" max="12534" width="8.8515625" style="54" customWidth="1"/>
    <col min="12535" max="12535" width="10.421875" style="54" customWidth="1"/>
    <col min="12536" max="12536" width="14.140625" style="54" customWidth="1"/>
    <col min="12537" max="12537" width="9.7109375" style="54" customWidth="1"/>
    <col min="12538" max="12538" width="7.140625" style="54" customWidth="1"/>
    <col min="12539" max="12539" width="9.7109375" style="54" customWidth="1"/>
    <col min="12540" max="12540" width="7.140625" style="54" customWidth="1"/>
    <col min="12541" max="12541" width="9.7109375" style="54" customWidth="1"/>
    <col min="12542" max="12542" width="7.140625" style="54" customWidth="1"/>
    <col min="12543" max="12543" width="9.7109375" style="54" customWidth="1"/>
    <col min="12544" max="12544" width="7.140625" style="54" customWidth="1"/>
    <col min="12545" max="12545" width="9.7109375" style="54" customWidth="1"/>
    <col min="12546" max="12546" width="7.140625" style="54" customWidth="1"/>
    <col min="12547" max="12547" width="9.7109375" style="54" customWidth="1"/>
    <col min="12548" max="12548" width="7.140625" style="54" customWidth="1"/>
    <col min="12549" max="12790" width="8.8515625" style="54" customWidth="1"/>
    <col min="12791" max="12791" width="10.421875" style="54" customWidth="1"/>
    <col min="12792" max="12792" width="14.140625" style="54" customWidth="1"/>
    <col min="12793" max="12793" width="9.7109375" style="54" customWidth="1"/>
    <col min="12794" max="12794" width="7.140625" style="54" customWidth="1"/>
    <col min="12795" max="12795" width="9.7109375" style="54" customWidth="1"/>
    <col min="12796" max="12796" width="7.140625" style="54" customWidth="1"/>
    <col min="12797" max="12797" width="9.7109375" style="54" customWidth="1"/>
    <col min="12798" max="12798" width="7.140625" style="54" customWidth="1"/>
    <col min="12799" max="12799" width="9.7109375" style="54" customWidth="1"/>
    <col min="12800" max="12800" width="7.140625" style="54" customWidth="1"/>
    <col min="12801" max="12801" width="9.7109375" style="54" customWidth="1"/>
    <col min="12802" max="12802" width="7.140625" style="54" customWidth="1"/>
    <col min="12803" max="12803" width="9.7109375" style="54" customWidth="1"/>
    <col min="12804" max="12804" width="7.140625" style="54" customWidth="1"/>
    <col min="12805" max="13046" width="8.8515625" style="54" customWidth="1"/>
    <col min="13047" max="13047" width="10.421875" style="54" customWidth="1"/>
    <col min="13048" max="13048" width="14.140625" style="54" customWidth="1"/>
    <col min="13049" max="13049" width="9.7109375" style="54" customWidth="1"/>
    <col min="13050" max="13050" width="7.140625" style="54" customWidth="1"/>
    <col min="13051" max="13051" width="9.7109375" style="54" customWidth="1"/>
    <col min="13052" max="13052" width="7.140625" style="54" customWidth="1"/>
    <col min="13053" max="13053" width="9.7109375" style="54" customWidth="1"/>
    <col min="13054" max="13054" width="7.140625" style="54" customWidth="1"/>
    <col min="13055" max="13055" width="9.7109375" style="54" customWidth="1"/>
    <col min="13056" max="13056" width="7.140625" style="54" customWidth="1"/>
    <col min="13057" max="13057" width="9.7109375" style="54" customWidth="1"/>
    <col min="13058" max="13058" width="7.140625" style="54" customWidth="1"/>
    <col min="13059" max="13059" width="9.7109375" style="54" customWidth="1"/>
    <col min="13060" max="13060" width="7.140625" style="54" customWidth="1"/>
    <col min="13061" max="13302" width="8.8515625" style="54" customWidth="1"/>
    <col min="13303" max="13303" width="10.421875" style="54" customWidth="1"/>
    <col min="13304" max="13304" width="14.140625" style="54" customWidth="1"/>
    <col min="13305" max="13305" width="9.7109375" style="54" customWidth="1"/>
    <col min="13306" max="13306" width="7.140625" style="54" customWidth="1"/>
    <col min="13307" max="13307" width="9.7109375" style="54" customWidth="1"/>
    <col min="13308" max="13308" width="7.140625" style="54" customWidth="1"/>
    <col min="13309" max="13309" width="9.7109375" style="54" customWidth="1"/>
    <col min="13310" max="13310" width="7.140625" style="54" customWidth="1"/>
    <col min="13311" max="13311" width="9.7109375" style="54" customWidth="1"/>
    <col min="13312" max="13312" width="7.140625" style="54" customWidth="1"/>
    <col min="13313" max="13313" width="9.7109375" style="54" customWidth="1"/>
    <col min="13314" max="13314" width="7.140625" style="54" customWidth="1"/>
    <col min="13315" max="13315" width="9.7109375" style="54" customWidth="1"/>
    <col min="13316" max="13316" width="7.140625" style="54" customWidth="1"/>
    <col min="13317" max="13558" width="8.8515625" style="54" customWidth="1"/>
    <col min="13559" max="13559" width="10.421875" style="54" customWidth="1"/>
    <col min="13560" max="13560" width="14.140625" style="54" customWidth="1"/>
    <col min="13561" max="13561" width="9.7109375" style="54" customWidth="1"/>
    <col min="13562" max="13562" width="7.140625" style="54" customWidth="1"/>
    <col min="13563" max="13563" width="9.7109375" style="54" customWidth="1"/>
    <col min="13564" max="13564" width="7.140625" style="54" customWidth="1"/>
    <col min="13565" max="13565" width="9.7109375" style="54" customWidth="1"/>
    <col min="13566" max="13566" width="7.140625" style="54" customWidth="1"/>
    <col min="13567" max="13567" width="9.7109375" style="54" customWidth="1"/>
    <col min="13568" max="13568" width="7.140625" style="54" customWidth="1"/>
    <col min="13569" max="13569" width="9.7109375" style="54" customWidth="1"/>
    <col min="13570" max="13570" width="7.140625" style="54" customWidth="1"/>
    <col min="13571" max="13571" width="9.7109375" style="54" customWidth="1"/>
    <col min="13572" max="13572" width="7.140625" style="54" customWidth="1"/>
    <col min="13573" max="13814" width="8.8515625" style="54" customWidth="1"/>
    <col min="13815" max="13815" width="10.421875" style="54" customWidth="1"/>
    <col min="13816" max="13816" width="14.140625" style="54" customWidth="1"/>
    <col min="13817" max="13817" width="9.7109375" style="54" customWidth="1"/>
    <col min="13818" max="13818" width="7.140625" style="54" customWidth="1"/>
    <col min="13819" max="13819" width="9.7109375" style="54" customWidth="1"/>
    <col min="13820" max="13820" width="7.140625" style="54" customWidth="1"/>
    <col min="13821" max="13821" width="9.7109375" style="54" customWidth="1"/>
    <col min="13822" max="13822" width="7.140625" style="54" customWidth="1"/>
    <col min="13823" max="13823" width="9.7109375" style="54" customWidth="1"/>
    <col min="13824" max="13824" width="7.140625" style="54" customWidth="1"/>
    <col min="13825" max="13825" width="9.7109375" style="54" customWidth="1"/>
    <col min="13826" max="13826" width="7.140625" style="54" customWidth="1"/>
    <col min="13827" max="13827" width="9.7109375" style="54" customWidth="1"/>
    <col min="13828" max="13828" width="7.140625" style="54" customWidth="1"/>
    <col min="13829" max="14070" width="8.8515625" style="54" customWidth="1"/>
    <col min="14071" max="14071" width="10.421875" style="54" customWidth="1"/>
    <col min="14072" max="14072" width="14.140625" style="54" customWidth="1"/>
    <col min="14073" max="14073" width="9.7109375" style="54" customWidth="1"/>
    <col min="14074" max="14074" width="7.140625" style="54" customWidth="1"/>
    <col min="14075" max="14075" width="9.7109375" style="54" customWidth="1"/>
    <col min="14076" max="14076" width="7.140625" style="54" customWidth="1"/>
    <col min="14077" max="14077" width="9.7109375" style="54" customWidth="1"/>
    <col min="14078" max="14078" width="7.140625" style="54" customWidth="1"/>
    <col min="14079" max="14079" width="9.7109375" style="54" customWidth="1"/>
    <col min="14080" max="14080" width="7.140625" style="54" customWidth="1"/>
    <col min="14081" max="14081" width="9.7109375" style="54" customWidth="1"/>
    <col min="14082" max="14082" width="7.140625" style="54" customWidth="1"/>
    <col min="14083" max="14083" width="9.7109375" style="54" customWidth="1"/>
    <col min="14084" max="14084" width="7.140625" style="54" customWidth="1"/>
    <col min="14085" max="14326" width="8.8515625" style="54" customWidth="1"/>
    <col min="14327" max="14327" width="10.421875" style="54" customWidth="1"/>
    <col min="14328" max="14328" width="14.140625" style="54" customWidth="1"/>
    <col min="14329" max="14329" width="9.7109375" style="54" customWidth="1"/>
    <col min="14330" max="14330" width="7.140625" style="54" customWidth="1"/>
    <col min="14331" max="14331" width="9.7109375" style="54" customWidth="1"/>
    <col min="14332" max="14332" width="7.140625" style="54" customWidth="1"/>
    <col min="14333" max="14333" width="9.7109375" style="54" customWidth="1"/>
    <col min="14334" max="14334" width="7.140625" style="54" customWidth="1"/>
    <col min="14335" max="14335" width="9.7109375" style="54" customWidth="1"/>
    <col min="14336" max="14336" width="7.140625" style="54" customWidth="1"/>
    <col min="14337" max="14337" width="9.7109375" style="54" customWidth="1"/>
    <col min="14338" max="14338" width="7.140625" style="54" customWidth="1"/>
    <col min="14339" max="14339" width="9.7109375" style="54" customWidth="1"/>
    <col min="14340" max="14340" width="7.140625" style="54" customWidth="1"/>
    <col min="14341" max="14582" width="8.8515625" style="54" customWidth="1"/>
    <col min="14583" max="14583" width="10.421875" style="54" customWidth="1"/>
    <col min="14584" max="14584" width="14.140625" style="54" customWidth="1"/>
    <col min="14585" max="14585" width="9.7109375" style="54" customWidth="1"/>
    <col min="14586" max="14586" width="7.140625" style="54" customWidth="1"/>
    <col min="14587" max="14587" width="9.7109375" style="54" customWidth="1"/>
    <col min="14588" max="14588" width="7.140625" style="54" customWidth="1"/>
    <col min="14589" max="14589" width="9.7109375" style="54" customWidth="1"/>
    <col min="14590" max="14590" width="7.140625" style="54" customWidth="1"/>
    <col min="14591" max="14591" width="9.7109375" style="54" customWidth="1"/>
    <col min="14592" max="14592" width="7.140625" style="54" customWidth="1"/>
    <col min="14593" max="14593" width="9.7109375" style="54" customWidth="1"/>
    <col min="14594" max="14594" width="7.140625" style="54" customWidth="1"/>
    <col min="14595" max="14595" width="9.7109375" style="54" customWidth="1"/>
    <col min="14596" max="14596" width="7.140625" style="54" customWidth="1"/>
    <col min="14597" max="14838" width="8.8515625" style="54" customWidth="1"/>
    <col min="14839" max="14839" width="10.421875" style="54" customWidth="1"/>
    <col min="14840" max="14840" width="14.140625" style="54" customWidth="1"/>
    <col min="14841" max="14841" width="9.7109375" style="54" customWidth="1"/>
    <col min="14842" max="14842" width="7.140625" style="54" customWidth="1"/>
    <col min="14843" max="14843" width="9.7109375" style="54" customWidth="1"/>
    <col min="14844" max="14844" width="7.140625" style="54" customWidth="1"/>
    <col min="14845" max="14845" width="9.7109375" style="54" customWidth="1"/>
    <col min="14846" max="14846" width="7.140625" style="54" customWidth="1"/>
    <col min="14847" max="14847" width="9.7109375" style="54" customWidth="1"/>
    <col min="14848" max="14848" width="7.140625" style="54" customWidth="1"/>
    <col min="14849" max="14849" width="9.7109375" style="54" customWidth="1"/>
    <col min="14850" max="14850" width="7.140625" style="54" customWidth="1"/>
    <col min="14851" max="14851" width="9.7109375" style="54" customWidth="1"/>
    <col min="14852" max="14852" width="7.140625" style="54" customWidth="1"/>
    <col min="14853" max="15094" width="8.8515625" style="54" customWidth="1"/>
    <col min="15095" max="15095" width="10.421875" style="54" customWidth="1"/>
    <col min="15096" max="15096" width="14.140625" style="54" customWidth="1"/>
    <col min="15097" max="15097" width="9.7109375" style="54" customWidth="1"/>
    <col min="15098" max="15098" width="7.140625" style="54" customWidth="1"/>
    <col min="15099" max="15099" width="9.7109375" style="54" customWidth="1"/>
    <col min="15100" max="15100" width="7.140625" style="54" customWidth="1"/>
    <col min="15101" max="15101" width="9.7109375" style="54" customWidth="1"/>
    <col min="15102" max="15102" width="7.140625" style="54" customWidth="1"/>
    <col min="15103" max="15103" width="9.7109375" style="54" customWidth="1"/>
    <col min="15104" max="15104" width="7.140625" style="54" customWidth="1"/>
    <col min="15105" max="15105" width="9.7109375" style="54" customWidth="1"/>
    <col min="15106" max="15106" width="7.140625" style="54" customWidth="1"/>
    <col min="15107" max="15107" width="9.7109375" style="54" customWidth="1"/>
    <col min="15108" max="15108" width="7.140625" style="54" customWidth="1"/>
    <col min="15109" max="15350" width="8.8515625" style="54" customWidth="1"/>
    <col min="15351" max="15351" width="10.421875" style="54" customWidth="1"/>
    <col min="15352" max="15352" width="14.140625" style="54" customWidth="1"/>
    <col min="15353" max="15353" width="9.7109375" style="54" customWidth="1"/>
    <col min="15354" max="15354" width="7.140625" style="54" customWidth="1"/>
    <col min="15355" max="15355" width="9.7109375" style="54" customWidth="1"/>
    <col min="15356" max="15356" width="7.140625" style="54" customWidth="1"/>
    <col min="15357" max="15357" width="9.7109375" style="54" customWidth="1"/>
    <col min="15358" max="15358" width="7.140625" style="54" customWidth="1"/>
    <col min="15359" max="15359" width="9.7109375" style="54" customWidth="1"/>
    <col min="15360" max="15360" width="7.140625" style="54" customWidth="1"/>
    <col min="15361" max="15361" width="9.7109375" style="54" customWidth="1"/>
    <col min="15362" max="15362" width="7.140625" style="54" customWidth="1"/>
    <col min="15363" max="15363" width="9.7109375" style="54" customWidth="1"/>
    <col min="15364" max="15364" width="7.140625" style="54" customWidth="1"/>
    <col min="15365" max="15606" width="8.8515625" style="54" customWidth="1"/>
    <col min="15607" max="15607" width="10.421875" style="54" customWidth="1"/>
    <col min="15608" max="15608" width="14.140625" style="54" customWidth="1"/>
    <col min="15609" max="15609" width="9.7109375" style="54" customWidth="1"/>
    <col min="15610" max="15610" width="7.140625" style="54" customWidth="1"/>
    <col min="15611" max="15611" width="9.7109375" style="54" customWidth="1"/>
    <col min="15612" max="15612" width="7.140625" style="54" customWidth="1"/>
    <col min="15613" max="15613" width="9.7109375" style="54" customWidth="1"/>
    <col min="15614" max="15614" width="7.140625" style="54" customWidth="1"/>
    <col min="15615" max="15615" width="9.7109375" style="54" customWidth="1"/>
    <col min="15616" max="15616" width="7.140625" style="54" customWidth="1"/>
    <col min="15617" max="15617" width="9.7109375" style="54" customWidth="1"/>
    <col min="15618" max="15618" width="7.140625" style="54" customWidth="1"/>
    <col min="15619" max="15619" width="9.7109375" style="54" customWidth="1"/>
    <col min="15620" max="15620" width="7.140625" style="54" customWidth="1"/>
    <col min="15621" max="15862" width="8.8515625" style="54" customWidth="1"/>
    <col min="15863" max="15863" width="10.421875" style="54" customWidth="1"/>
    <col min="15864" max="15864" width="14.140625" style="54" customWidth="1"/>
    <col min="15865" max="15865" width="9.7109375" style="54" customWidth="1"/>
    <col min="15866" max="15866" width="7.140625" style="54" customWidth="1"/>
    <col min="15867" max="15867" width="9.7109375" style="54" customWidth="1"/>
    <col min="15868" max="15868" width="7.140625" style="54" customWidth="1"/>
    <col min="15869" max="15869" width="9.7109375" style="54" customWidth="1"/>
    <col min="15870" max="15870" width="7.140625" style="54" customWidth="1"/>
    <col min="15871" max="15871" width="9.7109375" style="54" customWidth="1"/>
    <col min="15872" max="15872" width="7.140625" style="54" customWidth="1"/>
    <col min="15873" max="15873" width="9.7109375" style="54" customWidth="1"/>
    <col min="15874" max="15874" width="7.140625" style="54" customWidth="1"/>
    <col min="15875" max="15875" width="9.7109375" style="54" customWidth="1"/>
    <col min="15876" max="15876" width="7.140625" style="54" customWidth="1"/>
    <col min="15877" max="16118" width="8.8515625" style="54" customWidth="1"/>
    <col min="16119" max="16119" width="10.421875" style="54" customWidth="1"/>
    <col min="16120" max="16120" width="14.140625" style="54" customWidth="1"/>
    <col min="16121" max="16121" width="9.7109375" style="54" customWidth="1"/>
    <col min="16122" max="16122" width="7.140625" style="54" customWidth="1"/>
    <col min="16123" max="16123" width="9.7109375" style="54" customWidth="1"/>
    <col min="16124" max="16124" width="7.140625" style="54" customWidth="1"/>
    <col min="16125" max="16125" width="9.7109375" style="54" customWidth="1"/>
    <col min="16126" max="16126" width="7.140625" style="54" customWidth="1"/>
    <col min="16127" max="16127" width="9.7109375" style="54" customWidth="1"/>
    <col min="16128" max="16128" width="7.140625" style="54" customWidth="1"/>
    <col min="16129" max="16129" width="9.7109375" style="54" customWidth="1"/>
    <col min="16130" max="16130" width="7.140625" style="54" customWidth="1"/>
    <col min="16131" max="16131" width="9.7109375" style="54" customWidth="1"/>
    <col min="16132" max="16132" width="7.140625" style="54" customWidth="1"/>
    <col min="16133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55"/>
      <c r="L5" s="55"/>
      <c r="M5" s="55"/>
    </row>
    <row r="6" spans="2:13" ht="15.5">
      <c r="B6" s="274" t="s">
        <v>188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7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78"/>
      <c r="C9" s="281" t="s">
        <v>167</v>
      </c>
      <c r="D9" s="282"/>
      <c r="E9" s="282"/>
      <c r="F9" s="282"/>
      <c r="G9" s="282"/>
      <c r="H9" s="282"/>
      <c r="I9" s="283"/>
      <c r="J9" s="271"/>
      <c r="K9" s="271"/>
      <c r="L9" s="279" t="s">
        <v>36</v>
      </c>
      <c r="M9" s="280"/>
    </row>
    <row r="10" spans="1:13" ht="13">
      <c r="A10" s="64"/>
      <c r="B10" s="65" t="s">
        <v>86</v>
      </c>
      <c r="C10" s="66">
        <v>278025</v>
      </c>
      <c r="D10" s="66">
        <v>318990</v>
      </c>
      <c r="E10" s="66">
        <v>349150</v>
      </c>
      <c r="F10" s="66">
        <v>393685</v>
      </c>
      <c r="G10" s="66">
        <v>670795</v>
      </c>
      <c r="H10" s="66">
        <v>137840</v>
      </c>
      <c r="I10" s="66">
        <v>139520</v>
      </c>
      <c r="J10" s="66">
        <v>142420</v>
      </c>
      <c r="K10" s="66">
        <v>118935</v>
      </c>
      <c r="L10" s="67">
        <f>I10/I10*100</f>
        <v>100</v>
      </c>
      <c r="M10" s="68">
        <f>+((K10/J10)-1)*100</f>
        <v>-16.48995927538267</v>
      </c>
    </row>
    <row r="11" spans="1:14" ht="13">
      <c r="A11" s="64"/>
      <c r="B11" s="69" t="s">
        <v>37</v>
      </c>
      <c r="C11" s="70">
        <v>1640</v>
      </c>
      <c r="D11" s="70">
        <v>1530</v>
      </c>
      <c r="E11" s="70">
        <v>2440</v>
      </c>
      <c r="F11" s="70">
        <v>2200</v>
      </c>
      <c r="G11" s="70">
        <v>2300</v>
      </c>
      <c r="H11" s="70">
        <v>770</v>
      </c>
      <c r="I11" s="70">
        <v>1140</v>
      </c>
      <c r="J11" s="70">
        <v>1720</v>
      </c>
      <c r="K11" s="70">
        <v>1805</v>
      </c>
      <c r="L11" s="71">
        <f>K11/$K$10*100</f>
        <v>1.5176356833564553</v>
      </c>
      <c r="M11" s="72">
        <f aca="true" t="shared" si="0" ref="M11:M37">+((K11/J11)-1)*100</f>
        <v>4.941860465116288</v>
      </c>
      <c r="N11" s="64"/>
    </row>
    <row r="12" spans="1:14" ht="13">
      <c r="A12" s="64"/>
      <c r="B12" s="73" t="s">
        <v>38</v>
      </c>
      <c r="C12" s="74">
        <v>2405</v>
      </c>
      <c r="D12" s="74">
        <v>2170</v>
      </c>
      <c r="E12" s="74">
        <v>2870</v>
      </c>
      <c r="F12" s="74">
        <v>3220</v>
      </c>
      <c r="G12" s="74">
        <v>4245</v>
      </c>
      <c r="H12" s="74">
        <v>4685</v>
      </c>
      <c r="I12" s="74">
        <v>6180</v>
      </c>
      <c r="J12" s="74">
        <v>7955</v>
      </c>
      <c r="K12" s="74">
        <v>7230</v>
      </c>
      <c r="L12" s="75">
        <f aca="true" t="shared" si="1" ref="L12:L37">K12/$K$10*100</f>
        <v>6.0789506873502335</v>
      </c>
      <c r="M12" s="76">
        <f t="shared" si="0"/>
        <v>-9.113764927718416</v>
      </c>
      <c r="N12" s="64"/>
    </row>
    <row r="13" spans="1:14" ht="13">
      <c r="A13" s="64"/>
      <c r="B13" s="73" t="s">
        <v>80</v>
      </c>
      <c r="C13" s="74">
        <v>465</v>
      </c>
      <c r="D13" s="74">
        <v>365</v>
      </c>
      <c r="E13" s="74">
        <v>230</v>
      </c>
      <c r="F13" s="74">
        <v>315</v>
      </c>
      <c r="G13" s="74">
        <v>460</v>
      </c>
      <c r="H13" s="74">
        <v>440</v>
      </c>
      <c r="I13" s="74">
        <v>340</v>
      </c>
      <c r="J13" s="74">
        <v>290</v>
      </c>
      <c r="K13" s="74">
        <v>405</v>
      </c>
      <c r="L13" s="75">
        <f t="shared" si="1"/>
        <v>0.340522133938706</v>
      </c>
      <c r="M13" s="76">
        <f t="shared" si="0"/>
        <v>39.6551724137931</v>
      </c>
      <c r="N13" s="64"/>
    </row>
    <row r="14" spans="1:14" ht="13">
      <c r="A14" s="64"/>
      <c r="B14" s="73" t="s">
        <v>39</v>
      </c>
      <c r="C14" s="74">
        <v>125</v>
      </c>
      <c r="D14" s="74">
        <v>120</v>
      </c>
      <c r="E14" s="74">
        <v>300</v>
      </c>
      <c r="F14" s="74">
        <v>325</v>
      </c>
      <c r="G14" s="74">
        <v>650</v>
      </c>
      <c r="H14" s="74">
        <v>480</v>
      </c>
      <c r="I14" s="74">
        <v>640</v>
      </c>
      <c r="J14" s="74">
        <v>535</v>
      </c>
      <c r="K14" s="74">
        <v>510</v>
      </c>
      <c r="L14" s="75">
        <f t="shared" si="1"/>
        <v>0.4288056501450372</v>
      </c>
      <c r="M14" s="76">
        <f t="shared" si="0"/>
        <v>-4.672897196261683</v>
      </c>
      <c r="N14" s="64"/>
    </row>
    <row r="15" spans="1:14" ht="13">
      <c r="A15" s="64"/>
      <c r="B15" s="73" t="s">
        <v>40</v>
      </c>
      <c r="C15" s="74">
        <v>3670</v>
      </c>
      <c r="D15" s="74">
        <v>3775</v>
      </c>
      <c r="E15" s="74">
        <v>4250</v>
      </c>
      <c r="F15" s="74">
        <v>5175</v>
      </c>
      <c r="G15" s="74">
        <v>6730</v>
      </c>
      <c r="H15" s="74">
        <v>4210</v>
      </c>
      <c r="I15" s="74">
        <v>4635</v>
      </c>
      <c r="J15" s="74">
        <v>5970</v>
      </c>
      <c r="K15" s="74">
        <v>5820</v>
      </c>
      <c r="L15" s="75">
        <f t="shared" si="1"/>
        <v>4.893429184008072</v>
      </c>
      <c r="M15" s="76">
        <f t="shared" si="0"/>
        <v>-2.5125628140703515</v>
      </c>
      <c r="N15" s="64"/>
    </row>
    <row r="16" spans="1:14" ht="13">
      <c r="A16" s="64"/>
      <c r="B16" s="73" t="s">
        <v>41</v>
      </c>
      <c r="C16" s="74">
        <v>965</v>
      </c>
      <c r="D16" s="74">
        <v>875</v>
      </c>
      <c r="E16" s="74">
        <v>1175</v>
      </c>
      <c r="F16" s="74">
        <v>1635</v>
      </c>
      <c r="G16" s="74">
        <v>2120</v>
      </c>
      <c r="H16" s="74">
        <v>500</v>
      </c>
      <c r="I16" s="74">
        <v>565</v>
      </c>
      <c r="J16" s="74">
        <v>5465</v>
      </c>
      <c r="K16" s="74">
        <v>5855</v>
      </c>
      <c r="L16" s="75">
        <f t="shared" si="1"/>
        <v>4.922857022743515</v>
      </c>
      <c r="M16" s="76">
        <f t="shared" si="0"/>
        <v>7.136322049405308</v>
      </c>
      <c r="N16" s="64"/>
    </row>
    <row r="17" spans="1:14" ht="13">
      <c r="A17" s="64"/>
      <c r="B17" s="73" t="s">
        <v>42</v>
      </c>
      <c r="C17" s="74">
        <v>3450</v>
      </c>
      <c r="D17" s="74">
        <v>3950</v>
      </c>
      <c r="E17" s="74">
        <v>3745</v>
      </c>
      <c r="F17" s="74">
        <v>4795</v>
      </c>
      <c r="G17" s="74">
        <v>7455</v>
      </c>
      <c r="H17" s="74">
        <v>2790</v>
      </c>
      <c r="I17" s="74">
        <v>3725</v>
      </c>
      <c r="J17" s="74">
        <v>9240</v>
      </c>
      <c r="K17" s="74">
        <v>7405</v>
      </c>
      <c r="L17" s="75">
        <f t="shared" si="1"/>
        <v>6.226089881027452</v>
      </c>
      <c r="M17" s="76">
        <f t="shared" si="0"/>
        <v>-19.859307359307355</v>
      </c>
      <c r="N17" s="64"/>
    </row>
    <row r="18" spans="1:14" ht="13">
      <c r="A18" s="64"/>
      <c r="B18" s="73" t="s">
        <v>43</v>
      </c>
      <c r="C18" s="74">
        <v>6890</v>
      </c>
      <c r="D18" s="74">
        <v>18145</v>
      </c>
      <c r="E18" s="74">
        <v>21175</v>
      </c>
      <c r="F18" s="74">
        <v>14295</v>
      </c>
      <c r="G18" s="74">
        <v>7015</v>
      </c>
      <c r="H18" s="74">
        <v>3145</v>
      </c>
      <c r="I18" s="74">
        <v>3075</v>
      </c>
      <c r="J18" s="74">
        <v>5450</v>
      </c>
      <c r="K18" s="74">
        <v>7270</v>
      </c>
      <c r="L18" s="75">
        <f t="shared" si="1"/>
        <v>6.112582503047884</v>
      </c>
      <c r="M18" s="76">
        <f t="shared" si="0"/>
        <v>33.39449541284403</v>
      </c>
      <c r="N18" s="64"/>
    </row>
    <row r="19" spans="1:15" ht="13">
      <c r="A19" s="64"/>
      <c r="B19" s="73" t="s">
        <v>44</v>
      </c>
      <c r="C19" s="74">
        <v>168345</v>
      </c>
      <c r="D19" s="74">
        <v>192135</v>
      </c>
      <c r="E19" s="74">
        <v>203025</v>
      </c>
      <c r="F19" s="74">
        <v>230540</v>
      </c>
      <c r="G19" s="74">
        <v>493455</v>
      </c>
      <c r="H19" s="74">
        <v>3515</v>
      </c>
      <c r="I19" s="74">
        <v>2545</v>
      </c>
      <c r="J19" s="74">
        <v>7250</v>
      </c>
      <c r="K19" s="74">
        <v>7250</v>
      </c>
      <c r="L19" s="75">
        <f t="shared" si="1"/>
        <v>6.095766595199058</v>
      </c>
      <c r="M19" s="76">
        <f t="shared" si="0"/>
        <v>0</v>
      </c>
      <c r="N19" s="64"/>
      <c r="O19" s="77"/>
    </row>
    <row r="20" spans="1:14" ht="13">
      <c r="A20" s="64"/>
      <c r="B20" s="73" t="s">
        <v>45</v>
      </c>
      <c r="C20" s="74">
        <v>10860</v>
      </c>
      <c r="D20" s="74">
        <v>8580</v>
      </c>
      <c r="E20" s="74">
        <v>10215</v>
      </c>
      <c r="F20" s="74">
        <v>9515</v>
      </c>
      <c r="G20" s="74">
        <v>9880</v>
      </c>
      <c r="H20" s="74">
        <v>4240</v>
      </c>
      <c r="I20" s="74">
        <v>8210</v>
      </c>
      <c r="J20" s="74">
        <v>9180</v>
      </c>
      <c r="K20" s="74">
        <v>5320</v>
      </c>
      <c r="L20" s="75">
        <f t="shared" si="1"/>
        <v>4.473031487787447</v>
      </c>
      <c r="M20" s="76">
        <f t="shared" si="0"/>
        <v>-42.0479302832244</v>
      </c>
      <c r="N20" s="64"/>
    </row>
    <row r="21" spans="1:14" ht="13">
      <c r="A21" s="64"/>
      <c r="B21" s="73" t="s">
        <v>1</v>
      </c>
      <c r="C21" s="74">
        <v>9355</v>
      </c>
      <c r="D21" s="74">
        <v>9135</v>
      </c>
      <c r="E21" s="74">
        <v>10015</v>
      </c>
      <c r="F21" s="74">
        <v>13240</v>
      </c>
      <c r="G21" s="74">
        <v>13025</v>
      </c>
      <c r="H21" s="74">
        <v>14710</v>
      </c>
      <c r="I21" s="74">
        <v>14190</v>
      </c>
      <c r="J21" s="74">
        <v>11800</v>
      </c>
      <c r="K21" s="74">
        <v>10900</v>
      </c>
      <c r="L21" s="75">
        <f t="shared" si="1"/>
        <v>9.16466977760962</v>
      </c>
      <c r="M21" s="76">
        <f t="shared" si="0"/>
        <v>-7.6271186440677985</v>
      </c>
      <c r="N21" s="64"/>
    </row>
    <row r="22" spans="1:14" ht="13">
      <c r="A22" s="64"/>
      <c r="B22" s="73" t="s">
        <v>46</v>
      </c>
      <c r="C22" s="74">
        <v>7425</v>
      </c>
      <c r="D22" s="74">
        <v>9715</v>
      </c>
      <c r="E22" s="74">
        <v>11260</v>
      </c>
      <c r="F22" s="74">
        <v>8245</v>
      </c>
      <c r="G22" s="74">
        <v>9720</v>
      </c>
      <c r="H22" s="74">
        <v>4060</v>
      </c>
      <c r="I22" s="74">
        <v>5760</v>
      </c>
      <c r="J22" s="74">
        <v>5795</v>
      </c>
      <c r="K22" s="74">
        <v>6295</v>
      </c>
      <c r="L22" s="75">
        <f t="shared" si="1"/>
        <v>5.292806995417665</v>
      </c>
      <c r="M22" s="76">
        <f t="shared" si="0"/>
        <v>8.628127696289912</v>
      </c>
      <c r="N22" s="64"/>
    </row>
    <row r="23" spans="1:14" ht="13">
      <c r="A23" s="64"/>
      <c r="B23" s="73" t="s">
        <v>47</v>
      </c>
      <c r="C23" s="74">
        <v>415</v>
      </c>
      <c r="D23" s="74">
        <v>565</v>
      </c>
      <c r="E23" s="74">
        <v>1425</v>
      </c>
      <c r="F23" s="74">
        <v>2025</v>
      </c>
      <c r="G23" s="74">
        <v>900</v>
      </c>
      <c r="H23" s="74">
        <v>360</v>
      </c>
      <c r="I23" s="74">
        <v>440</v>
      </c>
      <c r="J23" s="74">
        <v>425</v>
      </c>
      <c r="K23" s="74">
        <v>465</v>
      </c>
      <c r="L23" s="75">
        <f t="shared" si="1"/>
        <v>0.390969857485181</v>
      </c>
      <c r="M23" s="76">
        <f t="shared" si="0"/>
        <v>9.411764705882364</v>
      </c>
      <c r="N23" s="64"/>
    </row>
    <row r="24" spans="1:14" ht="13">
      <c r="A24" s="64"/>
      <c r="B24" s="73" t="s">
        <v>48</v>
      </c>
      <c r="C24" s="74">
        <v>875</v>
      </c>
      <c r="D24" s="74">
        <v>800</v>
      </c>
      <c r="E24" s="74">
        <v>1065</v>
      </c>
      <c r="F24" s="74">
        <v>1685</v>
      </c>
      <c r="G24" s="74">
        <v>1800</v>
      </c>
      <c r="H24" s="74">
        <v>640</v>
      </c>
      <c r="I24" s="74">
        <v>855</v>
      </c>
      <c r="J24" s="74">
        <v>2260</v>
      </c>
      <c r="K24" s="74">
        <v>3625</v>
      </c>
      <c r="L24" s="75">
        <f t="shared" si="1"/>
        <v>3.047883297599529</v>
      </c>
      <c r="M24" s="76">
        <f t="shared" si="0"/>
        <v>60.39823008849559</v>
      </c>
      <c r="N24" s="64"/>
    </row>
    <row r="25" spans="1:14" ht="13">
      <c r="A25" s="64"/>
      <c r="B25" s="73" t="s">
        <v>49</v>
      </c>
      <c r="C25" s="74">
        <v>3480</v>
      </c>
      <c r="D25" s="74">
        <v>4575</v>
      </c>
      <c r="E25" s="74">
        <v>5180</v>
      </c>
      <c r="F25" s="74">
        <v>5200</v>
      </c>
      <c r="G25" s="74">
        <v>6085</v>
      </c>
      <c r="H25" s="74">
        <v>4555</v>
      </c>
      <c r="I25" s="74">
        <v>3585</v>
      </c>
      <c r="J25" s="74">
        <v>5240</v>
      </c>
      <c r="K25" s="74">
        <v>4255</v>
      </c>
      <c r="L25" s="75">
        <f t="shared" si="1"/>
        <v>3.5775843948375163</v>
      </c>
      <c r="M25" s="76">
        <f t="shared" si="0"/>
        <v>-18.79770992366412</v>
      </c>
      <c r="N25" s="64"/>
    </row>
    <row r="26" spans="1:14" ht="13">
      <c r="A26" s="64"/>
      <c r="B26" s="73" t="s">
        <v>50</v>
      </c>
      <c r="C26" s="74">
        <v>5</v>
      </c>
      <c r="D26" s="74">
        <v>10</v>
      </c>
      <c r="E26" s="74">
        <v>5</v>
      </c>
      <c r="F26" s="74">
        <v>5</v>
      </c>
      <c r="G26" s="74">
        <v>5</v>
      </c>
      <c r="H26" s="74">
        <v>5</v>
      </c>
      <c r="I26" s="74">
        <v>5</v>
      </c>
      <c r="J26" s="74">
        <v>10</v>
      </c>
      <c r="K26" s="74">
        <v>10</v>
      </c>
      <c r="L26" s="75">
        <f t="shared" si="1"/>
        <v>0.008407953924412494</v>
      </c>
      <c r="M26" s="76">
        <f t="shared" si="0"/>
        <v>0</v>
      </c>
      <c r="N26" s="64"/>
    </row>
    <row r="27" spans="1:14" ht="13">
      <c r="A27" s="64"/>
      <c r="B27" s="73" t="s">
        <v>51</v>
      </c>
      <c r="C27" s="74">
        <v>11505</v>
      </c>
      <c r="D27" s="74">
        <v>9905</v>
      </c>
      <c r="E27" s="74">
        <v>14010</v>
      </c>
      <c r="F27" s="74">
        <v>15050</v>
      </c>
      <c r="G27" s="74">
        <v>14240</v>
      </c>
      <c r="H27" s="74">
        <v>36500</v>
      </c>
      <c r="I27" s="74">
        <v>34650</v>
      </c>
      <c r="J27" s="74">
        <v>15780</v>
      </c>
      <c r="K27" s="74">
        <v>12575</v>
      </c>
      <c r="L27" s="75">
        <f t="shared" si="1"/>
        <v>10.573002059948712</v>
      </c>
      <c r="M27" s="76">
        <f t="shared" si="0"/>
        <v>-20.310519645120408</v>
      </c>
      <c r="N27" s="64"/>
    </row>
    <row r="28" spans="1:14" ht="13">
      <c r="A28" s="64"/>
      <c r="B28" s="73" t="s">
        <v>52</v>
      </c>
      <c r="C28" s="74">
        <v>400</v>
      </c>
      <c r="D28" s="74">
        <v>380</v>
      </c>
      <c r="E28" s="74">
        <v>460</v>
      </c>
      <c r="F28" s="74">
        <v>405</v>
      </c>
      <c r="G28" s="74">
        <v>385</v>
      </c>
      <c r="H28" s="74">
        <v>110</v>
      </c>
      <c r="I28" s="74">
        <v>265</v>
      </c>
      <c r="J28" s="74">
        <v>350</v>
      </c>
      <c r="K28" s="74">
        <v>365</v>
      </c>
      <c r="L28" s="75">
        <f t="shared" si="1"/>
        <v>0.306890318241056</v>
      </c>
      <c r="M28" s="76">
        <f t="shared" si="0"/>
        <v>4.285714285714293</v>
      </c>
      <c r="N28" s="64"/>
    </row>
    <row r="29" spans="1:14" ht="13">
      <c r="A29" s="64"/>
      <c r="B29" s="73" t="s">
        <v>53</v>
      </c>
      <c r="C29" s="74">
        <v>2295</v>
      </c>
      <c r="D29" s="74">
        <v>2700</v>
      </c>
      <c r="E29" s="74">
        <v>2410</v>
      </c>
      <c r="F29" s="74">
        <v>2555</v>
      </c>
      <c r="G29" s="74">
        <v>2900</v>
      </c>
      <c r="H29" s="74">
        <v>1980</v>
      </c>
      <c r="I29" s="74">
        <v>3745</v>
      </c>
      <c r="J29" s="74">
        <v>3070</v>
      </c>
      <c r="K29" s="74">
        <v>2475</v>
      </c>
      <c r="L29" s="75">
        <f t="shared" si="1"/>
        <v>2.0809685962920925</v>
      </c>
      <c r="M29" s="76">
        <f t="shared" si="0"/>
        <v>-19.381107491856675</v>
      </c>
      <c r="N29" s="64"/>
    </row>
    <row r="30" spans="1:14" ht="13">
      <c r="A30" s="64"/>
      <c r="B30" s="73" t="s">
        <v>54</v>
      </c>
      <c r="C30" s="74">
        <v>560</v>
      </c>
      <c r="D30" s="74">
        <v>460</v>
      </c>
      <c r="E30" s="74">
        <v>740</v>
      </c>
      <c r="F30" s="74">
        <v>400</v>
      </c>
      <c r="G30" s="74">
        <v>770</v>
      </c>
      <c r="H30" s="74">
        <v>310</v>
      </c>
      <c r="I30" s="74">
        <v>555</v>
      </c>
      <c r="J30" s="74">
        <v>575</v>
      </c>
      <c r="K30" s="74">
        <v>680</v>
      </c>
      <c r="L30" s="75">
        <f t="shared" si="1"/>
        <v>0.5717408668600497</v>
      </c>
      <c r="M30" s="76">
        <f t="shared" si="0"/>
        <v>18.260869565217398</v>
      </c>
      <c r="N30" s="64"/>
    </row>
    <row r="31" spans="1:14" ht="13">
      <c r="A31" s="64"/>
      <c r="B31" s="73" t="s">
        <v>55</v>
      </c>
      <c r="C31" s="74">
        <v>30245</v>
      </c>
      <c r="D31" s="74">
        <v>34485</v>
      </c>
      <c r="E31" s="74">
        <v>38660</v>
      </c>
      <c r="F31" s="74">
        <v>53695</v>
      </c>
      <c r="G31" s="74">
        <v>65425</v>
      </c>
      <c r="H31" s="74">
        <v>28130</v>
      </c>
      <c r="I31" s="74">
        <v>26160</v>
      </c>
      <c r="J31" s="74">
        <v>23330</v>
      </c>
      <c r="K31" s="74">
        <v>14850</v>
      </c>
      <c r="L31" s="75">
        <f t="shared" si="1"/>
        <v>12.485811577752553</v>
      </c>
      <c r="M31" s="76">
        <f t="shared" si="0"/>
        <v>-36.34804972138876</v>
      </c>
      <c r="N31" s="64"/>
    </row>
    <row r="32" spans="1:14" ht="13">
      <c r="A32" s="64"/>
      <c r="B32" s="73" t="s">
        <v>56</v>
      </c>
      <c r="C32" s="74">
        <v>1280</v>
      </c>
      <c r="D32" s="74">
        <v>1655</v>
      </c>
      <c r="E32" s="74">
        <v>2140</v>
      </c>
      <c r="F32" s="74">
        <v>3760</v>
      </c>
      <c r="G32" s="74">
        <v>4995</v>
      </c>
      <c r="H32" s="74">
        <v>1510</v>
      </c>
      <c r="I32" s="74">
        <v>1150</v>
      </c>
      <c r="J32" s="74">
        <v>1750</v>
      </c>
      <c r="K32" s="74">
        <v>1560</v>
      </c>
      <c r="L32" s="75">
        <f t="shared" si="1"/>
        <v>1.311640812208349</v>
      </c>
      <c r="M32" s="76">
        <f t="shared" si="0"/>
        <v>-10.857142857142854</v>
      </c>
      <c r="N32" s="64"/>
    </row>
    <row r="33" spans="1:14" ht="13">
      <c r="A33" s="64"/>
      <c r="B33" s="73" t="s">
        <v>57</v>
      </c>
      <c r="C33" s="74">
        <v>4810</v>
      </c>
      <c r="D33" s="74">
        <v>5390</v>
      </c>
      <c r="E33" s="74">
        <v>5305</v>
      </c>
      <c r="F33" s="74">
        <v>7260</v>
      </c>
      <c r="G33" s="74">
        <v>7640</v>
      </c>
      <c r="H33" s="74">
        <v>12570</v>
      </c>
      <c r="I33" s="74">
        <v>11010</v>
      </c>
      <c r="J33" s="74">
        <v>8945</v>
      </c>
      <c r="K33" s="74">
        <v>7155</v>
      </c>
      <c r="L33" s="75">
        <f t="shared" si="1"/>
        <v>6.015891032917139</v>
      </c>
      <c r="M33" s="76">
        <f t="shared" si="0"/>
        <v>-20.01117942984908</v>
      </c>
      <c r="N33" s="64"/>
    </row>
    <row r="34" spans="1:14" ht="13">
      <c r="A34" s="64"/>
      <c r="B34" s="73" t="s">
        <v>58</v>
      </c>
      <c r="C34" s="74">
        <v>4410</v>
      </c>
      <c r="D34" s="74">
        <v>4455</v>
      </c>
      <c r="E34" s="74">
        <v>3680</v>
      </c>
      <c r="F34" s="74">
        <v>3535</v>
      </c>
      <c r="G34" s="74">
        <v>3875</v>
      </c>
      <c r="H34" s="74">
        <v>4260</v>
      </c>
      <c r="I34" s="74">
        <v>3905</v>
      </c>
      <c r="J34" s="74">
        <v>4025</v>
      </c>
      <c r="K34" s="74">
        <v>735</v>
      </c>
      <c r="L34" s="75">
        <f t="shared" si="1"/>
        <v>0.6179846134443183</v>
      </c>
      <c r="M34" s="76">
        <f t="shared" si="0"/>
        <v>-81.73913043478261</v>
      </c>
      <c r="N34" s="64"/>
    </row>
    <row r="35" spans="1:14" ht="13">
      <c r="A35" s="64"/>
      <c r="B35" s="73" t="s">
        <v>59</v>
      </c>
      <c r="C35" s="74">
        <v>465</v>
      </c>
      <c r="D35" s="74">
        <v>750</v>
      </c>
      <c r="E35" s="74">
        <v>1085</v>
      </c>
      <c r="F35" s="74">
        <v>1755</v>
      </c>
      <c r="G35" s="74">
        <v>1375</v>
      </c>
      <c r="H35" s="74">
        <v>435</v>
      </c>
      <c r="I35" s="74">
        <v>465</v>
      </c>
      <c r="J35" s="74">
        <v>1110</v>
      </c>
      <c r="K35" s="74">
        <v>985</v>
      </c>
      <c r="L35" s="75">
        <f t="shared" si="1"/>
        <v>0.8281834615546306</v>
      </c>
      <c r="M35" s="76">
        <f t="shared" si="0"/>
        <v>-11.261261261261257</v>
      </c>
      <c r="N35" s="64"/>
    </row>
    <row r="36" spans="1:14" ht="13">
      <c r="A36" s="64"/>
      <c r="B36" s="78" t="s">
        <v>60</v>
      </c>
      <c r="C36" s="74">
        <v>1070</v>
      </c>
      <c r="D36" s="74">
        <v>950</v>
      </c>
      <c r="E36" s="74">
        <v>1400</v>
      </c>
      <c r="F36" s="74">
        <v>1760</v>
      </c>
      <c r="G36" s="74">
        <v>1775</v>
      </c>
      <c r="H36" s="74">
        <v>1735</v>
      </c>
      <c r="I36" s="79">
        <v>1180</v>
      </c>
      <c r="J36" s="79">
        <v>3985</v>
      </c>
      <c r="K36" s="79">
        <v>2225</v>
      </c>
      <c r="L36" s="80">
        <f t="shared" si="1"/>
        <v>1.87076974818178</v>
      </c>
      <c r="M36" s="81">
        <f t="shared" si="0"/>
        <v>-44.165621079046424</v>
      </c>
      <c r="N36" s="64"/>
    </row>
    <row r="37" spans="1:14" ht="13">
      <c r="A37" s="64"/>
      <c r="B37" s="82" t="s">
        <v>61</v>
      </c>
      <c r="C37" s="83">
        <v>615</v>
      </c>
      <c r="D37" s="83">
        <v>1405</v>
      </c>
      <c r="E37" s="83">
        <v>880</v>
      </c>
      <c r="F37" s="83">
        <v>1090</v>
      </c>
      <c r="G37" s="83">
        <v>1565</v>
      </c>
      <c r="H37" s="83">
        <v>1200</v>
      </c>
      <c r="I37" s="84">
        <v>550</v>
      </c>
      <c r="J37" s="79">
        <v>905</v>
      </c>
      <c r="K37" s="79">
        <v>905</v>
      </c>
      <c r="L37" s="85">
        <f t="shared" si="1"/>
        <v>0.7609198301593307</v>
      </c>
      <c r="M37" s="86">
        <f t="shared" si="0"/>
        <v>0</v>
      </c>
      <c r="N37" s="64"/>
    </row>
    <row r="38" spans="1:13" ht="13">
      <c r="A38" s="87"/>
      <c r="B38" s="73" t="s">
        <v>30</v>
      </c>
      <c r="C38" s="79">
        <v>20</v>
      </c>
      <c r="D38" s="74">
        <v>25</v>
      </c>
      <c r="E38" s="74">
        <v>55</v>
      </c>
      <c r="F38" s="74">
        <v>160</v>
      </c>
      <c r="G38" s="74">
        <v>25</v>
      </c>
      <c r="H38" s="88">
        <v>15</v>
      </c>
      <c r="I38" s="89">
        <v>55</v>
      </c>
      <c r="J38" s="90" t="s">
        <v>0</v>
      </c>
      <c r="K38" s="90" t="s">
        <v>0</v>
      </c>
      <c r="L38" s="75" t="s">
        <v>83</v>
      </c>
      <c r="M38" s="76" t="s">
        <v>0</v>
      </c>
    </row>
    <row r="39" spans="2:13" ht="13">
      <c r="B39" s="73" t="s">
        <v>31</v>
      </c>
      <c r="C39" s="74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88">
        <v>0</v>
      </c>
      <c r="J39" s="88">
        <v>0</v>
      </c>
      <c r="K39" s="92">
        <v>0</v>
      </c>
      <c r="L39" s="75" t="s">
        <v>83</v>
      </c>
      <c r="M39" s="76">
        <v>0</v>
      </c>
    </row>
    <row r="40" spans="2:13" ht="13">
      <c r="B40" s="78" t="s">
        <v>32</v>
      </c>
      <c r="C40" s="79">
        <v>465</v>
      </c>
      <c r="D40" s="79">
        <v>525</v>
      </c>
      <c r="E40" s="79">
        <v>385</v>
      </c>
      <c r="F40" s="79">
        <v>360</v>
      </c>
      <c r="G40" s="79">
        <v>350</v>
      </c>
      <c r="H40" s="79">
        <v>125</v>
      </c>
      <c r="I40" s="93">
        <v>1975</v>
      </c>
      <c r="J40" s="93">
        <v>495</v>
      </c>
      <c r="K40" s="94">
        <v>320</v>
      </c>
      <c r="L40" s="75" t="s">
        <v>83</v>
      </c>
      <c r="M40" s="76">
        <f>+((K40/J40)-1)*100</f>
        <v>-35.35353535353535</v>
      </c>
    </row>
    <row r="41" spans="2:13" ht="13">
      <c r="B41" s="95" t="s">
        <v>33</v>
      </c>
      <c r="C41" s="84">
        <v>945</v>
      </c>
      <c r="D41" s="84">
        <v>900</v>
      </c>
      <c r="E41" s="84">
        <v>1225</v>
      </c>
      <c r="F41" s="84">
        <v>1205</v>
      </c>
      <c r="G41" s="84">
        <v>1165</v>
      </c>
      <c r="H41" s="84">
        <v>1305</v>
      </c>
      <c r="I41" s="84">
        <v>2100</v>
      </c>
      <c r="J41" s="84">
        <v>1630</v>
      </c>
      <c r="K41" s="84" t="s">
        <v>0</v>
      </c>
      <c r="L41" s="85" t="s">
        <v>83</v>
      </c>
      <c r="M41" s="96" t="s">
        <v>0</v>
      </c>
    </row>
    <row r="43" spans="1:2" ht="13">
      <c r="A43" s="57"/>
      <c r="B43" s="97" t="s">
        <v>176</v>
      </c>
    </row>
    <row r="44" ht="12">
      <c r="A44" s="57"/>
    </row>
    <row r="45" spans="2:8" ht="13">
      <c r="B45" s="98" t="s">
        <v>73</v>
      </c>
      <c r="C45" s="99"/>
      <c r="D45" s="99"/>
      <c r="E45" s="99"/>
      <c r="F45" s="99"/>
      <c r="H45" s="35"/>
    </row>
    <row r="46" spans="2:6" ht="12">
      <c r="B46" s="35" t="s">
        <v>131</v>
      </c>
      <c r="C46" s="99"/>
      <c r="D46" s="99"/>
      <c r="E46" s="99"/>
      <c r="F46" s="99"/>
    </row>
  </sheetData>
  <mergeCells count="3">
    <mergeCell ref="B8:B9"/>
    <mergeCell ref="L9:M9"/>
    <mergeCell ref="C9:I9"/>
  </mergeCells>
  <conditionalFormatting sqref="N11:N37">
    <cfRule type="cellIs" priority="5" dxfId="0" operator="lessThan">
      <formula>0</formula>
    </cfRule>
  </conditionalFormatting>
  <conditionalFormatting sqref="M11:M41">
    <cfRule type="dataBar" priority="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{DB0DEF55-B6D7-4BB7-9D97-1BC847AD84F0}</x14:id>
        </ext>
      </extLst>
    </cfRule>
  </conditionalFormatting>
  <hyperlinks>
    <hyperlink ref="B46" r:id="rId1" display="https://ec.europa.eu/eurostat/databrowser/bookmark/e738a178-279f-4fa4-9347-233230c277e4?lang=en"/>
  </hyperlinks>
  <printOptions/>
  <pageMargins left="0.7" right="0.7" top="0.75" bottom="0.75" header="0.3" footer="0.3"/>
  <pageSetup fitToHeight="0" fitToWidth="1" horizontalDpi="1200" verticalDpi="1200" orientation="portrait" paperSize="9" scale="4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0DEF55-B6D7-4BB7-9D97-1BC847AD84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7"/>
  <sheetViews>
    <sheetView showGridLines="0" zoomScaleSheetLayoutView="70" workbookViewId="0" topLeftCell="A1">
      <selection activeCell="B6" sqref="B6:I43"/>
    </sheetView>
  </sheetViews>
  <sheetFormatPr defaultColWidth="9.140625" defaultRowHeight="12"/>
  <cols>
    <col min="1" max="1" width="8.7109375" style="100" customWidth="1"/>
    <col min="2" max="2" width="16.421875" style="100" customWidth="1"/>
    <col min="3" max="9" width="18.00390625" style="100" customWidth="1"/>
    <col min="10" max="16384" width="9.140625" style="100" customWidth="1"/>
  </cols>
  <sheetData>
    <row r="1" ht="12">
      <c r="B1" s="101"/>
    </row>
    <row r="3" spans="2:3" ht="13">
      <c r="B3" s="33" t="s">
        <v>71</v>
      </c>
      <c r="C3" s="33"/>
    </row>
    <row r="4" spans="2:3" ht="13">
      <c r="B4" s="33" t="s">
        <v>72</v>
      </c>
      <c r="C4" s="33"/>
    </row>
    <row r="5" spans="2:3" ht="13">
      <c r="B5" s="102"/>
      <c r="C5" s="33"/>
    </row>
    <row r="6" spans="2:3" ht="15.5">
      <c r="B6" s="273" t="s">
        <v>187</v>
      </c>
      <c r="C6" s="33"/>
    </row>
    <row r="7" spans="4:7" ht="12">
      <c r="D7" s="103"/>
      <c r="E7" s="103"/>
      <c r="F7" s="103"/>
      <c r="G7" s="103"/>
    </row>
    <row r="8" spans="2:9" ht="12" customHeight="1">
      <c r="B8" s="104"/>
      <c r="C8" s="289" t="s">
        <v>77</v>
      </c>
      <c r="D8" s="284" t="s">
        <v>23</v>
      </c>
      <c r="E8" s="285"/>
      <c r="F8" s="284" t="s">
        <v>25</v>
      </c>
      <c r="G8" s="286"/>
      <c r="H8" s="287" t="s">
        <v>24</v>
      </c>
      <c r="I8" s="288"/>
    </row>
    <row r="9" spans="2:9" ht="12" customHeight="1">
      <c r="B9" s="105"/>
      <c r="C9" s="290"/>
      <c r="D9" s="106" t="s">
        <v>76</v>
      </c>
      <c r="E9" s="107" t="s">
        <v>75</v>
      </c>
      <c r="F9" s="108" t="s">
        <v>76</v>
      </c>
      <c r="G9" s="109" t="s">
        <v>75</v>
      </c>
      <c r="H9" s="109" t="s">
        <v>76</v>
      </c>
      <c r="I9" s="109" t="s">
        <v>75</v>
      </c>
    </row>
    <row r="10" spans="1:9" ht="12" customHeight="1">
      <c r="A10" s="110"/>
      <c r="B10" s="111" t="s">
        <v>86</v>
      </c>
      <c r="C10" s="112">
        <v>118935</v>
      </c>
      <c r="D10" s="113">
        <v>71260</v>
      </c>
      <c r="E10" s="114">
        <f>D10/C10*100</f>
        <v>59.915079665363436</v>
      </c>
      <c r="F10" s="113">
        <v>41845</v>
      </c>
      <c r="G10" s="115">
        <f>F10/C10*100</f>
        <v>35.18308319670408</v>
      </c>
      <c r="H10" s="116">
        <v>4269</v>
      </c>
      <c r="I10" s="115">
        <f>H10/C10*100</f>
        <v>3.5893555303316935</v>
      </c>
    </row>
    <row r="11" spans="1:9" ht="12" customHeight="1">
      <c r="A11" s="110"/>
      <c r="B11" s="69" t="s">
        <v>37</v>
      </c>
      <c r="C11" s="117">
        <v>1805</v>
      </c>
      <c r="D11" s="118" t="s">
        <v>83</v>
      </c>
      <c r="E11" s="119" t="s">
        <v>83</v>
      </c>
      <c r="F11" s="120">
        <v>1805</v>
      </c>
      <c r="G11" s="121">
        <f>F11/C11*100</f>
        <v>100</v>
      </c>
      <c r="H11" s="122">
        <v>0</v>
      </c>
      <c r="I11" s="121">
        <f>H11/C11*100</f>
        <v>0</v>
      </c>
    </row>
    <row r="12" spans="1:9" ht="12" customHeight="1">
      <c r="A12" s="110"/>
      <c r="B12" s="73" t="s">
        <v>38</v>
      </c>
      <c r="C12" s="117">
        <v>7230</v>
      </c>
      <c r="D12" s="123">
        <v>6210</v>
      </c>
      <c r="E12" s="124">
        <f>D12/C12*100</f>
        <v>85.89211618257261</v>
      </c>
      <c r="F12" s="123">
        <v>50</v>
      </c>
      <c r="G12" s="121">
        <f aca="true" t="shared" si="0" ref="G12:G39">F12/C12*100</f>
        <v>0.6915629322268326</v>
      </c>
      <c r="H12" s="122">
        <v>50</v>
      </c>
      <c r="I12" s="118">
        <f>H12/C12*100</f>
        <v>0.6915629322268326</v>
      </c>
    </row>
    <row r="13" spans="1:9" ht="12" customHeight="1">
      <c r="A13" s="110"/>
      <c r="B13" s="73" t="s">
        <v>80</v>
      </c>
      <c r="C13" s="117">
        <v>405</v>
      </c>
      <c r="D13" s="118" t="s">
        <v>83</v>
      </c>
      <c r="E13" s="124" t="s">
        <v>83</v>
      </c>
      <c r="F13" s="123">
        <v>405</v>
      </c>
      <c r="G13" s="121">
        <f t="shared" si="0"/>
        <v>100</v>
      </c>
      <c r="H13" s="118" t="s">
        <v>83</v>
      </c>
      <c r="I13" s="118" t="s">
        <v>83</v>
      </c>
    </row>
    <row r="14" spans="1:9" ht="12" customHeight="1">
      <c r="A14" s="110"/>
      <c r="B14" s="73" t="s">
        <v>39</v>
      </c>
      <c r="C14" s="117">
        <v>510</v>
      </c>
      <c r="D14" s="118" t="s">
        <v>83</v>
      </c>
      <c r="E14" s="124" t="s">
        <v>83</v>
      </c>
      <c r="F14" s="123">
        <v>505</v>
      </c>
      <c r="G14" s="121">
        <f t="shared" si="0"/>
        <v>99.01960784313727</v>
      </c>
      <c r="H14" s="122">
        <v>5</v>
      </c>
      <c r="I14" s="118">
        <f>H14/C14*100</f>
        <v>0.9803921568627451</v>
      </c>
    </row>
    <row r="15" spans="1:9" ht="12" customHeight="1">
      <c r="A15" s="110"/>
      <c r="B15" s="73" t="s">
        <v>40</v>
      </c>
      <c r="C15" s="125">
        <v>5820</v>
      </c>
      <c r="D15" s="118" t="s">
        <v>83</v>
      </c>
      <c r="E15" s="124" t="s">
        <v>83</v>
      </c>
      <c r="F15" s="126">
        <v>5815</v>
      </c>
      <c r="G15" s="121">
        <f t="shared" si="0"/>
        <v>99.91408934707904</v>
      </c>
      <c r="H15" s="122">
        <v>5</v>
      </c>
      <c r="I15" s="118">
        <f aca="true" t="shared" si="1" ref="I15:I25">H15/C15*100</f>
        <v>0.0859106529209622</v>
      </c>
    </row>
    <row r="16" spans="1:9" ht="12" customHeight="1">
      <c r="A16" s="110"/>
      <c r="B16" s="73" t="s">
        <v>41</v>
      </c>
      <c r="C16" s="125">
        <v>5855</v>
      </c>
      <c r="D16" s="123">
        <v>5800</v>
      </c>
      <c r="E16" s="127">
        <f>D16/C16*100</f>
        <v>99.06063193851409</v>
      </c>
      <c r="F16" s="126">
        <v>50</v>
      </c>
      <c r="G16" s="121">
        <f t="shared" si="0"/>
        <v>0.8539709649871904</v>
      </c>
      <c r="H16" s="122">
        <v>0</v>
      </c>
      <c r="I16" s="118">
        <f t="shared" si="1"/>
        <v>0</v>
      </c>
    </row>
    <row r="17" spans="1:9" ht="12" customHeight="1">
      <c r="A17" s="110"/>
      <c r="B17" s="73" t="s">
        <v>42</v>
      </c>
      <c r="C17" s="125">
        <v>7405</v>
      </c>
      <c r="D17" s="126">
        <v>245</v>
      </c>
      <c r="E17" s="127">
        <f aca="true" t="shared" si="2" ref="E17:E22">D17/C17*100</f>
        <v>3.308575286968265</v>
      </c>
      <c r="F17" s="126">
        <v>6840</v>
      </c>
      <c r="G17" s="121">
        <f t="shared" si="0"/>
        <v>92.37002025658339</v>
      </c>
      <c r="H17" s="122">
        <v>315</v>
      </c>
      <c r="I17" s="118">
        <f t="shared" si="1"/>
        <v>4.25388251181634</v>
      </c>
    </row>
    <row r="18" spans="1:9" ht="12" customHeight="1">
      <c r="A18" s="110"/>
      <c r="B18" s="73" t="s">
        <v>43</v>
      </c>
      <c r="C18" s="125">
        <v>7270</v>
      </c>
      <c r="D18" s="123">
        <v>5675</v>
      </c>
      <c r="E18" s="127">
        <f t="shared" si="2"/>
        <v>78.060522696011</v>
      </c>
      <c r="F18" s="126">
        <v>1170</v>
      </c>
      <c r="G18" s="121">
        <f t="shared" si="0"/>
        <v>16.09353507565337</v>
      </c>
      <c r="H18" s="122">
        <v>425</v>
      </c>
      <c r="I18" s="118">
        <f t="shared" si="1"/>
        <v>5.845942228335626</v>
      </c>
    </row>
    <row r="19" spans="1:9" ht="12" customHeight="1">
      <c r="A19" s="110"/>
      <c r="B19" s="73" t="s">
        <v>44</v>
      </c>
      <c r="C19" s="125">
        <v>7250</v>
      </c>
      <c r="D19" s="123">
        <v>295</v>
      </c>
      <c r="E19" s="127">
        <f t="shared" si="2"/>
        <v>4.068965517241379</v>
      </c>
      <c r="F19" s="126">
        <v>6440</v>
      </c>
      <c r="G19" s="121">
        <f t="shared" si="0"/>
        <v>88.82758620689654</v>
      </c>
      <c r="H19" s="122">
        <v>510</v>
      </c>
      <c r="I19" s="118">
        <f t="shared" si="1"/>
        <v>7.03448275862069</v>
      </c>
    </row>
    <row r="20" spans="1:9" ht="12" customHeight="1">
      <c r="A20" s="110"/>
      <c r="B20" s="73" t="s">
        <v>45</v>
      </c>
      <c r="C20" s="125">
        <v>5320</v>
      </c>
      <c r="D20" s="123">
        <v>1670</v>
      </c>
      <c r="E20" s="127">
        <f t="shared" si="2"/>
        <v>31.390977443609025</v>
      </c>
      <c r="F20" s="126">
        <v>2305</v>
      </c>
      <c r="G20" s="121">
        <f t="shared" si="0"/>
        <v>43.32706766917293</v>
      </c>
      <c r="H20" s="122">
        <v>1345</v>
      </c>
      <c r="I20" s="118">
        <f t="shared" si="1"/>
        <v>25.281954887218046</v>
      </c>
    </row>
    <row r="21" spans="1:9" ht="12" customHeight="1">
      <c r="A21" s="110"/>
      <c r="B21" s="73" t="s">
        <v>1</v>
      </c>
      <c r="C21" s="125">
        <v>10900</v>
      </c>
      <c r="D21" s="123">
        <v>10445</v>
      </c>
      <c r="E21" s="127">
        <f t="shared" si="2"/>
        <v>95.8256880733945</v>
      </c>
      <c r="F21" s="126">
        <v>440</v>
      </c>
      <c r="G21" s="121">
        <f t="shared" si="0"/>
        <v>4.036697247706423</v>
      </c>
      <c r="H21" s="122">
        <v>15</v>
      </c>
      <c r="I21" s="118">
        <f t="shared" si="1"/>
        <v>0.13761467889908258</v>
      </c>
    </row>
    <row r="22" spans="1:9" ht="12" customHeight="1">
      <c r="A22" s="110"/>
      <c r="B22" s="73" t="s">
        <v>46</v>
      </c>
      <c r="C22" s="125">
        <v>6295</v>
      </c>
      <c r="D22" s="123">
        <v>415</v>
      </c>
      <c r="E22" s="127">
        <f t="shared" si="2"/>
        <v>6.59253375694996</v>
      </c>
      <c r="F22" s="128">
        <v>4655</v>
      </c>
      <c r="G22" s="121">
        <f t="shared" si="0"/>
        <v>73.94757744241461</v>
      </c>
      <c r="H22" s="122">
        <v>1225</v>
      </c>
      <c r="I22" s="118">
        <f t="shared" si="1"/>
        <v>19.459888800635426</v>
      </c>
    </row>
    <row r="23" spans="1:9" ht="12" customHeight="1">
      <c r="A23" s="110"/>
      <c r="B23" s="73" t="s">
        <v>47</v>
      </c>
      <c r="C23" s="125">
        <v>465</v>
      </c>
      <c r="D23" s="118" t="s">
        <v>83</v>
      </c>
      <c r="E23" s="124" t="s">
        <v>83</v>
      </c>
      <c r="F23" s="126">
        <v>465</v>
      </c>
      <c r="G23" s="121">
        <f t="shared" si="0"/>
        <v>100</v>
      </c>
      <c r="H23" s="122">
        <v>0</v>
      </c>
      <c r="I23" s="118">
        <f t="shared" si="1"/>
        <v>0</v>
      </c>
    </row>
    <row r="24" spans="1:9" ht="12" customHeight="1">
      <c r="A24" s="110"/>
      <c r="B24" s="73" t="s">
        <v>48</v>
      </c>
      <c r="C24" s="125">
        <v>3625</v>
      </c>
      <c r="D24" s="123">
        <v>2980</v>
      </c>
      <c r="E24" s="129">
        <f>D24/C24*100</f>
        <v>82.20689655172414</v>
      </c>
      <c r="F24" s="126">
        <v>635</v>
      </c>
      <c r="G24" s="130">
        <f t="shared" si="0"/>
        <v>17.517241379310345</v>
      </c>
      <c r="H24" s="122">
        <v>10</v>
      </c>
      <c r="I24" s="118">
        <f t="shared" si="1"/>
        <v>0.27586206896551724</v>
      </c>
    </row>
    <row r="25" spans="1:9" ht="12" customHeight="1">
      <c r="A25" s="110"/>
      <c r="B25" s="73" t="s">
        <v>49</v>
      </c>
      <c r="C25" s="125">
        <v>4255</v>
      </c>
      <c r="D25" s="123">
        <v>4000</v>
      </c>
      <c r="E25" s="127">
        <f>D25/C25*100</f>
        <v>94.00705052878966</v>
      </c>
      <c r="F25" s="126">
        <v>250</v>
      </c>
      <c r="G25" s="124">
        <f t="shared" si="0"/>
        <v>5.875440658049354</v>
      </c>
      <c r="H25" s="122">
        <v>10</v>
      </c>
      <c r="I25" s="118">
        <f t="shared" si="1"/>
        <v>0.23501762632197415</v>
      </c>
    </row>
    <row r="26" spans="1:9" ht="12" customHeight="1">
      <c r="A26" s="110"/>
      <c r="B26" s="73" t="s">
        <v>50</v>
      </c>
      <c r="C26" s="125">
        <v>10</v>
      </c>
      <c r="D26" s="118" t="s">
        <v>83</v>
      </c>
      <c r="E26" s="124" t="s">
        <v>83</v>
      </c>
      <c r="F26" s="123">
        <v>10</v>
      </c>
      <c r="G26" s="119">
        <f t="shared" si="0"/>
        <v>100</v>
      </c>
      <c r="H26" s="118" t="s">
        <v>83</v>
      </c>
      <c r="I26" s="131" t="s">
        <v>83</v>
      </c>
    </row>
    <row r="27" spans="1:9" ht="12" customHeight="1">
      <c r="A27" s="110"/>
      <c r="B27" s="73" t="s">
        <v>51</v>
      </c>
      <c r="C27" s="125">
        <v>12575</v>
      </c>
      <c r="D27" s="123">
        <v>12020</v>
      </c>
      <c r="E27" s="127">
        <f>D27/C27*100</f>
        <v>95.58648111332008</v>
      </c>
      <c r="F27" s="123">
        <v>555</v>
      </c>
      <c r="G27" s="119">
        <f t="shared" si="0"/>
        <v>4.41351888667992</v>
      </c>
      <c r="H27" s="118" t="s">
        <v>83</v>
      </c>
      <c r="I27" s="118" t="s">
        <v>83</v>
      </c>
    </row>
    <row r="28" spans="1:9" ht="12" customHeight="1">
      <c r="A28" s="110"/>
      <c r="B28" s="73" t="s">
        <v>52</v>
      </c>
      <c r="C28" s="125">
        <v>365</v>
      </c>
      <c r="D28" s="118" t="s">
        <v>83</v>
      </c>
      <c r="E28" s="124" t="s">
        <v>83</v>
      </c>
      <c r="F28" s="126">
        <v>0</v>
      </c>
      <c r="G28" s="119">
        <f t="shared" si="0"/>
        <v>0</v>
      </c>
      <c r="H28" s="122">
        <v>0</v>
      </c>
      <c r="I28" s="132">
        <f>H28/C28*100</f>
        <v>0</v>
      </c>
    </row>
    <row r="29" spans="1:9" ht="12" customHeight="1">
      <c r="A29" s="110"/>
      <c r="B29" s="73" t="s">
        <v>53</v>
      </c>
      <c r="C29" s="125">
        <v>2475</v>
      </c>
      <c r="D29" s="118" t="s">
        <v>83</v>
      </c>
      <c r="E29" s="124" t="s">
        <v>83</v>
      </c>
      <c r="F29" s="126">
        <v>2375</v>
      </c>
      <c r="G29" s="119">
        <f t="shared" si="0"/>
        <v>95.95959595959596</v>
      </c>
      <c r="H29" s="122">
        <v>95</v>
      </c>
      <c r="I29" s="132">
        <f>H29/C29*100</f>
        <v>3.8383838383838382</v>
      </c>
    </row>
    <row r="30" spans="1:9" ht="12" customHeight="1">
      <c r="A30" s="110"/>
      <c r="B30" s="73" t="s">
        <v>54</v>
      </c>
      <c r="C30" s="125">
        <v>680</v>
      </c>
      <c r="D30" s="123" t="s">
        <v>83</v>
      </c>
      <c r="E30" s="124" t="s">
        <v>83</v>
      </c>
      <c r="F30" s="123">
        <v>680</v>
      </c>
      <c r="G30" s="119">
        <f t="shared" si="0"/>
        <v>100</v>
      </c>
      <c r="H30" s="118" t="s">
        <v>83</v>
      </c>
      <c r="I30" s="118" t="s">
        <v>83</v>
      </c>
    </row>
    <row r="31" spans="1:9" ht="12" customHeight="1">
      <c r="A31" s="110"/>
      <c r="B31" s="73" t="s">
        <v>55</v>
      </c>
      <c r="C31" s="125">
        <v>14850</v>
      </c>
      <c r="D31" s="123">
        <v>12900</v>
      </c>
      <c r="E31" s="127">
        <f>D31/C31*100</f>
        <v>86.86868686868688</v>
      </c>
      <c r="F31" s="126">
        <v>1910</v>
      </c>
      <c r="G31" s="119">
        <f t="shared" si="0"/>
        <v>12.86195286195286</v>
      </c>
      <c r="H31" s="122">
        <v>40</v>
      </c>
      <c r="I31" s="132">
        <f>H31/C31*100</f>
        <v>0.26936026936026936</v>
      </c>
    </row>
    <row r="32" spans="1:9" ht="12" customHeight="1">
      <c r="A32" s="110"/>
      <c r="B32" s="73" t="s">
        <v>56</v>
      </c>
      <c r="C32" s="125">
        <v>1560</v>
      </c>
      <c r="D32" s="118" t="s">
        <v>83</v>
      </c>
      <c r="E32" s="124" t="s">
        <v>83</v>
      </c>
      <c r="F32" s="126">
        <v>1555</v>
      </c>
      <c r="G32" s="119">
        <f t="shared" si="0"/>
        <v>99.67948717948718</v>
      </c>
      <c r="H32" s="122">
        <v>5</v>
      </c>
      <c r="I32" s="132">
        <f aca="true" t="shared" si="3" ref="I32:I34">H32/C32*100</f>
        <v>0.3205128205128205</v>
      </c>
    </row>
    <row r="33" spans="1:9" ht="12" customHeight="1">
      <c r="A33" s="110"/>
      <c r="B33" s="73" t="s">
        <v>57</v>
      </c>
      <c r="C33" s="125">
        <v>7155</v>
      </c>
      <c r="D33" s="123">
        <v>5075</v>
      </c>
      <c r="E33" s="127">
        <f>D33/C33*100</f>
        <v>70.92941998602376</v>
      </c>
      <c r="F33" s="126">
        <v>1900</v>
      </c>
      <c r="G33" s="119">
        <f t="shared" si="0"/>
        <v>26.554856743535986</v>
      </c>
      <c r="H33" s="122">
        <v>180</v>
      </c>
      <c r="I33" s="132">
        <f t="shared" si="3"/>
        <v>2.515723270440252</v>
      </c>
    </row>
    <row r="34" spans="1:9" ht="12" customHeight="1">
      <c r="A34" s="110"/>
      <c r="B34" s="73" t="s">
        <v>58</v>
      </c>
      <c r="C34" s="125">
        <v>735</v>
      </c>
      <c r="D34" s="123">
        <v>655</v>
      </c>
      <c r="E34" s="127">
        <f aca="true" t="shared" si="4" ref="E34:E39">D34/C34*100</f>
        <v>89.1156462585034</v>
      </c>
      <c r="F34" s="126">
        <v>81</v>
      </c>
      <c r="G34" s="119">
        <f t="shared" si="0"/>
        <v>11.020408163265307</v>
      </c>
      <c r="H34" s="122">
        <v>0</v>
      </c>
      <c r="I34" s="132">
        <f t="shared" si="3"/>
        <v>0</v>
      </c>
    </row>
    <row r="35" spans="1:9" ht="11.4" customHeight="1">
      <c r="A35" s="110"/>
      <c r="B35" s="73" t="s">
        <v>59</v>
      </c>
      <c r="C35" s="125">
        <v>985</v>
      </c>
      <c r="D35" s="123">
        <v>935</v>
      </c>
      <c r="E35" s="127">
        <f t="shared" si="4"/>
        <v>94.9238578680203</v>
      </c>
      <c r="F35" s="123">
        <v>55</v>
      </c>
      <c r="G35" s="119">
        <f t="shared" si="0"/>
        <v>5.583756345177665</v>
      </c>
      <c r="H35" s="118" t="s">
        <v>83</v>
      </c>
      <c r="I35" s="118" t="s">
        <v>83</v>
      </c>
    </row>
    <row r="36" spans="1:9" ht="12" customHeight="1">
      <c r="A36" s="110"/>
      <c r="B36" s="73" t="s">
        <v>60</v>
      </c>
      <c r="C36" s="125">
        <v>2225</v>
      </c>
      <c r="D36" s="123">
        <v>1945</v>
      </c>
      <c r="E36" s="129">
        <f t="shared" si="4"/>
        <v>87.41573033707866</v>
      </c>
      <c r="F36" s="128">
        <v>265</v>
      </c>
      <c r="G36" s="133">
        <f t="shared" si="0"/>
        <v>11.910112359550562</v>
      </c>
      <c r="H36" s="122">
        <v>15</v>
      </c>
      <c r="I36" s="134">
        <f>H36/C36*100</f>
        <v>0.6741573033707865</v>
      </c>
    </row>
    <row r="37" spans="1:9" ht="12" customHeight="1">
      <c r="A37" s="110"/>
      <c r="B37" s="82" t="s">
        <v>61</v>
      </c>
      <c r="C37" s="135">
        <v>905</v>
      </c>
      <c r="D37" s="136">
        <v>0</v>
      </c>
      <c r="E37" s="137">
        <f t="shared" si="4"/>
        <v>0</v>
      </c>
      <c r="F37" s="136">
        <v>895</v>
      </c>
      <c r="G37" s="138">
        <f t="shared" si="0"/>
        <v>98.89502762430939</v>
      </c>
      <c r="H37" s="136">
        <v>10</v>
      </c>
      <c r="I37" s="139">
        <f>H37/C37*100</f>
        <v>1.1049723756906076</v>
      </c>
    </row>
    <row r="38" spans="1:9" ht="13">
      <c r="A38" s="110"/>
      <c r="B38" s="73" t="s">
        <v>31</v>
      </c>
      <c r="C38" s="140">
        <v>0</v>
      </c>
      <c r="D38" s="141">
        <v>0</v>
      </c>
      <c r="E38" s="142">
        <v>0</v>
      </c>
      <c r="F38" s="143">
        <v>0</v>
      </c>
      <c r="G38" s="141">
        <v>0</v>
      </c>
      <c r="H38" s="144">
        <v>0</v>
      </c>
      <c r="I38" s="121">
        <v>0</v>
      </c>
    </row>
    <row r="39" spans="1:9" ht="13">
      <c r="A39" s="110"/>
      <c r="B39" s="82" t="s">
        <v>32</v>
      </c>
      <c r="C39" s="145">
        <v>320</v>
      </c>
      <c r="D39" s="146">
        <v>110</v>
      </c>
      <c r="E39" s="147">
        <f t="shared" si="4"/>
        <v>34.375</v>
      </c>
      <c r="F39" s="146">
        <v>210</v>
      </c>
      <c r="G39" s="148">
        <f t="shared" si="0"/>
        <v>65.625</v>
      </c>
      <c r="H39" s="149">
        <v>5</v>
      </c>
      <c r="I39" s="150">
        <f>H39/C39*100</f>
        <v>1.5625</v>
      </c>
    </row>
    <row r="41" spans="2:9" ht="25" customHeight="1">
      <c r="B41" s="291" t="s">
        <v>112</v>
      </c>
      <c r="C41" s="291"/>
      <c r="D41" s="291"/>
      <c r="E41" s="291"/>
      <c r="F41" s="291"/>
      <c r="G41" s="291"/>
      <c r="H41" s="291"/>
      <c r="I41" s="291"/>
    </row>
    <row r="42" spans="2:9" ht="12.65" customHeight="1">
      <c r="B42" s="97" t="s">
        <v>176</v>
      </c>
      <c r="C42" s="272"/>
      <c r="D42" s="272"/>
      <c r="E42" s="272"/>
      <c r="F42" s="272"/>
      <c r="G42" s="272"/>
      <c r="H42" s="272"/>
      <c r="I42" s="272"/>
    </row>
    <row r="44" spans="2:6" ht="13">
      <c r="B44" s="33" t="s">
        <v>73</v>
      </c>
      <c r="F44" s="110"/>
    </row>
    <row r="45" spans="2:6" ht="12">
      <c r="B45" s="35" t="s">
        <v>132</v>
      </c>
      <c r="F45" s="110"/>
    </row>
    <row r="46" ht="12">
      <c r="F46" s="110"/>
    </row>
    <row r="48" spans="2:9" ht="12">
      <c r="B48" s="151"/>
      <c r="C48" s="151"/>
      <c r="D48" s="151"/>
      <c r="E48" s="151"/>
      <c r="F48" s="151"/>
      <c r="G48" s="151"/>
      <c r="H48" s="151"/>
      <c r="I48" s="151"/>
    </row>
    <row r="49" spans="2:9" ht="12">
      <c r="B49" s="151"/>
      <c r="C49" s="151"/>
      <c r="D49" s="151"/>
      <c r="E49" s="151"/>
      <c r="F49" s="152"/>
      <c r="G49" s="151"/>
      <c r="H49" s="151"/>
      <c r="I49" s="151"/>
    </row>
    <row r="50" spans="2:9" ht="12">
      <c r="B50" s="151"/>
      <c r="C50" s="151"/>
      <c r="D50" s="151"/>
      <c r="E50" s="151"/>
      <c r="F50" s="152"/>
      <c r="G50" s="97"/>
      <c r="H50" s="151"/>
      <c r="I50" s="151"/>
    </row>
    <row r="51" spans="2:9" ht="12">
      <c r="B51" s="151"/>
      <c r="C51" s="151"/>
      <c r="D51" s="151"/>
      <c r="E51" s="151"/>
      <c r="F51" s="152"/>
      <c r="G51" s="151"/>
      <c r="H51" s="151"/>
      <c r="I51" s="151"/>
    </row>
    <row r="52" spans="2:9" ht="12">
      <c r="B52" s="151"/>
      <c r="C52" s="151"/>
      <c r="D52" s="151"/>
      <c r="E52" s="151"/>
      <c r="F52" s="152"/>
      <c r="G52" s="151"/>
      <c r="H52" s="151"/>
      <c r="I52" s="151"/>
    </row>
    <row r="53" spans="2:9" ht="12">
      <c r="B53" s="151"/>
      <c r="C53" s="151"/>
      <c r="D53" s="151"/>
      <c r="E53" s="151"/>
      <c r="F53" s="152"/>
      <c r="G53" s="151"/>
      <c r="H53" s="151"/>
      <c r="I53" s="151"/>
    </row>
    <row r="54" spans="2:9" ht="12">
      <c r="B54" s="151"/>
      <c r="C54" s="151"/>
      <c r="D54" s="151"/>
      <c r="E54" s="151"/>
      <c r="F54" s="152"/>
      <c r="G54" s="151"/>
      <c r="H54" s="151"/>
      <c r="I54" s="151"/>
    </row>
    <row r="55" spans="2:9" ht="12">
      <c r="B55" s="151"/>
      <c r="C55" s="151"/>
      <c r="D55" s="151"/>
      <c r="E55" s="151"/>
      <c r="F55" s="152"/>
      <c r="G55" s="151"/>
      <c r="H55" s="151"/>
      <c r="I55" s="151"/>
    </row>
    <row r="56" spans="2:9" ht="12">
      <c r="B56" s="151"/>
      <c r="C56" s="151"/>
      <c r="D56" s="151"/>
      <c r="E56" s="151"/>
      <c r="F56" s="152"/>
      <c r="G56" s="151"/>
      <c r="H56" s="151"/>
      <c r="I56" s="151"/>
    </row>
    <row r="57" spans="2:9" ht="12">
      <c r="B57" s="151"/>
      <c r="C57" s="151"/>
      <c r="D57" s="151"/>
      <c r="E57" s="151"/>
      <c r="F57" s="152"/>
      <c r="G57" s="151"/>
      <c r="H57" s="151"/>
      <c r="I57" s="151"/>
    </row>
    <row r="58" spans="2:9" ht="12">
      <c r="B58" s="151"/>
      <c r="C58" s="151"/>
      <c r="D58" s="151"/>
      <c r="E58" s="151"/>
      <c r="F58" s="152"/>
      <c r="G58" s="151"/>
      <c r="H58" s="151"/>
      <c r="I58" s="151"/>
    </row>
    <row r="59" spans="2:9" ht="12">
      <c r="B59" s="151"/>
      <c r="C59" s="151"/>
      <c r="D59" s="151"/>
      <c r="E59" s="151"/>
      <c r="F59" s="152"/>
      <c r="G59" s="152"/>
      <c r="H59" s="152"/>
      <c r="I59" s="151"/>
    </row>
    <row r="60" spans="2:9" ht="12">
      <c r="B60" s="151"/>
      <c r="C60" s="151"/>
      <c r="D60" s="151"/>
      <c r="E60" s="151"/>
      <c r="F60" s="152"/>
      <c r="G60" s="152"/>
      <c r="H60" s="152"/>
      <c r="I60" s="151"/>
    </row>
    <row r="61" spans="2:9" ht="12">
      <c r="B61" s="151"/>
      <c r="C61" s="151"/>
      <c r="D61" s="151"/>
      <c r="E61" s="151"/>
      <c r="F61" s="152"/>
      <c r="G61" s="152"/>
      <c r="H61" s="152"/>
      <c r="I61" s="151"/>
    </row>
    <row r="62" spans="2:9" ht="12">
      <c r="B62" s="151"/>
      <c r="C62" s="151"/>
      <c r="D62" s="151"/>
      <c r="E62" s="151"/>
      <c r="F62" s="152"/>
      <c r="G62" s="152"/>
      <c r="H62" s="152"/>
      <c r="I62" s="151"/>
    </row>
    <row r="63" spans="2:9" ht="12">
      <c r="B63" s="151"/>
      <c r="C63" s="151"/>
      <c r="D63" s="151"/>
      <c r="E63" s="151"/>
      <c r="F63" s="152"/>
      <c r="G63" s="152"/>
      <c r="H63" s="152"/>
      <c r="I63" s="151"/>
    </row>
    <row r="64" spans="2:9" ht="12">
      <c r="B64" s="151"/>
      <c r="C64" s="151"/>
      <c r="D64" s="151"/>
      <c r="E64" s="151"/>
      <c r="F64" s="152"/>
      <c r="G64" s="151"/>
      <c r="H64" s="151"/>
      <c r="I64" s="151"/>
    </row>
    <row r="65" spans="2:9" ht="12">
      <c r="B65" s="151"/>
      <c r="C65" s="151"/>
      <c r="D65" s="151"/>
      <c r="E65" s="151"/>
      <c r="F65" s="152"/>
      <c r="G65" s="151"/>
      <c r="H65" s="151"/>
      <c r="I65" s="151"/>
    </row>
    <row r="66" spans="2:9" ht="12">
      <c r="B66" s="151"/>
      <c r="C66" s="151"/>
      <c r="D66" s="151"/>
      <c r="E66" s="151"/>
      <c r="F66" s="152"/>
      <c r="G66" s="151"/>
      <c r="H66" s="151"/>
      <c r="I66" s="151"/>
    </row>
    <row r="67" spans="2:9" ht="12">
      <c r="B67" s="151"/>
      <c r="C67" s="151"/>
      <c r="D67" s="151"/>
      <c r="E67" s="151"/>
      <c r="F67" s="152"/>
      <c r="G67" s="151"/>
      <c r="H67" s="151"/>
      <c r="I67" s="151"/>
    </row>
    <row r="68" spans="2:9" ht="12">
      <c r="B68" s="151"/>
      <c r="C68" s="151"/>
      <c r="D68" s="151"/>
      <c r="E68" s="151"/>
      <c r="F68" s="152"/>
      <c r="G68" s="151"/>
      <c r="H68" s="151"/>
      <c r="I68" s="151"/>
    </row>
    <row r="69" spans="2:9" ht="12">
      <c r="B69" s="151"/>
      <c r="C69" s="151"/>
      <c r="D69" s="151"/>
      <c r="E69" s="151"/>
      <c r="F69" s="152"/>
      <c r="G69" s="151"/>
      <c r="H69" s="151"/>
      <c r="I69" s="151"/>
    </row>
    <row r="70" spans="2:9" ht="12">
      <c r="B70" s="151"/>
      <c r="C70" s="151"/>
      <c r="D70" s="151"/>
      <c r="E70" s="151"/>
      <c r="F70" s="152"/>
      <c r="G70" s="151"/>
      <c r="H70" s="151"/>
      <c r="I70" s="151"/>
    </row>
    <row r="71" spans="2:9" ht="12">
      <c r="B71" s="151"/>
      <c r="C71" s="151"/>
      <c r="D71" s="151"/>
      <c r="E71" s="151"/>
      <c r="F71" s="152"/>
      <c r="G71" s="151"/>
      <c r="H71" s="151"/>
      <c r="I71" s="151"/>
    </row>
    <row r="72" spans="2:9" ht="12">
      <c r="B72" s="151"/>
      <c r="C72" s="151"/>
      <c r="D72" s="151"/>
      <c r="E72" s="151"/>
      <c r="F72" s="152"/>
      <c r="G72" s="151"/>
      <c r="H72" s="151"/>
      <c r="I72" s="151"/>
    </row>
    <row r="73" spans="2:9" ht="12">
      <c r="B73" s="151"/>
      <c r="C73" s="151"/>
      <c r="D73" s="151"/>
      <c r="E73" s="151"/>
      <c r="F73" s="152"/>
      <c r="G73" s="151"/>
      <c r="H73" s="151"/>
      <c r="I73" s="151"/>
    </row>
    <row r="74" spans="2:9" ht="12">
      <c r="B74" s="151"/>
      <c r="C74" s="151"/>
      <c r="D74" s="151"/>
      <c r="E74" s="151"/>
      <c r="F74" s="152"/>
      <c r="G74" s="151"/>
      <c r="H74" s="151"/>
      <c r="I74" s="151"/>
    </row>
    <row r="75" spans="2:9" ht="12">
      <c r="B75" s="151"/>
      <c r="C75" s="151"/>
      <c r="D75" s="151"/>
      <c r="E75" s="151"/>
      <c r="F75" s="152"/>
      <c r="G75" s="151"/>
      <c r="H75" s="151"/>
      <c r="I75" s="151"/>
    </row>
    <row r="76" spans="2:9" ht="12">
      <c r="B76" s="151"/>
      <c r="C76" s="151"/>
      <c r="D76" s="151"/>
      <c r="E76" s="151"/>
      <c r="F76" s="151"/>
      <c r="G76" s="151"/>
      <c r="H76" s="151"/>
      <c r="I76" s="151"/>
    </row>
    <row r="77" spans="2:9" ht="12">
      <c r="B77" s="151"/>
      <c r="C77" s="151"/>
      <c r="D77" s="151"/>
      <c r="E77" s="151"/>
      <c r="F77" s="151"/>
      <c r="G77" s="151"/>
      <c r="H77" s="151"/>
      <c r="I77" s="151"/>
    </row>
  </sheetData>
  <mergeCells count="5">
    <mergeCell ref="D8:E8"/>
    <mergeCell ref="F8:G8"/>
    <mergeCell ref="H8:I8"/>
    <mergeCell ref="C8:C9"/>
    <mergeCell ref="B41:I41"/>
  </mergeCells>
  <conditionalFormatting sqref="C38">
    <cfRule type="containsText" priority="1" dxfId="1" operator="containsText" text="–">
      <formula>NOT(ISERROR(SEARCH("–",C38)))</formula>
    </cfRule>
  </conditionalFormatting>
  <hyperlinks>
    <hyperlink ref="B45" r:id="rId1" display="https://ec.europa.eu/eurostat/databrowser/bookmark/46a0c2c6-d49c-42ef-bf80-d295698a2254?lang=en"/>
  </hyperlinks>
  <printOptions/>
  <pageMargins left="0.7" right="0.7" top="0.75" bottom="0.75" header="0.3" footer="0.3"/>
  <pageSetup fitToHeight="0" fitToWidth="1" horizontalDpi="1200" verticalDpi="1200" orientation="portrait" paperSize="9" scale="64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2"/>
  <sheetViews>
    <sheetView showGridLines="0" zoomScaleSheetLayoutView="100" workbookViewId="0" topLeftCell="A43">
      <selection activeCell="A90" sqref="A90:A92"/>
    </sheetView>
  </sheetViews>
  <sheetFormatPr defaultColWidth="9.140625" defaultRowHeight="12"/>
  <cols>
    <col min="1" max="1" width="20.8515625" style="55" customWidth="1"/>
    <col min="2" max="2" width="36.421875" style="55" customWidth="1"/>
    <col min="3" max="3" width="9.140625" style="154" customWidth="1"/>
    <col min="4" max="5" width="9.140625" style="55" customWidth="1"/>
    <col min="6" max="6" width="16.421875" style="55" customWidth="1"/>
    <col min="7" max="10" width="9.140625" style="55" customWidth="1"/>
    <col min="11" max="11" width="10.421875" style="55" customWidth="1"/>
    <col min="12" max="12" width="29.140625" style="55" customWidth="1"/>
    <col min="13" max="16384" width="9.140625" style="55" customWidth="1"/>
  </cols>
  <sheetData>
    <row r="1" ht="12.75">
      <c r="C1" s="153"/>
    </row>
    <row r="2" spans="2:3" ht="12.75">
      <c r="B2" s="154"/>
      <c r="C2" s="55"/>
    </row>
    <row r="3" spans="2:3" ht="12.75">
      <c r="B3" s="33" t="s">
        <v>71</v>
      </c>
      <c r="C3" s="55"/>
    </row>
    <row r="4" spans="2:3" ht="12.75">
      <c r="B4" s="33" t="s">
        <v>72</v>
      </c>
      <c r="C4" s="55"/>
    </row>
    <row r="5" spans="2:3" ht="12.75">
      <c r="B5" s="154"/>
      <c r="C5" s="55"/>
    </row>
    <row r="6" spans="2:3" ht="12.75">
      <c r="B6" s="155" t="s">
        <v>195</v>
      </c>
      <c r="C6" s="55"/>
    </row>
    <row r="7" spans="2:3" ht="12.75">
      <c r="B7" s="43" t="s">
        <v>76</v>
      </c>
      <c r="C7" s="55"/>
    </row>
    <row r="8" spans="2:3" ht="12.75">
      <c r="B8" s="156"/>
      <c r="C8" s="55"/>
    </row>
    <row r="9" spans="2:6" ht="12.75">
      <c r="B9" s="154"/>
      <c r="C9" s="55"/>
      <c r="D9" s="157"/>
      <c r="F9" s="158"/>
    </row>
    <row r="10" spans="1:11" ht="12.75">
      <c r="A10" s="159"/>
      <c r="B10" s="16"/>
      <c r="C10" s="17" t="s">
        <v>74</v>
      </c>
      <c r="D10" s="17" t="s">
        <v>34</v>
      </c>
      <c r="E10" s="18" t="s">
        <v>35</v>
      </c>
      <c r="F10" s="18" t="s">
        <v>2</v>
      </c>
      <c r="H10" s="160"/>
      <c r="I10" s="17" t="s">
        <v>74</v>
      </c>
      <c r="J10" s="17" t="s">
        <v>34</v>
      </c>
      <c r="K10" s="18" t="s">
        <v>35</v>
      </c>
    </row>
    <row r="11" spans="1:11" ht="12.75">
      <c r="A11" s="159"/>
      <c r="B11" s="19" t="s">
        <v>134</v>
      </c>
      <c r="C11" s="55">
        <v>71260</v>
      </c>
      <c r="D11" s="20">
        <v>4275</v>
      </c>
      <c r="E11" s="20">
        <v>43400</v>
      </c>
      <c r="F11" s="20">
        <v>118935</v>
      </c>
      <c r="H11" s="160"/>
      <c r="I11" s="293" t="s">
        <v>163</v>
      </c>
      <c r="J11" s="293"/>
      <c r="K11" s="293"/>
    </row>
    <row r="12" spans="1:16" ht="12.75">
      <c r="A12" s="159"/>
      <c r="B12" s="19" t="s">
        <v>22</v>
      </c>
      <c r="C12" s="55">
        <v>16940</v>
      </c>
      <c r="D12" s="20">
        <v>85</v>
      </c>
      <c r="E12" s="20">
        <v>1305</v>
      </c>
      <c r="F12" s="20">
        <v>18325</v>
      </c>
      <c r="G12" s="161"/>
      <c r="H12" s="158"/>
      <c r="I12" s="162">
        <f>C12/F12</f>
        <v>0.9244201909959072</v>
      </c>
      <c r="J12" s="162">
        <f aca="true" t="shared" si="0" ref="J12:J31">E12/F12</f>
        <v>0.07121418826739427</v>
      </c>
      <c r="K12" s="162">
        <f aca="true" t="shared" si="1" ref="K12:K31">D12/F12</f>
        <v>0.004638472032742156</v>
      </c>
      <c r="P12" s="163"/>
    </row>
    <row r="13" spans="1:16" ht="12.75">
      <c r="A13" s="159"/>
      <c r="B13" s="19" t="s">
        <v>21</v>
      </c>
      <c r="C13" s="20">
        <v>7860</v>
      </c>
      <c r="D13" s="20">
        <v>1210</v>
      </c>
      <c r="E13" s="20">
        <v>4780</v>
      </c>
      <c r="F13" s="20">
        <v>13845</v>
      </c>
      <c r="G13" s="161"/>
      <c r="H13" s="158"/>
      <c r="I13" s="162">
        <f aca="true" t="shared" si="2" ref="I13:I31">C13/F13</f>
        <v>0.5677139761646804</v>
      </c>
      <c r="J13" s="162">
        <f t="shared" si="0"/>
        <v>0.3452509931383171</v>
      </c>
      <c r="K13" s="162">
        <f t="shared" si="1"/>
        <v>0.08739617190321415</v>
      </c>
      <c r="P13" s="163"/>
    </row>
    <row r="14" spans="1:16" ht="12.75">
      <c r="A14" s="154"/>
      <c r="B14" s="19" t="s">
        <v>29</v>
      </c>
      <c r="C14" s="20">
        <v>8760</v>
      </c>
      <c r="D14" s="20">
        <v>5</v>
      </c>
      <c r="E14" s="20">
        <v>1045</v>
      </c>
      <c r="F14" s="20">
        <v>9795</v>
      </c>
      <c r="G14" s="161"/>
      <c r="H14" s="158"/>
      <c r="I14" s="162">
        <f t="shared" si="2"/>
        <v>0.8943338437978561</v>
      </c>
      <c r="J14" s="162">
        <f t="shared" si="0"/>
        <v>0.1066870852475753</v>
      </c>
      <c r="K14" s="162">
        <f t="shared" si="1"/>
        <v>0.0005104645227156713</v>
      </c>
      <c r="P14" s="163"/>
    </row>
    <row r="15" spans="2:16" ht="12.75">
      <c r="B15" s="19" t="s">
        <v>19</v>
      </c>
      <c r="C15" s="20">
        <v>6985</v>
      </c>
      <c r="D15" s="20">
        <v>85</v>
      </c>
      <c r="E15" s="20">
        <v>1185</v>
      </c>
      <c r="F15" s="20">
        <v>8255</v>
      </c>
      <c r="G15" s="161"/>
      <c r="H15" s="158"/>
      <c r="I15" s="162">
        <f t="shared" si="2"/>
        <v>0.8461538461538461</v>
      </c>
      <c r="J15" s="162">
        <f t="shared" si="0"/>
        <v>0.14354936402180496</v>
      </c>
      <c r="K15" s="162">
        <f t="shared" si="1"/>
        <v>0.01029678982434888</v>
      </c>
      <c r="P15" s="163"/>
    </row>
    <row r="16" spans="2:16" ht="12.75">
      <c r="B16" s="19" t="s">
        <v>106</v>
      </c>
      <c r="C16" s="20">
        <v>5640</v>
      </c>
      <c r="D16" s="20">
        <v>330</v>
      </c>
      <c r="E16" s="20">
        <v>1400</v>
      </c>
      <c r="F16" s="20">
        <v>7365</v>
      </c>
      <c r="G16" s="161"/>
      <c r="H16" s="158"/>
      <c r="I16" s="162">
        <f t="shared" si="2"/>
        <v>0.7657841140529531</v>
      </c>
      <c r="J16" s="162">
        <f t="shared" si="0"/>
        <v>0.19008825526137135</v>
      </c>
      <c r="K16" s="162">
        <f t="shared" si="1"/>
        <v>0.04480651731160896</v>
      </c>
      <c r="P16" s="163"/>
    </row>
    <row r="17" spans="2:16" ht="12.75">
      <c r="B17" s="19" t="s">
        <v>20</v>
      </c>
      <c r="C17" s="20">
        <v>4905</v>
      </c>
      <c r="D17" s="20">
        <v>10</v>
      </c>
      <c r="E17" s="20">
        <v>765</v>
      </c>
      <c r="F17" s="20">
        <v>5680</v>
      </c>
      <c r="G17" s="161"/>
      <c r="H17" s="158"/>
      <c r="I17" s="162">
        <f t="shared" si="2"/>
        <v>0.863556338028169</v>
      </c>
      <c r="J17" s="162">
        <f t="shared" si="0"/>
        <v>0.13468309859154928</v>
      </c>
      <c r="K17" s="162">
        <f t="shared" si="1"/>
        <v>0.0017605633802816902</v>
      </c>
      <c r="P17" s="163"/>
    </row>
    <row r="18" spans="1:16" ht="11.25" customHeight="1">
      <c r="A18" s="159"/>
      <c r="B18" s="19" t="s">
        <v>18</v>
      </c>
      <c r="C18" s="20">
        <v>1355</v>
      </c>
      <c r="D18" s="20">
        <v>25</v>
      </c>
      <c r="E18" s="20">
        <v>2925</v>
      </c>
      <c r="F18" s="20">
        <v>4300</v>
      </c>
      <c r="G18" s="161"/>
      <c r="H18" s="158"/>
      <c r="I18" s="162">
        <f t="shared" si="2"/>
        <v>0.31511627906976747</v>
      </c>
      <c r="J18" s="162">
        <f t="shared" si="0"/>
        <v>0.6802325581395349</v>
      </c>
      <c r="K18" s="162">
        <f t="shared" si="1"/>
        <v>0.005813953488372093</v>
      </c>
      <c r="P18" s="163"/>
    </row>
    <row r="19" spans="1:16" ht="12.75">
      <c r="A19" s="159"/>
      <c r="B19" s="19" t="s">
        <v>100</v>
      </c>
      <c r="C19" s="20">
        <v>3715</v>
      </c>
      <c r="D19" s="20">
        <v>10</v>
      </c>
      <c r="E19" s="20">
        <v>260</v>
      </c>
      <c r="F19" s="20">
        <v>3985</v>
      </c>
      <c r="G19" s="161"/>
      <c r="H19" s="158"/>
      <c r="I19" s="162">
        <f t="shared" si="2"/>
        <v>0.9322459222082811</v>
      </c>
      <c r="J19" s="162">
        <f t="shared" si="0"/>
        <v>0.06524466750313676</v>
      </c>
      <c r="K19" s="162">
        <f t="shared" si="1"/>
        <v>0.002509410288582183</v>
      </c>
      <c r="P19" s="163"/>
    </row>
    <row r="20" spans="1:16" ht="12.75">
      <c r="A20" s="159"/>
      <c r="B20" s="19" t="s">
        <v>82</v>
      </c>
      <c r="C20" s="20">
        <v>155</v>
      </c>
      <c r="D20" s="20">
        <v>20</v>
      </c>
      <c r="E20" s="20">
        <v>3315</v>
      </c>
      <c r="F20" s="20">
        <v>3475</v>
      </c>
      <c r="G20" s="161"/>
      <c r="H20" s="158"/>
      <c r="I20" s="162">
        <f t="shared" si="2"/>
        <v>0.04460431654676259</v>
      </c>
      <c r="J20" s="162">
        <f t="shared" si="0"/>
        <v>0.9539568345323741</v>
      </c>
      <c r="K20" s="162">
        <f t="shared" si="1"/>
        <v>0.0057553956834532375</v>
      </c>
      <c r="P20" s="163"/>
    </row>
    <row r="21" spans="1:16" ht="12.75">
      <c r="A21" s="159"/>
      <c r="B21" s="19" t="s">
        <v>26</v>
      </c>
      <c r="C21" s="20">
        <v>2485</v>
      </c>
      <c r="D21" s="20">
        <v>10</v>
      </c>
      <c r="E21" s="20">
        <v>100</v>
      </c>
      <c r="F21" s="20">
        <v>2600</v>
      </c>
      <c r="G21" s="161"/>
      <c r="H21" s="158"/>
      <c r="I21" s="162">
        <f t="shared" si="2"/>
        <v>0.9557692307692308</v>
      </c>
      <c r="J21" s="162">
        <f t="shared" si="0"/>
        <v>0.038461538461538464</v>
      </c>
      <c r="K21" s="162">
        <f t="shared" si="1"/>
        <v>0.0038461538461538464</v>
      </c>
      <c r="P21" s="163"/>
    </row>
    <row r="22" spans="1:16" ht="12.75">
      <c r="A22" s="159"/>
      <c r="B22" s="19" t="s">
        <v>81</v>
      </c>
      <c r="C22" s="20">
        <v>1900</v>
      </c>
      <c r="D22" s="20">
        <v>25</v>
      </c>
      <c r="E22" s="20">
        <v>570</v>
      </c>
      <c r="F22" s="20">
        <v>2495</v>
      </c>
      <c r="G22" s="161"/>
      <c r="H22" s="158"/>
      <c r="I22" s="162">
        <f t="shared" si="2"/>
        <v>0.7615230460921844</v>
      </c>
      <c r="J22" s="162">
        <f t="shared" si="0"/>
        <v>0.22845691382765532</v>
      </c>
      <c r="K22" s="162">
        <f t="shared" si="1"/>
        <v>0.01002004008016032</v>
      </c>
      <c r="P22" s="163"/>
    </row>
    <row r="23" spans="1:16" ht="12.75">
      <c r="A23" s="159"/>
      <c r="B23" s="19" t="s">
        <v>8</v>
      </c>
      <c r="C23" s="20">
        <v>75</v>
      </c>
      <c r="D23" s="20">
        <v>25</v>
      </c>
      <c r="E23" s="20">
        <v>2070</v>
      </c>
      <c r="F23" s="20">
        <v>1950</v>
      </c>
      <c r="G23" s="161"/>
      <c r="H23" s="158"/>
      <c r="I23" s="162">
        <f t="shared" si="2"/>
        <v>0.038461538461538464</v>
      </c>
      <c r="J23" s="162">
        <f t="shared" si="0"/>
        <v>1.0615384615384615</v>
      </c>
      <c r="K23" s="162">
        <f t="shared" si="1"/>
        <v>0.01282051282051282</v>
      </c>
      <c r="P23" s="163"/>
    </row>
    <row r="24" spans="1:16" ht="12.75">
      <c r="A24" s="154"/>
      <c r="B24" s="19" t="s">
        <v>144</v>
      </c>
      <c r="C24" s="20">
        <v>665</v>
      </c>
      <c r="D24" s="20">
        <v>20</v>
      </c>
      <c r="E24" s="20">
        <v>1275</v>
      </c>
      <c r="F24" s="20">
        <v>1775</v>
      </c>
      <c r="G24" s="161"/>
      <c r="H24" s="158"/>
      <c r="I24" s="162">
        <f t="shared" si="2"/>
        <v>0.37464788732394366</v>
      </c>
      <c r="J24" s="162">
        <f t="shared" si="0"/>
        <v>0.7183098591549296</v>
      </c>
      <c r="K24" s="162">
        <f t="shared" si="1"/>
        <v>0.011267605633802818</v>
      </c>
      <c r="P24" s="163"/>
    </row>
    <row r="25" spans="1:16" ht="12.75">
      <c r="A25" s="159"/>
      <c r="B25" s="19" t="s">
        <v>143</v>
      </c>
      <c r="C25" s="20">
        <v>1320</v>
      </c>
      <c r="D25" s="20">
        <v>45</v>
      </c>
      <c r="E25" s="20">
        <v>410</v>
      </c>
      <c r="F25" s="20">
        <v>1690</v>
      </c>
      <c r="G25" s="161"/>
      <c r="H25" s="158"/>
      <c r="I25" s="162">
        <f t="shared" si="2"/>
        <v>0.7810650887573964</v>
      </c>
      <c r="J25" s="162">
        <f t="shared" si="0"/>
        <v>0.24260355029585798</v>
      </c>
      <c r="K25" s="162">
        <f t="shared" si="1"/>
        <v>0.026627218934911243</v>
      </c>
      <c r="P25" s="163"/>
    </row>
    <row r="26" spans="1:16" ht="12.75">
      <c r="A26" s="159"/>
      <c r="B26" s="19" t="s">
        <v>161</v>
      </c>
      <c r="C26" s="20">
        <v>330</v>
      </c>
      <c r="D26" s="20">
        <v>50</v>
      </c>
      <c r="E26" s="20">
        <v>1345</v>
      </c>
      <c r="F26" s="20">
        <v>1610</v>
      </c>
      <c r="G26" s="161"/>
      <c r="H26" s="158"/>
      <c r="I26" s="162">
        <f t="shared" si="2"/>
        <v>0.20496894409937888</v>
      </c>
      <c r="J26" s="162">
        <f t="shared" si="0"/>
        <v>0.8354037267080745</v>
      </c>
      <c r="K26" s="162">
        <f t="shared" si="1"/>
        <v>0.031055900621118012</v>
      </c>
      <c r="P26" s="163"/>
    </row>
    <row r="27" spans="1:16" ht="12.75">
      <c r="A27" s="159"/>
      <c r="B27" s="19" t="s">
        <v>9</v>
      </c>
      <c r="C27" s="20">
        <v>300</v>
      </c>
      <c r="D27" s="20">
        <v>490</v>
      </c>
      <c r="E27" s="20">
        <v>820</v>
      </c>
      <c r="F27" s="20">
        <v>1375</v>
      </c>
      <c r="G27" s="161"/>
      <c r="H27" s="158"/>
      <c r="I27" s="162">
        <f t="shared" si="2"/>
        <v>0.21818181818181817</v>
      </c>
      <c r="J27" s="162">
        <f t="shared" si="0"/>
        <v>0.5963636363636363</v>
      </c>
      <c r="K27" s="162">
        <f t="shared" si="1"/>
        <v>0.3563636363636364</v>
      </c>
      <c r="P27" s="163"/>
    </row>
    <row r="28" spans="1:16" ht="12.75">
      <c r="A28" s="159"/>
      <c r="B28" s="19" t="s">
        <v>16</v>
      </c>
      <c r="C28" s="20">
        <v>285</v>
      </c>
      <c r="D28" s="20">
        <v>170</v>
      </c>
      <c r="E28" s="20">
        <v>925</v>
      </c>
      <c r="F28" s="20">
        <v>1230</v>
      </c>
      <c r="G28" s="161"/>
      <c r="H28" s="158"/>
      <c r="I28" s="162">
        <f t="shared" si="2"/>
        <v>0.23170731707317074</v>
      </c>
      <c r="J28" s="162">
        <f t="shared" si="0"/>
        <v>0.7520325203252033</v>
      </c>
      <c r="K28" s="162">
        <f t="shared" si="1"/>
        <v>0.13821138211382114</v>
      </c>
      <c r="P28" s="163"/>
    </row>
    <row r="29" spans="1:16" ht="12.75">
      <c r="A29" s="159"/>
      <c r="B29" s="19" t="s">
        <v>121</v>
      </c>
      <c r="C29" s="20">
        <v>165</v>
      </c>
      <c r="D29" s="20">
        <v>105</v>
      </c>
      <c r="E29" s="20">
        <v>875</v>
      </c>
      <c r="F29" s="20">
        <v>1080</v>
      </c>
      <c r="G29" s="161"/>
      <c r="H29" s="158"/>
      <c r="I29" s="162">
        <f t="shared" si="2"/>
        <v>0.1527777777777778</v>
      </c>
      <c r="J29" s="162">
        <f t="shared" si="0"/>
        <v>0.8101851851851852</v>
      </c>
      <c r="K29" s="162">
        <f t="shared" si="1"/>
        <v>0.09722222222222222</v>
      </c>
      <c r="P29" s="163"/>
    </row>
    <row r="30" spans="1:16" ht="12.75">
      <c r="A30" s="159"/>
      <c r="B30" s="19" t="s">
        <v>7</v>
      </c>
      <c r="C30" s="20">
        <v>170</v>
      </c>
      <c r="D30" s="20">
        <v>115</v>
      </c>
      <c r="E30" s="20">
        <v>790</v>
      </c>
      <c r="F30" s="20">
        <v>1075</v>
      </c>
      <c r="G30" s="161"/>
      <c r="H30" s="158"/>
      <c r="I30" s="162">
        <f t="shared" si="2"/>
        <v>0.15813953488372093</v>
      </c>
      <c r="J30" s="162">
        <f t="shared" si="0"/>
        <v>0.7348837209302326</v>
      </c>
      <c r="K30" s="162">
        <f t="shared" si="1"/>
        <v>0.10697674418604651</v>
      </c>
      <c r="P30" s="163"/>
    </row>
    <row r="31" spans="1:16" ht="12.75">
      <c r="A31" s="159"/>
      <c r="B31" s="19" t="s">
        <v>101</v>
      </c>
      <c r="C31" s="20">
        <v>795</v>
      </c>
      <c r="D31" s="20">
        <v>5</v>
      </c>
      <c r="E31" s="20">
        <v>230</v>
      </c>
      <c r="F31" s="20">
        <v>1030</v>
      </c>
      <c r="G31" s="161"/>
      <c r="H31" s="158"/>
      <c r="I31" s="162">
        <f t="shared" si="2"/>
        <v>0.7718446601941747</v>
      </c>
      <c r="J31" s="162">
        <f t="shared" si="0"/>
        <v>0.22330097087378642</v>
      </c>
      <c r="K31" s="162">
        <f t="shared" si="1"/>
        <v>0.0048543689320388345</v>
      </c>
      <c r="P31" s="163"/>
    </row>
    <row r="32" spans="2:4" ht="12.75">
      <c r="B32" s="164"/>
      <c r="C32" s="165"/>
      <c r="D32" s="164"/>
    </row>
    <row r="33" spans="2:14" ht="24" customHeight="1">
      <c r="B33" s="292" t="s">
        <v>164</v>
      </c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166"/>
      <c r="N33" s="166"/>
    </row>
    <row r="34" spans="2:12" ht="12.75">
      <c r="B34" s="167" t="s">
        <v>84</v>
      </c>
      <c r="C34" s="165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2:12" ht="12.75">
      <c r="B35" s="168" t="s">
        <v>65</v>
      </c>
      <c r="C35" s="165"/>
      <c r="D35" s="164"/>
      <c r="E35" s="164"/>
      <c r="F35" s="164"/>
      <c r="G35" s="164"/>
      <c r="H35" s="164"/>
      <c r="I35" s="164"/>
      <c r="J35" s="164"/>
      <c r="K35" s="164"/>
      <c r="L35" s="164"/>
    </row>
    <row r="36" ht="12.75"/>
    <row r="37" ht="12.75">
      <c r="B37" s="33" t="s">
        <v>73</v>
      </c>
    </row>
    <row r="38" spans="2:3" ht="12.75">
      <c r="B38" s="50" t="s">
        <v>92</v>
      </c>
      <c r="C38" s="165"/>
    </row>
    <row r="39" ht="12.75"/>
    <row r="40" ht="23.15" customHeight="1">
      <c r="B40" s="169"/>
    </row>
    <row r="41" ht="12.75"/>
    <row r="42" ht="12.75"/>
    <row r="43" ht="12.75"/>
    <row r="44" ht="12.75">
      <c r="C44" s="55"/>
    </row>
    <row r="45" ht="12.75">
      <c r="C45" s="55"/>
    </row>
    <row r="46" ht="12.75">
      <c r="C46" s="55"/>
    </row>
    <row r="47" ht="12.75">
      <c r="C47" s="55"/>
    </row>
    <row r="48" ht="12.75">
      <c r="C48" s="55"/>
    </row>
    <row r="49" spans="3:4" ht="12.75">
      <c r="C49" s="55"/>
      <c r="D49" s="164"/>
    </row>
    <row r="50" spans="3:4" ht="12.75">
      <c r="C50" s="55"/>
      <c r="D50" s="164"/>
    </row>
    <row r="51" spans="3:4" ht="12.75">
      <c r="C51" s="55"/>
      <c r="D51" s="164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90" ht="12">
      <c r="A90" s="34" t="s">
        <v>164</v>
      </c>
    </row>
    <row r="91" ht="12">
      <c r="A91" s="34" t="s">
        <v>84</v>
      </c>
    </row>
    <row r="92" ht="13">
      <c r="A92" s="267" t="s">
        <v>200</v>
      </c>
    </row>
  </sheetData>
  <mergeCells count="2">
    <mergeCell ref="B33:L33"/>
    <mergeCell ref="I11:K11"/>
  </mergeCells>
  <printOptions/>
  <pageMargins left="0.7" right="0.7" top="0.75" bottom="0.75" header="0.3" footer="0.3"/>
  <pageSetup fitToHeight="0" fitToWidth="1" horizontalDpi="1200" verticalDpi="12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96F6F-20DC-45CF-90FD-14632E52C4C1}">
  <sheetPr>
    <pageSetUpPr fitToPage="1"/>
  </sheetPr>
  <dimension ref="A1:BR113"/>
  <sheetViews>
    <sheetView showGridLines="0" zoomScaleSheetLayoutView="70" workbookViewId="0" topLeftCell="A1">
      <selection activeCell="B6" sqref="B6:L110"/>
    </sheetView>
  </sheetViews>
  <sheetFormatPr defaultColWidth="9.140625" defaultRowHeight="12"/>
  <cols>
    <col min="1" max="1" width="8.7109375" style="100" customWidth="1"/>
    <col min="2" max="2" width="21.7109375" style="171" customWidth="1"/>
    <col min="3" max="6" width="11.7109375" style="100" customWidth="1"/>
    <col min="7" max="7" width="20.421875" style="100" customWidth="1"/>
    <col min="8" max="8" width="21.7109375" style="171" customWidth="1"/>
    <col min="9" max="12" width="11.7109375" style="100" customWidth="1"/>
    <col min="13" max="16384" width="9.140625" style="100" customWidth="1"/>
  </cols>
  <sheetData>
    <row r="1" ht="12">
      <c r="B1" s="170"/>
    </row>
    <row r="3" spans="2:3" ht="13">
      <c r="B3" s="172" t="s">
        <v>71</v>
      </c>
      <c r="C3" s="33"/>
    </row>
    <row r="4" spans="2:3" ht="13">
      <c r="B4" s="172" t="s">
        <v>72</v>
      </c>
      <c r="C4" s="33"/>
    </row>
    <row r="5" spans="2:3" ht="13">
      <c r="B5" s="102"/>
      <c r="C5" s="33"/>
    </row>
    <row r="6" spans="2:3" ht="15.5">
      <c r="B6" s="273" t="s">
        <v>193</v>
      </c>
      <c r="C6" s="33"/>
    </row>
    <row r="8" spans="2:12" ht="12" customHeight="1">
      <c r="B8" s="294" t="s">
        <v>37</v>
      </c>
      <c r="C8" s="295"/>
      <c r="D8" s="295"/>
      <c r="E8" s="295"/>
      <c r="F8" s="295"/>
      <c r="G8" s="1"/>
      <c r="H8" s="294" t="s">
        <v>38</v>
      </c>
      <c r="I8" s="295"/>
      <c r="J8" s="295"/>
      <c r="K8" s="296"/>
      <c r="L8" s="295"/>
    </row>
    <row r="9" spans="2:12" ht="12" customHeight="1">
      <c r="B9" s="9" t="s">
        <v>120</v>
      </c>
      <c r="C9" s="2" t="s">
        <v>2</v>
      </c>
      <c r="D9" s="2" t="s">
        <v>74</v>
      </c>
      <c r="E9" s="3" t="s">
        <v>35</v>
      </c>
      <c r="F9" s="2" t="s">
        <v>34</v>
      </c>
      <c r="G9" s="4"/>
      <c r="H9" s="9" t="s">
        <v>120</v>
      </c>
      <c r="I9" s="2" t="s">
        <v>2</v>
      </c>
      <c r="J9" s="2" t="s">
        <v>74</v>
      </c>
      <c r="K9" s="3" t="s">
        <v>35</v>
      </c>
      <c r="L9" s="2" t="s">
        <v>34</v>
      </c>
    </row>
    <row r="10" spans="1:12" ht="12" customHeight="1">
      <c r="A10" s="110"/>
      <c r="B10" s="10" t="s">
        <v>2</v>
      </c>
      <c r="C10" s="6">
        <v>1805</v>
      </c>
      <c r="D10" s="6" t="s">
        <v>123</v>
      </c>
      <c r="E10" s="6">
        <v>1805</v>
      </c>
      <c r="F10" s="6">
        <v>0</v>
      </c>
      <c r="G10" s="5"/>
      <c r="H10" s="10" t="s">
        <v>2</v>
      </c>
      <c r="I10" s="6">
        <v>7230</v>
      </c>
      <c r="J10" s="6">
        <v>6210</v>
      </c>
      <c r="K10" s="6">
        <v>965</v>
      </c>
      <c r="L10" s="6">
        <v>50</v>
      </c>
    </row>
    <row r="11" spans="1:17" ht="12" customHeight="1">
      <c r="A11" s="110"/>
      <c r="B11" s="11" t="s">
        <v>21</v>
      </c>
      <c r="C11" s="6">
        <v>345</v>
      </c>
      <c r="D11" s="7" t="s">
        <v>123</v>
      </c>
      <c r="E11" s="6">
        <v>345</v>
      </c>
      <c r="F11" s="6">
        <v>0</v>
      </c>
      <c r="G11" s="5"/>
      <c r="H11" s="14" t="s">
        <v>106</v>
      </c>
      <c r="I11" s="6">
        <v>3065</v>
      </c>
      <c r="J11" s="7">
        <v>3000</v>
      </c>
      <c r="K11" s="7">
        <v>45</v>
      </c>
      <c r="L11" s="6">
        <v>20</v>
      </c>
      <c r="N11" s="173"/>
      <c r="O11" s="173"/>
      <c r="P11" s="173"/>
      <c r="Q11" s="173"/>
    </row>
    <row r="12" spans="1:17" ht="12" customHeight="1">
      <c r="A12" s="110"/>
      <c r="B12" s="11" t="s">
        <v>29</v>
      </c>
      <c r="C12" s="6">
        <v>120</v>
      </c>
      <c r="D12" s="7" t="s">
        <v>123</v>
      </c>
      <c r="E12" s="6">
        <v>120</v>
      </c>
      <c r="F12" s="6">
        <v>0</v>
      </c>
      <c r="G12" s="5"/>
      <c r="H12" s="11" t="s">
        <v>18</v>
      </c>
      <c r="I12" s="6">
        <v>705</v>
      </c>
      <c r="J12" s="7">
        <v>685</v>
      </c>
      <c r="K12" s="7">
        <v>20</v>
      </c>
      <c r="L12" s="6">
        <v>0</v>
      </c>
      <c r="N12" s="173"/>
      <c r="O12" s="173"/>
      <c r="P12" s="173"/>
      <c r="Q12" s="173"/>
    </row>
    <row r="13" spans="1:17" ht="12" customHeight="1">
      <c r="A13" s="110"/>
      <c r="B13" s="11" t="s">
        <v>82</v>
      </c>
      <c r="C13" s="6">
        <v>115</v>
      </c>
      <c r="D13" s="7" t="s">
        <v>123</v>
      </c>
      <c r="E13" s="6">
        <v>115</v>
      </c>
      <c r="F13" s="6">
        <v>0</v>
      </c>
      <c r="G13" s="5"/>
      <c r="H13" s="14" t="s">
        <v>19</v>
      </c>
      <c r="I13" s="6">
        <v>375</v>
      </c>
      <c r="J13" s="7">
        <v>300</v>
      </c>
      <c r="K13" s="7">
        <v>70</v>
      </c>
      <c r="L13" s="6">
        <v>5</v>
      </c>
      <c r="N13" s="173"/>
      <c r="O13" s="173"/>
      <c r="P13" s="173"/>
      <c r="Q13" s="173"/>
    </row>
    <row r="14" spans="1:12" ht="12" customHeight="1">
      <c r="A14" s="110"/>
      <c r="B14" s="12" t="s">
        <v>64</v>
      </c>
      <c r="C14" s="6">
        <v>1225</v>
      </c>
      <c r="D14" s="8" t="s">
        <v>123</v>
      </c>
      <c r="E14" s="6">
        <v>1225</v>
      </c>
      <c r="F14" s="6">
        <v>0</v>
      </c>
      <c r="G14" s="5"/>
      <c r="H14" s="12" t="s">
        <v>64</v>
      </c>
      <c r="I14" s="6">
        <v>3085</v>
      </c>
      <c r="J14" s="6">
        <v>2225</v>
      </c>
      <c r="K14" s="6">
        <v>830</v>
      </c>
      <c r="L14" s="6">
        <v>25</v>
      </c>
    </row>
    <row r="15" spans="1:12" ht="12" customHeight="1">
      <c r="A15" s="110"/>
      <c r="B15" s="294" t="s">
        <v>80</v>
      </c>
      <c r="C15" s="294"/>
      <c r="D15" s="294"/>
      <c r="E15" s="294"/>
      <c r="F15" s="294"/>
      <c r="G15" s="4"/>
      <c r="H15" s="294" t="s">
        <v>122</v>
      </c>
      <c r="I15" s="294"/>
      <c r="J15" s="294"/>
      <c r="K15" s="294">
        <v>0</v>
      </c>
      <c r="L15" s="294"/>
    </row>
    <row r="16" spans="2:12" ht="12" customHeight="1">
      <c r="B16" s="9" t="s">
        <v>120</v>
      </c>
      <c r="C16" s="2" t="s">
        <v>2</v>
      </c>
      <c r="D16" s="2" t="s">
        <v>74</v>
      </c>
      <c r="E16" s="3" t="s">
        <v>35</v>
      </c>
      <c r="F16" s="2" t="s">
        <v>34</v>
      </c>
      <c r="G16" s="4"/>
      <c r="H16" s="9" t="s">
        <v>120</v>
      </c>
      <c r="I16" s="2" t="s">
        <v>2</v>
      </c>
      <c r="J16" s="2" t="s">
        <v>74</v>
      </c>
      <c r="K16" s="3" t="s">
        <v>35</v>
      </c>
      <c r="L16" s="2" t="s">
        <v>34</v>
      </c>
    </row>
    <row r="17" spans="1:12" ht="12" customHeight="1">
      <c r="A17" s="110"/>
      <c r="B17" s="10" t="s">
        <v>2</v>
      </c>
      <c r="C17" s="6">
        <v>405</v>
      </c>
      <c r="D17" s="6" t="s">
        <v>123</v>
      </c>
      <c r="E17" s="6">
        <v>405</v>
      </c>
      <c r="F17" s="6" t="s">
        <v>123</v>
      </c>
      <c r="G17" s="5"/>
      <c r="H17" s="13" t="s">
        <v>2</v>
      </c>
      <c r="I17" s="6">
        <v>510</v>
      </c>
      <c r="J17" s="6" t="s">
        <v>123</v>
      </c>
      <c r="K17" s="6">
        <v>505</v>
      </c>
      <c r="L17" s="6">
        <v>5</v>
      </c>
    </row>
    <row r="18" spans="1:12" ht="12" customHeight="1">
      <c r="A18" s="110"/>
      <c r="B18" s="11" t="s">
        <v>19</v>
      </c>
      <c r="C18" s="6">
        <v>95</v>
      </c>
      <c r="D18" s="7" t="s">
        <v>123</v>
      </c>
      <c r="E18" s="6">
        <v>95</v>
      </c>
      <c r="F18" s="7" t="s">
        <v>123</v>
      </c>
      <c r="G18" s="5"/>
      <c r="H18" s="14" t="s">
        <v>121</v>
      </c>
      <c r="I18" s="6">
        <v>80</v>
      </c>
      <c r="J18" s="7" t="s">
        <v>123</v>
      </c>
      <c r="K18" s="6">
        <v>80</v>
      </c>
      <c r="L18" s="6">
        <v>0</v>
      </c>
    </row>
    <row r="19" spans="1:12" ht="12" customHeight="1">
      <c r="A19" s="110"/>
      <c r="B19" s="11" t="s">
        <v>18</v>
      </c>
      <c r="C19" s="6">
        <v>75</v>
      </c>
      <c r="D19" s="7" t="s">
        <v>123</v>
      </c>
      <c r="E19" s="6">
        <v>75</v>
      </c>
      <c r="F19" s="7" t="s">
        <v>123</v>
      </c>
      <c r="G19" s="5"/>
      <c r="H19" s="14" t="s">
        <v>19</v>
      </c>
      <c r="I19" s="6">
        <v>50</v>
      </c>
      <c r="J19" s="7" t="s">
        <v>123</v>
      </c>
      <c r="K19" s="6">
        <v>45</v>
      </c>
      <c r="L19" s="6">
        <v>0</v>
      </c>
    </row>
    <row r="20" spans="1:12" ht="12" customHeight="1">
      <c r="A20" s="110"/>
      <c r="B20" s="11" t="s">
        <v>22</v>
      </c>
      <c r="C20" s="6">
        <v>40</v>
      </c>
      <c r="D20" s="7" t="s">
        <v>123</v>
      </c>
      <c r="E20" s="6">
        <v>40</v>
      </c>
      <c r="F20" s="7" t="s">
        <v>123</v>
      </c>
      <c r="G20" s="5"/>
      <c r="H20" s="14" t="s">
        <v>106</v>
      </c>
      <c r="I20" s="6">
        <v>35</v>
      </c>
      <c r="J20" s="7" t="s">
        <v>123</v>
      </c>
      <c r="K20" s="6">
        <v>35</v>
      </c>
      <c r="L20" s="6">
        <v>0</v>
      </c>
    </row>
    <row r="21" spans="1:12" ht="12" customHeight="1">
      <c r="A21" s="110"/>
      <c r="B21" s="12" t="s">
        <v>64</v>
      </c>
      <c r="C21" s="6">
        <v>195</v>
      </c>
      <c r="D21" s="8" t="s">
        <v>123</v>
      </c>
      <c r="E21" s="6">
        <v>195</v>
      </c>
      <c r="F21" s="8" t="s">
        <v>123</v>
      </c>
      <c r="G21" s="5"/>
      <c r="H21" s="12" t="s">
        <v>64</v>
      </c>
      <c r="I21" s="6">
        <v>345</v>
      </c>
      <c r="J21" s="8" t="s">
        <v>123</v>
      </c>
      <c r="K21" s="6">
        <v>345</v>
      </c>
      <c r="L21" s="6">
        <v>5</v>
      </c>
    </row>
    <row r="22" spans="1:12" ht="12" customHeight="1">
      <c r="A22" s="110"/>
      <c r="B22" s="294" t="s">
        <v>40</v>
      </c>
      <c r="C22" s="294"/>
      <c r="D22" s="294"/>
      <c r="E22" s="294">
        <v>0</v>
      </c>
      <c r="F22" s="294"/>
      <c r="G22" s="4"/>
      <c r="H22" s="294" t="s">
        <v>41</v>
      </c>
      <c r="I22" s="294"/>
      <c r="J22" s="294"/>
      <c r="K22" s="294"/>
      <c r="L22" s="294"/>
    </row>
    <row r="23" spans="2:12" ht="12" customHeight="1">
      <c r="B23" s="9" t="s">
        <v>120</v>
      </c>
      <c r="C23" s="2" t="s">
        <v>2</v>
      </c>
      <c r="D23" s="2" t="s">
        <v>74</v>
      </c>
      <c r="E23" s="3" t="s">
        <v>35</v>
      </c>
      <c r="F23" s="2" t="s">
        <v>34</v>
      </c>
      <c r="G23" s="4"/>
      <c r="H23" s="9" t="s">
        <v>120</v>
      </c>
      <c r="I23" s="2" t="s">
        <v>2</v>
      </c>
      <c r="J23" s="2" t="s">
        <v>74</v>
      </c>
      <c r="K23" s="3" t="s">
        <v>35</v>
      </c>
      <c r="L23" s="2" t="s">
        <v>34</v>
      </c>
    </row>
    <row r="24" spans="1:12" ht="12" customHeight="1">
      <c r="A24" s="110"/>
      <c r="B24" s="10" t="s">
        <v>2</v>
      </c>
      <c r="C24" s="6">
        <v>5820</v>
      </c>
      <c r="D24" s="6" t="s">
        <v>123</v>
      </c>
      <c r="E24" s="6">
        <v>5815</v>
      </c>
      <c r="F24" s="6">
        <v>5</v>
      </c>
      <c r="G24" s="5"/>
      <c r="H24" s="13" t="s">
        <v>2</v>
      </c>
      <c r="I24" s="6">
        <v>5855</v>
      </c>
      <c r="J24" s="6">
        <v>5800</v>
      </c>
      <c r="K24" s="6">
        <v>50</v>
      </c>
      <c r="L24" s="6">
        <v>0</v>
      </c>
    </row>
    <row r="25" spans="1:12" ht="12" customHeight="1">
      <c r="A25" s="110"/>
      <c r="B25" s="11" t="s">
        <v>21</v>
      </c>
      <c r="C25" s="6">
        <v>635</v>
      </c>
      <c r="D25" s="7" t="s">
        <v>123</v>
      </c>
      <c r="E25" s="6">
        <v>630</v>
      </c>
      <c r="F25" s="6">
        <v>5</v>
      </c>
      <c r="G25" s="5"/>
      <c r="H25" s="14" t="s">
        <v>141</v>
      </c>
      <c r="I25" s="6">
        <v>2370</v>
      </c>
      <c r="J25" s="6">
        <v>2370</v>
      </c>
      <c r="K25" s="6">
        <v>0</v>
      </c>
      <c r="L25" s="6">
        <v>0</v>
      </c>
    </row>
    <row r="26" spans="1:12" ht="12" customHeight="1">
      <c r="A26" s="110"/>
      <c r="B26" s="11" t="s">
        <v>106</v>
      </c>
      <c r="C26" s="6">
        <v>585</v>
      </c>
      <c r="D26" s="7" t="s">
        <v>123</v>
      </c>
      <c r="E26" s="6">
        <v>585</v>
      </c>
      <c r="F26" s="6">
        <v>0</v>
      </c>
      <c r="G26" s="5"/>
      <c r="H26" s="14" t="s">
        <v>19</v>
      </c>
      <c r="I26" s="6">
        <v>1540</v>
      </c>
      <c r="J26" s="6">
        <v>1535</v>
      </c>
      <c r="K26" s="6">
        <v>0</v>
      </c>
      <c r="L26" s="6">
        <v>0</v>
      </c>
    </row>
    <row r="27" spans="1:12" ht="12" customHeight="1">
      <c r="A27" s="110"/>
      <c r="B27" s="11" t="s">
        <v>20</v>
      </c>
      <c r="C27" s="6">
        <v>350</v>
      </c>
      <c r="D27" s="7" t="s">
        <v>123</v>
      </c>
      <c r="E27" s="6">
        <v>350</v>
      </c>
      <c r="F27" s="6">
        <v>0</v>
      </c>
      <c r="G27" s="5"/>
      <c r="H27" s="14" t="s">
        <v>22</v>
      </c>
      <c r="I27" s="6">
        <v>1265</v>
      </c>
      <c r="J27" s="6">
        <v>1260</v>
      </c>
      <c r="K27" s="6">
        <v>5</v>
      </c>
      <c r="L27" s="6">
        <v>0</v>
      </c>
    </row>
    <row r="28" spans="1:12" ht="12" customHeight="1">
      <c r="A28" s="110"/>
      <c r="B28" s="12" t="s">
        <v>64</v>
      </c>
      <c r="C28" s="6">
        <v>4250</v>
      </c>
      <c r="D28" s="8" t="s">
        <v>123</v>
      </c>
      <c r="E28" s="6">
        <v>4250</v>
      </c>
      <c r="F28" s="6">
        <v>0</v>
      </c>
      <c r="G28" s="5"/>
      <c r="H28" s="12" t="s">
        <v>64</v>
      </c>
      <c r="I28" s="6">
        <v>680</v>
      </c>
      <c r="J28" s="6">
        <v>635</v>
      </c>
      <c r="K28" s="6">
        <v>45</v>
      </c>
      <c r="L28" s="6">
        <v>0</v>
      </c>
    </row>
    <row r="29" spans="1:12" ht="12" customHeight="1">
      <c r="A29" s="110"/>
      <c r="B29" s="294" t="s">
        <v>42</v>
      </c>
      <c r="C29" s="294"/>
      <c r="D29" s="294"/>
      <c r="E29" s="294">
        <v>0</v>
      </c>
      <c r="F29" s="294"/>
      <c r="G29" s="4"/>
      <c r="H29" s="294" t="s">
        <v>43</v>
      </c>
      <c r="I29" s="294"/>
      <c r="J29" s="294"/>
      <c r="K29" s="294"/>
      <c r="L29" s="294"/>
    </row>
    <row r="30" spans="2:12" ht="12" customHeight="1">
      <c r="B30" s="9" t="s">
        <v>120</v>
      </c>
      <c r="C30" s="2" t="s">
        <v>2</v>
      </c>
      <c r="D30" s="2" t="s">
        <v>74</v>
      </c>
      <c r="E30" s="3" t="s">
        <v>35</v>
      </c>
      <c r="F30" s="2" t="s">
        <v>34</v>
      </c>
      <c r="G30" s="4"/>
      <c r="H30" s="9" t="s">
        <v>120</v>
      </c>
      <c r="I30" s="2" t="s">
        <v>2</v>
      </c>
      <c r="J30" s="2" t="s">
        <v>74</v>
      </c>
      <c r="K30" s="3" t="s">
        <v>35</v>
      </c>
      <c r="L30" s="2" t="s">
        <v>34</v>
      </c>
    </row>
    <row r="31" spans="1:19" ht="12" customHeight="1">
      <c r="A31" s="110"/>
      <c r="B31" s="10" t="s">
        <v>2</v>
      </c>
      <c r="C31" s="6">
        <v>7405</v>
      </c>
      <c r="D31" s="6">
        <v>245</v>
      </c>
      <c r="E31" s="6">
        <v>6840</v>
      </c>
      <c r="F31" s="6">
        <v>315</v>
      </c>
      <c r="G31" s="5"/>
      <c r="H31" s="13" t="s">
        <v>2</v>
      </c>
      <c r="I31" s="6">
        <v>7270</v>
      </c>
      <c r="J31" s="6">
        <v>5675</v>
      </c>
      <c r="K31" s="6">
        <v>1170</v>
      </c>
      <c r="L31" s="6">
        <v>425</v>
      </c>
      <c r="N31" s="173"/>
      <c r="O31" s="173"/>
      <c r="P31" s="173"/>
      <c r="Q31" s="173"/>
      <c r="R31" s="173"/>
      <c r="S31" s="173"/>
    </row>
    <row r="32" spans="1:19" ht="11.4" customHeight="1">
      <c r="A32" s="110"/>
      <c r="B32" s="11" t="s">
        <v>18</v>
      </c>
      <c r="C32" s="6">
        <v>610</v>
      </c>
      <c r="D32" s="6">
        <v>10</v>
      </c>
      <c r="E32" s="6">
        <v>600</v>
      </c>
      <c r="F32" s="6">
        <v>0</v>
      </c>
      <c r="G32" s="5"/>
      <c r="H32" s="15" t="s">
        <v>21</v>
      </c>
      <c r="I32" s="6">
        <v>4025</v>
      </c>
      <c r="J32" s="6">
        <v>3900</v>
      </c>
      <c r="K32" s="6">
        <v>95</v>
      </c>
      <c r="L32" s="6">
        <v>30</v>
      </c>
      <c r="N32" s="173"/>
      <c r="O32" s="173"/>
      <c r="P32" s="173"/>
      <c r="Q32" s="173"/>
      <c r="R32" s="173"/>
      <c r="S32" s="173"/>
    </row>
    <row r="33" spans="1:19" ht="12" customHeight="1">
      <c r="A33" s="110"/>
      <c r="B33" s="11" t="s">
        <v>125</v>
      </c>
      <c r="C33" s="6">
        <v>580</v>
      </c>
      <c r="D33" s="6">
        <v>5</v>
      </c>
      <c r="E33" s="6">
        <v>570</v>
      </c>
      <c r="F33" s="6">
        <v>5</v>
      </c>
      <c r="G33" s="5"/>
      <c r="H33" s="14" t="s">
        <v>106</v>
      </c>
      <c r="I33" s="6">
        <v>790</v>
      </c>
      <c r="J33" s="6">
        <v>580</v>
      </c>
      <c r="K33" s="6">
        <v>15</v>
      </c>
      <c r="L33" s="6">
        <v>195</v>
      </c>
      <c r="N33" s="173"/>
      <c r="O33" s="173"/>
      <c r="P33" s="173"/>
      <c r="Q33" s="173"/>
      <c r="R33" s="173"/>
      <c r="S33" s="173"/>
    </row>
    <row r="34" spans="1:19" ht="12" customHeight="1">
      <c r="A34" s="110"/>
      <c r="B34" s="11" t="s">
        <v>126</v>
      </c>
      <c r="C34" s="6">
        <v>605</v>
      </c>
      <c r="D34" s="6">
        <v>60</v>
      </c>
      <c r="E34" s="6">
        <v>545</v>
      </c>
      <c r="F34" s="6">
        <v>0</v>
      </c>
      <c r="G34" s="5"/>
      <c r="H34" s="11" t="s">
        <v>81</v>
      </c>
      <c r="I34" s="6">
        <v>565</v>
      </c>
      <c r="J34" s="6">
        <v>560</v>
      </c>
      <c r="K34" s="6">
        <v>0</v>
      </c>
      <c r="L34" s="6">
        <v>0</v>
      </c>
      <c r="N34" s="173"/>
      <c r="O34" s="173"/>
      <c r="P34" s="173"/>
      <c r="Q34" s="173"/>
      <c r="R34" s="173"/>
      <c r="S34" s="173"/>
    </row>
    <row r="35" spans="1:12" ht="12">
      <c r="A35" s="110"/>
      <c r="B35" s="12" t="s">
        <v>64</v>
      </c>
      <c r="C35" s="6">
        <v>5610</v>
      </c>
      <c r="D35" s="6">
        <v>170</v>
      </c>
      <c r="E35" s="6">
        <v>5125</v>
      </c>
      <c r="F35" s="6">
        <v>310</v>
      </c>
      <c r="G35" s="5"/>
      <c r="H35" s="12" t="s">
        <v>64</v>
      </c>
      <c r="I35" s="6">
        <v>1890</v>
      </c>
      <c r="J35" s="6">
        <v>635</v>
      </c>
      <c r="K35" s="6">
        <v>1060</v>
      </c>
      <c r="L35" s="6">
        <v>200</v>
      </c>
    </row>
    <row r="36" spans="1:14" ht="13">
      <c r="A36" s="110"/>
      <c r="B36" s="294" t="s">
        <v>44</v>
      </c>
      <c r="C36" s="294"/>
      <c r="D36" s="294"/>
      <c r="E36" s="294">
        <v>0</v>
      </c>
      <c r="F36" s="294"/>
      <c r="G36" s="4"/>
      <c r="H36" s="294" t="s">
        <v>45</v>
      </c>
      <c r="I36" s="294"/>
      <c r="J36" s="294"/>
      <c r="K36" s="294"/>
      <c r="L36" s="294"/>
      <c r="N36" s="173"/>
    </row>
    <row r="37" spans="2:12" ht="12" customHeight="1">
      <c r="B37" s="9" t="s">
        <v>120</v>
      </c>
      <c r="C37" s="2" t="s">
        <v>2</v>
      </c>
      <c r="D37" s="2" t="s">
        <v>74</v>
      </c>
      <c r="E37" s="3" t="s">
        <v>35</v>
      </c>
      <c r="F37" s="2" t="s">
        <v>34</v>
      </c>
      <c r="G37" s="4"/>
      <c r="H37" s="9" t="s">
        <v>120</v>
      </c>
      <c r="I37" s="2" t="s">
        <v>2</v>
      </c>
      <c r="J37" s="2" t="s">
        <v>74</v>
      </c>
      <c r="K37" s="3" t="s">
        <v>35</v>
      </c>
      <c r="L37" s="2" t="s">
        <v>34</v>
      </c>
    </row>
    <row r="38" spans="2:18" ht="11.5" customHeight="1">
      <c r="B38" s="10" t="s">
        <v>2</v>
      </c>
      <c r="C38" s="6">
        <v>7250</v>
      </c>
      <c r="D38" s="6">
        <v>295</v>
      </c>
      <c r="E38" s="6">
        <v>6440</v>
      </c>
      <c r="F38" s="6">
        <v>510</v>
      </c>
      <c r="G38" s="5"/>
      <c r="H38" s="13" t="s">
        <v>2</v>
      </c>
      <c r="I38" s="6">
        <v>5320</v>
      </c>
      <c r="J38" s="6">
        <v>1670</v>
      </c>
      <c r="K38" s="6">
        <v>2305</v>
      </c>
      <c r="L38" s="6">
        <v>1345</v>
      </c>
      <c r="N38" s="173"/>
      <c r="O38" s="173"/>
      <c r="P38" s="173"/>
      <c r="Q38" s="173"/>
      <c r="R38" s="173"/>
    </row>
    <row r="39" spans="2:18" ht="12.65" customHeight="1">
      <c r="B39" s="11" t="s">
        <v>82</v>
      </c>
      <c r="C39" s="6">
        <v>2480</v>
      </c>
      <c r="D39" s="6">
        <v>65</v>
      </c>
      <c r="E39" s="6">
        <v>2410</v>
      </c>
      <c r="F39" s="6">
        <v>5</v>
      </c>
      <c r="G39" s="5"/>
      <c r="H39" s="14" t="s">
        <v>21</v>
      </c>
      <c r="I39" s="6">
        <v>430</v>
      </c>
      <c r="J39" s="6">
        <v>105</v>
      </c>
      <c r="K39" s="6">
        <v>280</v>
      </c>
      <c r="L39" s="6">
        <v>45</v>
      </c>
      <c r="N39" s="173"/>
      <c r="O39" s="173"/>
      <c r="P39" s="173"/>
      <c r="Q39" s="173"/>
      <c r="R39" s="173"/>
    </row>
    <row r="40" spans="2:18" ht="12">
      <c r="B40" s="11" t="s">
        <v>127</v>
      </c>
      <c r="C40" s="6">
        <v>590</v>
      </c>
      <c r="D40" s="6">
        <v>15</v>
      </c>
      <c r="E40" s="6">
        <v>575</v>
      </c>
      <c r="F40" s="6">
        <v>0</v>
      </c>
      <c r="G40" s="5"/>
      <c r="H40" s="14" t="s">
        <v>9</v>
      </c>
      <c r="I40" s="6">
        <v>370</v>
      </c>
      <c r="J40" s="6">
        <v>15</v>
      </c>
      <c r="K40" s="6">
        <v>280</v>
      </c>
      <c r="L40" s="6">
        <v>70</v>
      </c>
      <c r="N40" s="173"/>
      <c r="O40" s="173"/>
      <c r="P40" s="173"/>
      <c r="Q40" s="173"/>
      <c r="R40" s="173"/>
    </row>
    <row r="41" spans="2:18" ht="12">
      <c r="B41" s="11" t="s">
        <v>128</v>
      </c>
      <c r="C41" s="6">
        <v>400</v>
      </c>
      <c r="D41" s="6">
        <v>10</v>
      </c>
      <c r="E41" s="6">
        <v>390</v>
      </c>
      <c r="F41" s="6">
        <v>0</v>
      </c>
      <c r="G41" s="5"/>
      <c r="H41" s="14" t="s">
        <v>11</v>
      </c>
      <c r="I41" s="6">
        <v>300</v>
      </c>
      <c r="J41" s="6">
        <v>15</v>
      </c>
      <c r="K41" s="6">
        <v>220</v>
      </c>
      <c r="L41" s="6">
        <v>65</v>
      </c>
      <c r="N41" s="173"/>
      <c r="O41" s="173"/>
      <c r="P41" s="173"/>
      <c r="Q41" s="173"/>
      <c r="R41" s="173"/>
    </row>
    <row r="42" spans="2:12" ht="12">
      <c r="B42" s="12" t="s">
        <v>64</v>
      </c>
      <c r="C42" s="6">
        <v>3780</v>
      </c>
      <c r="D42" s="6">
        <v>205</v>
      </c>
      <c r="E42" s="6">
        <v>3065</v>
      </c>
      <c r="F42" s="6">
        <v>505</v>
      </c>
      <c r="G42" s="5"/>
      <c r="H42" s="12" t="s">
        <v>64</v>
      </c>
      <c r="I42" s="6">
        <v>4220</v>
      </c>
      <c r="J42" s="6">
        <v>1535</v>
      </c>
      <c r="K42" s="6">
        <v>1525</v>
      </c>
      <c r="L42" s="6">
        <v>1165</v>
      </c>
    </row>
    <row r="43" spans="2:12" ht="13">
      <c r="B43" s="294" t="s">
        <v>1</v>
      </c>
      <c r="C43" s="294"/>
      <c r="D43" s="294"/>
      <c r="E43" s="294"/>
      <c r="F43" s="294"/>
      <c r="G43" s="4"/>
      <c r="H43" s="294" t="s">
        <v>46</v>
      </c>
      <c r="I43" s="294"/>
      <c r="J43" s="294"/>
      <c r="K43" s="294">
        <v>0</v>
      </c>
      <c r="L43" s="294"/>
    </row>
    <row r="44" spans="2:12" ht="12" customHeight="1">
      <c r="B44" s="9" t="s">
        <v>120</v>
      </c>
      <c r="C44" s="2" t="s">
        <v>2</v>
      </c>
      <c r="D44" s="2" t="s">
        <v>74</v>
      </c>
      <c r="E44" s="3" t="s">
        <v>35</v>
      </c>
      <c r="F44" s="2" t="s">
        <v>34</v>
      </c>
      <c r="G44" s="4"/>
      <c r="H44" s="9" t="s">
        <v>120</v>
      </c>
      <c r="I44" s="2" t="s">
        <v>2</v>
      </c>
      <c r="J44" s="2" t="s">
        <v>74</v>
      </c>
      <c r="K44" s="3" t="s">
        <v>35</v>
      </c>
      <c r="L44" s="2" t="s">
        <v>34</v>
      </c>
    </row>
    <row r="45" spans="2:12" ht="12">
      <c r="B45" s="10" t="s">
        <v>2</v>
      </c>
      <c r="C45" s="6">
        <v>10900</v>
      </c>
      <c r="D45" s="6">
        <v>10445</v>
      </c>
      <c r="E45" s="6">
        <v>440</v>
      </c>
      <c r="F45" s="6">
        <v>15</v>
      </c>
      <c r="G45" s="5"/>
      <c r="H45" s="13" t="s">
        <v>2</v>
      </c>
      <c r="I45" s="6">
        <v>6295</v>
      </c>
      <c r="J45" s="6">
        <v>415</v>
      </c>
      <c r="K45" s="6">
        <v>4655</v>
      </c>
      <c r="L45" s="6">
        <v>1225</v>
      </c>
    </row>
    <row r="46" spans="2:12" ht="25">
      <c r="B46" s="11" t="s">
        <v>100</v>
      </c>
      <c r="C46" s="6">
        <v>3530</v>
      </c>
      <c r="D46" s="6">
        <v>3525</v>
      </c>
      <c r="E46" s="6">
        <v>0</v>
      </c>
      <c r="F46" s="6">
        <v>0</v>
      </c>
      <c r="G46" s="5"/>
      <c r="H46" s="14" t="s">
        <v>21</v>
      </c>
      <c r="I46" s="6">
        <v>3380</v>
      </c>
      <c r="J46" s="6">
        <v>10</v>
      </c>
      <c r="K46" s="6">
        <v>2305</v>
      </c>
      <c r="L46" s="6">
        <v>1060</v>
      </c>
    </row>
    <row r="47" spans="2:12" ht="12">
      <c r="B47" s="11" t="s">
        <v>21</v>
      </c>
      <c r="C47" s="6">
        <v>1765</v>
      </c>
      <c r="D47" s="6">
        <v>1760</v>
      </c>
      <c r="E47" s="6">
        <v>0</v>
      </c>
      <c r="F47" s="6">
        <v>0</v>
      </c>
      <c r="G47" s="5"/>
      <c r="H47" s="14" t="s">
        <v>29</v>
      </c>
      <c r="I47" s="6">
        <v>270</v>
      </c>
      <c r="J47" s="6">
        <v>0</v>
      </c>
      <c r="K47" s="6">
        <v>270</v>
      </c>
      <c r="L47" s="6">
        <v>0</v>
      </c>
    </row>
    <row r="48" spans="2:12" ht="12">
      <c r="B48" s="12" t="s">
        <v>99</v>
      </c>
      <c r="C48" s="6">
        <v>680</v>
      </c>
      <c r="D48" s="6">
        <v>675</v>
      </c>
      <c r="E48" s="6">
        <v>5</v>
      </c>
      <c r="F48" s="6">
        <v>0</v>
      </c>
      <c r="G48" s="5"/>
      <c r="H48" s="14" t="s">
        <v>106</v>
      </c>
      <c r="I48" s="6">
        <v>190</v>
      </c>
      <c r="J48" s="6">
        <v>90</v>
      </c>
      <c r="K48" s="6">
        <v>65</v>
      </c>
      <c r="L48" s="6">
        <v>35</v>
      </c>
    </row>
    <row r="49" spans="2:12" ht="12">
      <c r="B49" s="12" t="s">
        <v>64</v>
      </c>
      <c r="C49" s="6">
        <v>4925</v>
      </c>
      <c r="D49" s="6">
        <v>4485</v>
      </c>
      <c r="E49" s="6">
        <v>435</v>
      </c>
      <c r="F49" s="6">
        <v>15</v>
      </c>
      <c r="G49" s="5"/>
      <c r="H49" s="12" t="s">
        <v>64</v>
      </c>
      <c r="I49" s="6">
        <v>2455</v>
      </c>
      <c r="J49" s="6">
        <v>315</v>
      </c>
      <c r="K49" s="6">
        <v>2015</v>
      </c>
      <c r="L49" s="6">
        <v>130</v>
      </c>
    </row>
    <row r="50" spans="2:12" ht="13">
      <c r="B50" s="294" t="s">
        <v>47</v>
      </c>
      <c r="C50" s="294"/>
      <c r="D50" s="294"/>
      <c r="E50" s="294"/>
      <c r="F50" s="294"/>
      <c r="G50" s="4"/>
      <c r="H50" s="294" t="s">
        <v>48</v>
      </c>
      <c r="I50" s="294"/>
      <c r="J50" s="294"/>
      <c r="K50" s="294"/>
      <c r="L50" s="294"/>
    </row>
    <row r="51" spans="2:12" ht="12" customHeight="1">
      <c r="B51" s="9" t="s">
        <v>120</v>
      </c>
      <c r="C51" s="2" t="s">
        <v>2</v>
      </c>
      <c r="D51" s="2" t="s">
        <v>74</v>
      </c>
      <c r="E51" s="3" t="s">
        <v>35</v>
      </c>
      <c r="F51" s="2" t="s">
        <v>34</v>
      </c>
      <c r="G51" s="4"/>
      <c r="H51" s="9" t="s">
        <v>120</v>
      </c>
      <c r="I51" s="2" t="s">
        <v>2</v>
      </c>
      <c r="J51" s="2" t="s">
        <v>74</v>
      </c>
      <c r="K51" s="3" t="s">
        <v>35</v>
      </c>
      <c r="L51" s="2" t="s">
        <v>34</v>
      </c>
    </row>
    <row r="52" spans="2:18" ht="12">
      <c r="B52" s="10" t="s">
        <v>2</v>
      </c>
      <c r="C52" s="6">
        <v>465</v>
      </c>
      <c r="D52" s="6" t="s">
        <v>123</v>
      </c>
      <c r="E52" s="6">
        <v>465</v>
      </c>
      <c r="F52" s="6">
        <v>0</v>
      </c>
      <c r="G52" s="5"/>
      <c r="H52" s="13" t="s">
        <v>2</v>
      </c>
      <c r="I52" s="6">
        <v>3625</v>
      </c>
      <c r="J52" s="6">
        <v>2980</v>
      </c>
      <c r="K52" s="6">
        <v>635</v>
      </c>
      <c r="L52" s="6">
        <v>10</v>
      </c>
      <c r="N52" s="173"/>
      <c r="O52" s="173"/>
      <c r="P52" s="173"/>
      <c r="Q52" s="173"/>
      <c r="R52" s="173"/>
    </row>
    <row r="53" spans="2:18" ht="12">
      <c r="B53" s="11" t="s">
        <v>18</v>
      </c>
      <c r="C53" s="6">
        <v>85</v>
      </c>
      <c r="D53" s="7" t="s">
        <v>123</v>
      </c>
      <c r="E53" s="6">
        <v>85</v>
      </c>
      <c r="F53" s="6">
        <v>0</v>
      </c>
      <c r="G53" s="5"/>
      <c r="H53" s="14" t="s">
        <v>22</v>
      </c>
      <c r="I53" s="6">
        <v>1200</v>
      </c>
      <c r="J53" s="6">
        <v>1145</v>
      </c>
      <c r="K53" s="6">
        <v>60</v>
      </c>
      <c r="L53" s="6">
        <v>0</v>
      </c>
      <c r="N53" s="173"/>
      <c r="O53" s="173"/>
      <c r="P53" s="173"/>
      <c r="Q53" s="173"/>
      <c r="R53" s="173"/>
    </row>
    <row r="54" spans="2:18" ht="12">
      <c r="B54" s="11" t="s">
        <v>10</v>
      </c>
      <c r="C54" s="6">
        <v>30</v>
      </c>
      <c r="D54" s="7" t="s">
        <v>123</v>
      </c>
      <c r="E54" s="6">
        <v>30</v>
      </c>
      <c r="F54" s="6">
        <v>0</v>
      </c>
      <c r="G54" s="5"/>
      <c r="H54" s="14" t="s">
        <v>19</v>
      </c>
      <c r="I54" s="6">
        <v>925</v>
      </c>
      <c r="J54" s="6">
        <v>780</v>
      </c>
      <c r="K54" s="6">
        <v>135</v>
      </c>
      <c r="L54" s="6">
        <v>10</v>
      </c>
      <c r="N54" s="173"/>
      <c r="O54" s="173"/>
      <c r="P54" s="173"/>
      <c r="Q54" s="173"/>
      <c r="R54" s="173"/>
    </row>
    <row r="55" spans="2:18" ht="12">
      <c r="B55" s="11" t="s">
        <v>121</v>
      </c>
      <c r="C55" s="6">
        <v>25</v>
      </c>
      <c r="D55" s="7" t="s">
        <v>123</v>
      </c>
      <c r="E55" s="6">
        <v>25</v>
      </c>
      <c r="F55" s="6">
        <v>0</v>
      </c>
      <c r="G55" s="5"/>
      <c r="H55" s="14" t="s">
        <v>29</v>
      </c>
      <c r="I55" s="6">
        <v>820</v>
      </c>
      <c r="J55" s="6">
        <v>810</v>
      </c>
      <c r="K55" s="6">
        <v>10</v>
      </c>
      <c r="L55" s="6">
        <v>0</v>
      </c>
      <c r="N55" s="173"/>
      <c r="O55" s="173"/>
      <c r="P55" s="173"/>
      <c r="Q55" s="173"/>
      <c r="R55" s="173"/>
    </row>
    <row r="56" spans="2:12" ht="12">
      <c r="B56" s="12" t="s">
        <v>64</v>
      </c>
      <c r="C56" s="6">
        <v>325</v>
      </c>
      <c r="D56" s="8" t="s">
        <v>123</v>
      </c>
      <c r="E56" s="6">
        <v>325</v>
      </c>
      <c r="F56" s="6">
        <v>0</v>
      </c>
      <c r="G56" s="5"/>
      <c r="H56" s="12" t="s">
        <v>64</v>
      </c>
      <c r="I56" s="6">
        <v>680</v>
      </c>
      <c r="J56" s="6">
        <v>245</v>
      </c>
      <c r="K56" s="6">
        <v>430</v>
      </c>
      <c r="L56" s="6">
        <v>0</v>
      </c>
    </row>
    <row r="57" spans="2:12" ht="13">
      <c r="B57" s="294" t="s">
        <v>49</v>
      </c>
      <c r="C57" s="294"/>
      <c r="D57" s="294"/>
      <c r="E57" s="294"/>
      <c r="F57" s="294"/>
      <c r="G57" s="4"/>
      <c r="H57" s="294" t="s">
        <v>50</v>
      </c>
      <c r="I57" s="294"/>
      <c r="J57" s="294"/>
      <c r="K57" s="294"/>
      <c r="L57" s="294"/>
    </row>
    <row r="58" spans="2:12" ht="12" customHeight="1">
      <c r="B58" s="9" t="s">
        <v>120</v>
      </c>
      <c r="C58" s="2" t="s">
        <v>2</v>
      </c>
      <c r="D58" s="2" t="s">
        <v>74</v>
      </c>
      <c r="E58" s="3" t="s">
        <v>35</v>
      </c>
      <c r="F58" s="2" t="s">
        <v>34</v>
      </c>
      <c r="G58" s="4"/>
      <c r="H58" s="9" t="s">
        <v>120</v>
      </c>
      <c r="I58" s="2" t="s">
        <v>2</v>
      </c>
      <c r="J58" s="2" t="s">
        <v>74</v>
      </c>
      <c r="K58" s="3" t="s">
        <v>35</v>
      </c>
      <c r="L58" s="2" t="s">
        <v>34</v>
      </c>
    </row>
    <row r="59" spans="2:12" ht="12">
      <c r="B59" s="10" t="s">
        <v>2</v>
      </c>
      <c r="C59" s="6">
        <v>4255</v>
      </c>
      <c r="D59" s="6">
        <v>4000</v>
      </c>
      <c r="E59" s="6">
        <v>250</v>
      </c>
      <c r="F59" s="6">
        <v>10</v>
      </c>
      <c r="G59" s="5"/>
      <c r="H59" s="13" t="s">
        <v>2</v>
      </c>
      <c r="I59" s="6">
        <v>10</v>
      </c>
      <c r="J59" s="6">
        <v>10</v>
      </c>
      <c r="K59" s="6" t="s">
        <v>123</v>
      </c>
      <c r="L59" s="6" t="s">
        <v>123</v>
      </c>
    </row>
    <row r="60" spans="2:18" ht="12">
      <c r="B60" s="12" t="s">
        <v>26</v>
      </c>
      <c r="C60" s="6">
        <v>1730</v>
      </c>
      <c r="D60" s="6">
        <v>1715</v>
      </c>
      <c r="E60" s="6">
        <v>10</v>
      </c>
      <c r="F60" s="6">
        <v>5</v>
      </c>
      <c r="G60" s="5"/>
      <c r="H60" s="14"/>
      <c r="I60" s="6"/>
      <c r="J60" s="6"/>
      <c r="K60" s="7" t="s">
        <v>123</v>
      </c>
      <c r="L60" s="7" t="s">
        <v>123</v>
      </c>
      <c r="N60" s="173"/>
      <c r="O60" s="173"/>
      <c r="P60" s="173"/>
      <c r="Q60" s="173"/>
      <c r="R60" s="173"/>
    </row>
    <row r="61" spans="2:18" ht="12">
      <c r="B61" s="11" t="s">
        <v>19</v>
      </c>
      <c r="C61" s="6">
        <v>1645</v>
      </c>
      <c r="D61" s="6">
        <v>1600</v>
      </c>
      <c r="E61" s="6">
        <v>40</v>
      </c>
      <c r="F61" s="6">
        <v>0</v>
      </c>
      <c r="G61" s="5"/>
      <c r="H61" s="14"/>
      <c r="I61" s="6"/>
      <c r="J61" s="6"/>
      <c r="K61" s="7" t="s">
        <v>123</v>
      </c>
      <c r="L61" s="7" t="s">
        <v>123</v>
      </c>
      <c r="N61" s="173"/>
      <c r="O61" s="173"/>
      <c r="P61" s="173"/>
      <c r="Q61" s="173"/>
      <c r="R61" s="173"/>
    </row>
    <row r="62" spans="2:18" ht="12">
      <c r="B62" s="11" t="s">
        <v>22</v>
      </c>
      <c r="C62" s="6">
        <v>165</v>
      </c>
      <c r="D62" s="6">
        <v>160</v>
      </c>
      <c r="E62" s="6">
        <v>5</v>
      </c>
      <c r="F62" s="6"/>
      <c r="G62" s="5"/>
      <c r="H62" s="14"/>
      <c r="I62" s="6"/>
      <c r="J62" s="6"/>
      <c r="K62" s="7" t="s">
        <v>123</v>
      </c>
      <c r="L62" s="7" t="s">
        <v>123</v>
      </c>
      <c r="N62" s="173"/>
      <c r="O62" s="173"/>
      <c r="P62" s="173"/>
      <c r="Q62" s="173"/>
      <c r="R62" s="173"/>
    </row>
    <row r="63" spans="2:12" ht="12">
      <c r="B63" s="12" t="s">
        <v>64</v>
      </c>
      <c r="C63" s="6">
        <v>715</v>
      </c>
      <c r="D63" s="6">
        <v>525</v>
      </c>
      <c r="E63" s="6">
        <v>195</v>
      </c>
      <c r="F63" s="6">
        <v>5</v>
      </c>
      <c r="G63" s="5"/>
      <c r="H63" s="12" t="s">
        <v>64</v>
      </c>
      <c r="I63" s="6">
        <v>10</v>
      </c>
      <c r="J63" s="6">
        <v>10</v>
      </c>
      <c r="K63" s="8" t="s">
        <v>123</v>
      </c>
      <c r="L63" s="8" t="s">
        <v>123</v>
      </c>
    </row>
    <row r="64" spans="2:12" ht="12" customHeight="1">
      <c r="B64" s="294" t="s">
        <v>51</v>
      </c>
      <c r="C64" s="294"/>
      <c r="D64" s="294"/>
      <c r="E64" s="294"/>
      <c r="F64" s="294"/>
      <c r="G64" s="4"/>
      <c r="H64" s="294" t="s">
        <v>52</v>
      </c>
      <c r="I64" s="294"/>
      <c r="J64" s="294"/>
      <c r="K64" s="294"/>
      <c r="L64" s="294"/>
    </row>
    <row r="65" spans="2:12" ht="13">
      <c r="B65" s="9" t="s">
        <v>120</v>
      </c>
      <c r="C65" s="2" t="s">
        <v>2</v>
      </c>
      <c r="D65" s="2" t="s">
        <v>74</v>
      </c>
      <c r="E65" s="3" t="s">
        <v>35</v>
      </c>
      <c r="F65" s="2" t="s">
        <v>34</v>
      </c>
      <c r="G65" s="4"/>
      <c r="H65" s="9" t="s">
        <v>120</v>
      </c>
      <c r="I65" s="2" t="s">
        <v>2</v>
      </c>
      <c r="J65" s="2" t="s">
        <v>74</v>
      </c>
      <c r="K65" s="3" t="s">
        <v>35</v>
      </c>
      <c r="L65" s="2" t="s">
        <v>34</v>
      </c>
    </row>
    <row r="66" spans="2:12" ht="12">
      <c r="B66" s="10" t="s">
        <v>2</v>
      </c>
      <c r="C66" s="6">
        <v>12575</v>
      </c>
      <c r="D66" s="6">
        <v>12020</v>
      </c>
      <c r="E66" s="6">
        <v>555</v>
      </c>
      <c r="F66" s="6" t="s">
        <v>123</v>
      </c>
      <c r="G66" s="5"/>
      <c r="H66" s="13" t="s">
        <v>2</v>
      </c>
      <c r="I66" s="6">
        <v>365</v>
      </c>
      <c r="J66" s="6" t="s">
        <v>123</v>
      </c>
      <c r="K66" s="6">
        <v>365</v>
      </c>
      <c r="L66" s="6">
        <v>0</v>
      </c>
    </row>
    <row r="67" spans="2:12" ht="12">
      <c r="B67" s="11" t="s">
        <v>20</v>
      </c>
      <c r="C67" s="6">
        <v>2755</v>
      </c>
      <c r="D67" s="6">
        <v>2750</v>
      </c>
      <c r="E67" s="6">
        <v>5</v>
      </c>
      <c r="F67" s="7" t="s">
        <v>123</v>
      </c>
      <c r="G67" s="5"/>
      <c r="H67" s="14" t="s">
        <v>10</v>
      </c>
      <c r="I67" s="7">
        <v>35</v>
      </c>
      <c r="J67" s="7" t="s">
        <v>123</v>
      </c>
      <c r="K67" s="7">
        <v>35</v>
      </c>
      <c r="L67" s="7">
        <v>0</v>
      </c>
    </row>
    <row r="68" spans="2:12" ht="12">
      <c r="B68" s="11" t="s">
        <v>22</v>
      </c>
      <c r="C68" s="6">
        <v>2480</v>
      </c>
      <c r="D68" s="6">
        <v>2445</v>
      </c>
      <c r="E68" s="6">
        <v>35</v>
      </c>
      <c r="F68" s="7" t="s">
        <v>123</v>
      </c>
      <c r="G68" s="5"/>
      <c r="H68" s="14" t="s">
        <v>130</v>
      </c>
      <c r="I68" s="7">
        <v>25</v>
      </c>
      <c r="J68" s="7" t="s">
        <v>123</v>
      </c>
      <c r="K68" s="7">
        <v>25</v>
      </c>
      <c r="L68" s="7">
        <v>0</v>
      </c>
    </row>
    <row r="69" spans="2:12" ht="12">
      <c r="B69" s="11" t="s">
        <v>29</v>
      </c>
      <c r="C69" s="6">
        <v>2015</v>
      </c>
      <c r="D69" s="6">
        <v>2015</v>
      </c>
      <c r="E69" s="6">
        <v>0</v>
      </c>
      <c r="F69" s="7" t="s">
        <v>123</v>
      </c>
      <c r="G69" s="5"/>
      <c r="H69" s="14" t="s">
        <v>82</v>
      </c>
      <c r="I69" s="7">
        <v>25</v>
      </c>
      <c r="J69" s="7" t="s">
        <v>123</v>
      </c>
      <c r="K69" s="7">
        <v>25</v>
      </c>
      <c r="L69" s="7">
        <v>0</v>
      </c>
    </row>
    <row r="70" spans="2:12" ht="12" customHeight="1">
      <c r="B70" s="12" t="s">
        <v>64</v>
      </c>
      <c r="C70" s="6">
        <v>5325</v>
      </c>
      <c r="D70" s="6">
        <v>4810</v>
      </c>
      <c r="E70" s="6">
        <v>515</v>
      </c>
      <c r="F70" s="8" t="s">
        <v>123</v>
      </c>
      <c r="G70" s="5"/>
      <c r="H70" s="12" t="s">
        <v>64</v>
      </c>
      <c r="I70" s="6">
        <v>280</v>
      </c>
      <c r="J70" s="8" t="s">
        <v>123</v>
      </c>
      <c r="K70" s="6">
        <v>280</v>
      </c>
      <c r="L70" s="6">
        <v>0</v>
      </c>
    </row>
    <row r="71" spans="2:14" ht="13">
      <c r="B71" s="294" t="s">
        <v>53</v>
      </c>
      <c r="C71" s="294"/>
      <c r="D71" s="294"/>
      <c r="E71" s="294"/>
      <c r="F71" s="294"/>
      <c r="G71" s="4"/>
      <c r="H71" s="294" t="s">
        <v>54</v>
      </c>
      <c r="I71" s="294"/>
      <c r="J71" s="294"/>
      <c r="K71" s="294"/>
      <c r="L71" s="294"/>
      <c r="N71" s="173"/>
    </row>
    <row r="72" spans="2:14" ht="13">
      <c r="B72" s="9" t="s">
        <v>120</v>
      </c>
      <c r="C72" s="2" t="s">
        <v>2</v>
      </c>
      <c r="D72" s="2" t="s">
        <v>74</v>
      </c>
      <c r="E72" s="3" t="s">
        <v>35</v>
      </c>
      <c r="F72" s="2" t="s">
        <v>34</v>
      </c>
      <c r="G72" s="4"/>
      <c r="H72" s="9" t="s">
        <v>120</v>
      </c>
      <c r="I72" s="2" t="s">
        <v>2</v>
      </c>
      <c r="J72" s="2" t="s">
        <v>74</v>
      </c>
      <c r="K72" s="3" t="s">
        <v>35</v>
      </c>
      <c r="L72" s="2" t="s">
        <v>34</v>
      </c>
      <c r="N72" s="173"/>
    </row>
    <row r="73" spans="2:14" ht="12">
      <c r="B73" s="10" t="s">
        <v>2</v>
      </c>
      <c r="C73" s="6">
        <v>2475</v>
      </c>
      <c r="D73" s="6" t="s">
        <v>123</v>
      </c>
      <c r="E73" s="6">
        <v>2375</v>
      </c>
      <c r="F73" s="6">
        <v>95</v>
      </c>
      <c r="G73" s="5"/>
      <c r="H73" s="13" t="s">
        <v>2</v>
      </c>
      <c r="I73" s="6">
        <v>680</v>
      </c>
      <c r="J73" s="6" t="s">
        <v>123</v>
      </c>
      <c r="K73" s="6">
        <v>680</v>
      </c>
      <c r="L73" s="6" t="s">
        <v>123</v>
      </c>
      <c r="N73" s="173"/>
    </row>
    <row r="74" spans="2:14" ht="12">
      <c r="B74" s="11" t="s">
        <v>82</v>
      </c>
      <c r="C74" s="6">
        <v>480</v>
      </c>
      <c r="D74" s="7" t="s">
        <v>123</v>
      </c>
      <c r="E74" s="6">
        <v>480</v>
      </c>
      <c r="F74" s="6">
        <v>0</v>
      </c>
      <c r="G74" s="5"/>
      <c r="H74" s="14" t="s">
        <v>21</v>
      </c>
      <c r="I74" s="6">
        <v>140</v>
      </c>
      <c r="J74" s="7" t="s">
        <v>123</v>
      </c>
      <c r="K74" s="6">
        <v>140</v>
      </c>
      <c r="L74" s="7" t="s">
        <v>123</v>
      </c>
      <c r="N74" s="173"/>
    </row>
    <row r="75" spans="2:12" ht="12">
      <c r="B75" s="11" t="s">
        <v>10</v>
      </c>
      <c r="C75" s="6">
        <v>220</v>
      </c>
      <c r="D75" s="7" t="s">
        <v>123</v>
      </c>
      <c r="E75" s="6">
        <v>220</v>
      </c>
      <c r="F75" s="6">
        <v>0</v>
      </c>
      <c r="G75" s="5"/>
      <c r="H75" s="14" t="s">
        <v>18</v>
      </c>
      <c r="I75" s="6">
        <v>120</v>
      </c>
      <c r="J75" s="7" t="s">
        <v>123</v>
      </c>
      <c r="K75" s="6">
        <v>120</v>
      </c>
      <c r="L75" s="7" t="s">
        <v>123</v>
      </c>
    </row>
    <row r="76" spans="2:12" ht="12">
      <c r="B76" s="11" t="s">
        <v>127</v>
      </c>
      <c r="C76" s="6">
        <v>220</v>
      </c>
      <c r="D76" s="7" t="s">
        <v>123</v>
      </c>
      <c r="E76" s="6">
        <v>220</v>
      </c>
      <c r="F76" s="6">
        <v>0</v>
      </c>
      <c r="G76" s="5"/>
      <c r="H76" s="14" t="s">
        <v>106</v>
      </c>
      <c r="I76" s="6">
        <v>40</v>
      </c>
      <c r="J76" s="7" t="s">
        <v>123</v>
      </c>
      <c r="K76" s="6">
        <v>40</v>
      </c>
      <c r="L76" s="7" t="s">
        <v>123</v>
      </c>
    </row>
    <row r="77" spans="2:52" ht="12">
      <c r="B77" s="12" t="s">
        <v>64</v>
      </c>
      <c r="C77" s="6">
        <v>1555</v>
      </c>
      <c r="D77" s="8" t="s">
        <v>123</v>
      </c>
      <c r="E77" s="6">
        <v>1455</v>
      </c>
      <c r="F77" s="6">
        <v>95</v>
      </c>
      <c r="G77" s="5"/>
      <c r="H77" s="12" t="s">
        <v>64</v>
      </c>
      <c r="I77" s="6">
        <v>380</v>
      </c>
      <c r="J77" s="8" t="s">
        <v>123</v>
      </c>
      <c r="K77" s="6">
        <v>380</v>
      </c>
      <c r="L77" s="8" t="s">
        <v>123</v>
      </c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</row>
    <row r="78" spans="2:52" ht="13">
      <c r="B78" s="294" t="s">
        <v>55</v>
      </c>
      <c r="C78" s="294"/>
      <c r="D78" s="294"/>
      <c r="E78" s="294"/>
      <c r="F78" s="294"/>
      <c r="G78" s="4"/>
      <c r="H78" s="294" t="s">
        <v>56</v>
      </c>
      <c r="I78" s="294"/>
      <c r="J78" s="294"/>
      <c r="K78" s="294"/>
      <c r="L78" s="294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</row>
    <row r="79" spans="2:52" ht="13">
      <c r="B79" s="9" t="s">
        <v>120</v>
      </c>
      <c r="C79" s="2" t="s">
        <v>2</v>
      </c>
      <c r="D79" s="2" t="s">
        <v>74</v>
      </c>
      <c r="E79" s="3" t="s">
        <v>35</v>
      </c>
      <c r="F79" s="2" t="s">
        <v>34</v>
      </c>
      <c r="G79" s="4"/>
      <c r="H79" s="9" t="s">
        <v>120</v>
      </c>
      <c r="I79" s="2" t="s">
        <v>2</v>
      </c>
      <c r="J79" s="2" t="s">
        <v>74</v>
      </c>
      <c r="K79" s="3" t="s">
        <v>35</v>
      </c>
      <c r="L79" s="2" t="s">
        <v>34</v>
      </c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</row>
    <row r="80" spans="2:52" ht="12">
      <c r="B80" s="10" t="s">
        <v>2</v>
      </c>
      <c r="C80" s="6">
        <v>14850</v>
      </c>
      <c r="D80" s="6">
        <v>12900</v>
      </c>
      <c r="E80" s="6">
        <v>1910</v>
      </c>
      <c r="F80" s="6">
        <v>40</v>
      </c>
      <c r="G80" s="5"/>
      <c r="H80" s="13" t="s">
        <v>2</v>
      </c>
      <c r="I80" s="6">
        <v>1560</v>
      </c>
      <c r="J80" s="6" t="s">
        <v>123</v>
      </c>
      <c r="K80" s="6">
        <v>1555</v>
      </c>
      <c r="L80" s="6">
        <v>5</v>
      </c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</row>
    <row r="81" spans="2:52" ht="12">
      <c r="B81" s="11" t="s">
        <v>22</v>
      </c>
      <c r="C81" s="6">
        <v>11250</v>
      </c>
      <c r="D81" s="6">
        <v>10685</v>
      </c>
      <c r="E81" s="6">
        <v>570</v>
      </c>
      <c r="F81" s="6">
        <v>0</v>
      </c>
      <c r="G81" s="5"/>
      <c r="H81" s="11" t="s">
        <v>8</v>
      </c>
      <c r="I81" s="6">
        <v>940</v>
      </c>
      <c r="J81" s="7" t="s">
        <v>123</v>
      </c>
      <c r="K81" s="6">
        <v>940</v>
      </c>
      <c r="L81" s="6">
        <v>0</v>
      </c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</row>
    <row r="82" spans="2:70" ht="12">
      <c r="B82" s="11" t="s">
        <v>18</v>
      </c>
      <c r="C82" s="6">
        <v>680</v>
      </c>
      <c r="D82" s="6">
        <v>105</v>
      </c>
      <c r="E82" s="6">
        <v>575</v>
      </c>
      <c r="F82" s="6">
        <v>0</v>
      </c>
      <c r="G82" s="5"/>
      <c r="H82" s="11" t="s">
        <v>121</v>
      </c>
      <c r="I82" s="6">
        <v>65</v>
      </c>
      <c r="J82" s="7" t="s">
        <v>123</v>
      </c>
      <c r="K82" s="6">
        <v>65</v>
      </c>
      <c r="L82" s="6">
        <v>0</v>
      </c>
      <c r="N82" s="173"/>
      <c r="O82" s="173"/>
      <c r="P82" s="173"/>
      <c r="Q82" s="173"/>
      <c r="R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</row>
    <row r="83" spans="2:70" ht="12">
      <c r="B83" s="11" t="s">
        <v>26</v>
      </c>
      <c r="C83" s="6">
        <v>515</v>
      </c>
      <c r="D83" s="6">
        <v>510</v>
      </c>
      <c r="E83" s="6">
        <v>5</v>
      </c>
      <c r="F83" s="6">
        <v>0</v>
      </c>
      <c r="G83" s="5"/>
      <c r="H83" s="11" t="s">
        <v>162</v>
      </c>
      <c r="I83" s="6">
        <v>60</v>
      </c>
      <c r="J83" s="6" t="s">
        <v>123</v>
      </c>
      <c r="K83" s="6">
        <v>60</v>
      </c>
      <c r="L83" s="6">
        <v>0</v>
      </c>
      <c r="N83" s="173"/>
      <c r="O83" s="173"/>
      <c r="P83" s="173"/>
      <c r="Q83" s="173"/>
      <c r="R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</row>
    <row r="84" spans="2:70" ht="12">
      <c r="B84" s="12" t="s">
        <v>64</v>
      </c>
      <c r="C84" s="6">
        <v>2405</v>
      </c>
      <c r="D84" s="6">
        <v>1600</v>
      </c>
      <c r="E84" s="6">
        <v>760</v>
      </c>
      <c r="F84" s="6">
        <v>40</v>
      </c>
      <c r="G84" s="5"/>
      <c r="H84" s="12" t="s">
        <v>64</v>
      </c>
      <c r="I84" s="6">
        <v>405</v>
      </c>
      <c r="J84" s="6" t="s">
        <v>123</v>
      </c>
      <c r="K84" s="6">
        <v>490</v>
      </c>
      <c r="L84" s="6">
        <v>5</v>
      </c>
      <c r="N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</row>
    <row r="85" spans="2:12" ht="13">
      <c r="B85" s="294" t="s">
        <v>57</v>
      </c>
      <c r="C85" s="294"/>
      <c r="D85" s="294"/>
      <c r="E85" s="294"/>
      <c r="F85" s="294"/>
      <c r="G85" s="4"/>
      <c r="H85" s="294" t="s">
        <v>58</v>
      </c>
      <c r="I85" s="294"/>
      <c r="J85" s="294"/>
      <c r="K85" s="294"/>
      <c r="L85" s="294"/>
    </row>
    <row r="86" spans="2:12" ht="13">
      <c r="B86" s="9" t="s">
        <v>120</v>
      </c>
      <c r="C86" s="2" t="s">
        <v>2</v>
      </c>
      <c r="D86" s="2" t="s">
        <v>74</v>
      </c>
      <c r="E86" s="3" t="s">
        <v>35</v>
      </c>
      <c r="F86" s="2" t="s">
        <v>34</v>
      </c>
      <c r="G86" s="4"/>
      <c r="H86" s="9" t="s">
        <v>120</v>
      </c>
      <c r="I86" s="2" t="s">
        <v>2</v>
      </c>
      <c r="J86" s="2" t="s">
        <v>74</v>
      </c>
      <c r="K86" s="3" t="s">
        <v>35</v>
      </c>
      <c r="L86" s="2" t="s">
        <v>34</v>
      </c>
    </row>
    <row r="87" spans="2:12" ht="12">
      <c r="B87" s="10" t="s">
        <v>2</v>
      </c>
      <c r="C87" s="6">
        <v>7155</v>
      </c>
      <c r="D87" s="6">
        <v>5075</v>
      </c>
      <c r="E87" s="6">
        <v>1900</v>
      </c>
      <c r="F87" s="6">
        <v>180</v>
      </c>
      <c r="G87" s="5"/>
      <c r="H87" s="10" t="s">
        <v>2</v>
      </c>
      <c r="I87" s="6">
        <v>735</v>
      </c>
      <c r="J87" s="6">
        <v>655</v>
      </c>
      <c r="K87" s="6">
        <v>80</v>
      </c>
      <c r="L87" s="6">
        <v>0</v>
      </c>
    </row>
    <row r="88" spans="2:12" ht="12">
      <c r="B88" s="11" t="s">
        <v>29</v>
      </c>
      <c r="C88" s="6">
        <v>3000</v>
      </c>
      <c r="D88" s="6">
        <v>2960</v>
      </c>
      <c r="E88" s="6">
        <v>40</v>
      </c>
      <c r="F88" s="6">
        <v>0</v>
      </c>
      <c r="G88" s="5"/>
      <c r="H88" s="14" t="s">
        <v>106</v>
      </c>
      <c r="I88" s="6">
        <v>100</v>
      </c>
      <c r="J88" s="6">
        <v>85</v>
      </c>
      <c r="K88" s="6">
        <v>20</v>
      </c>
      <c r="L88" s="6">
        <v>0</v>
      </c>
    </row>
    <row r="89" spans="2:12" ht="12">
      <c r="B89" s="11" t="s">
        <v>22</v>
      </c>
      <c r="C89" s="6">
        <v>510</v>
      </c>
      <c r="D89" s="6">
        <v>485</v>
      </c>
      <c r="E89" s="6">
        <v>15</v>
      </c>
      <c r="F89" s="6">
        <v>15</v>
      </c>
      <c r="G89" s="5"/>
      <c r="H89" s="11" t="s">
        <v>99</v>
      </c>
      <c r="I89" s="6">
        <v>70</v>
      </c>
      <c r="J89" s="6">
        <v>60</v>
      </c>
      <c r="K89" s="6">
        <v>10</v>
      </c>
      <c r="L89" s="6">
        <v>0</v>
      </c>
    </row>
    <row r="90" spans="2:12" ht="12">
      <c r="B90" s="11" t="s">
        <v>19</v>
      </c>
      <c r="C90" s="6">
        <v>430</v>
      </c>
      <c r="D90" s="6">
        <v>325</v>
      </c>
      <c r="E90" s="6">
        <v>90</v>
      </c>
      <c r="F90" s="6">
        <v>20</v>
      </c>
      <c r="G90" s="5"/>
      <c r="H90" s="11" t="s">
        <v>19</v>
      </c>
      <c r="I90" s="6">
        <v>60</v>
      </c>
      <c r="J90" s="6">
        <v>40</v>
      </c>
      <c r="K90" s="6">
        <v>20</v>
      </c>
      <c r="L90" s="6">
        <v>0</v>
      </c>
    </row>
    <row r="91" spans="2:12" ht="12">
      <c r="B91" s="12" t="s">
        <v>64</v>
      </c>
      <c r="C91" s="6">
        <v>3215</v>
      </c>
      <c r="D91" s="6">
        <v>1305</v>
      </c>
      <c r="E91" s="6">
        <v>1755</v>
      </c>
      <c r="F91" s="6">
        <v>145</v>
      </c>
      <c r="G91" s="5"/>
      <c r="H91" s="12" t="s">
        <v>64</v>
      </c>
      <c r="I91" s="6">
        <v>505</v>
      </c>
      <c r="J91" s="6">
        <v>470</v>
      </c>
      <c r="K91" s="6">
        <v>30</v>
      </c>
      <c r="L91" s="6">
        <v>0</v>
      </c>
    </row>
    <row r="92" spans="2:14" ht="13">
      <c r="B92" s="294" t="s">
        <v>59</v>
      </c>
      <c r="C92" s="294"/>
      <c r="D92" s="294"/>
      <c r="E92" s="294"/>
      <c r="F92" s="294"/>
      <c r="G92" s="4"/>
      <c r="H92" s="294" t="s">
        <v>60</v>
      </c>
      <c r="I92" s="294"/>
      <c r="J92" s="294"/>
      <c r="K92" s="294"/>
      <c r="L92" s="294"/>
      <c r="N92" s="173"/>
    </row>
    <row r="93" spans="2:14" ht="13">
      <c r="B93" s="9" t="s">
        <v>120</v>
      </c>
      <c r="C93" s="2" t="s">
        <v>2</v>
      </c>
      <c r="D93" s="2" t="s">
        <v>74</v>
      </c>
      <c r="E93" s="3" t="s">
        <v>35</v>
      </c>
      <c r="F93" s="2" t="s">
        <v>34</v>
      </c>
      <c r="G93" s="4"/>
      <c r="H93" s="9" t="s">
        <v>120</v>
      </c>
      <c r="I93" s="2" t="s">
        <v>2</v>
      </c>
      <c r="J93" s="2" t="s">
        <v>74</v>
      </c>
      <c r="K93" s="3" t="s">
        <v>35</v>
      </c>
      <c r="L93" s="2" t="s">
        <v>34</v>
      </c>
      <c r="N93" s="173"/>
    </row>
    <row r="94" spans="2:14" ht="12">
      <c r="B94" s="10" t="s">
        <v>2</v>
      </c>
      <c r="C94" s="6">
        <v>985</v>
      </c>
      <c r="D94" s="6">
        <v>935</v>
      </c>
      <c r="E94" s="6">
        <v>55</v>
      </c>
      <c r="F94" s="6" t="s">
        <v>123</v>
      </c>
      <c r="G94" s="5"/>
      <c r="H94" s="10" t="s">
        <v>2</v>
      </c>
      <c r="I94" s="6">
        <v>2225</v>
      </c>
      <c r="J94" s="6">
        <v>1945</v>
      </c>
      <c r="K94" s="6">
        <v>265</v>
      </c>
      <c r="L94" s="6">
        <v>15</v>
      </c>
      <c r="N94" s="173"/>
    </row>
    <row r="95" spans="2:14" ht="12">
      <c r="B95" s="11" t="s">
        <v>22</v>
      </c>
      <c r="C95" s="6">
        <v>410</v>
      </c>
      <c r="D95" s="6">
        <v>410</v>
      </c>
      <c r="E95" s="6">
        <v>0</v>
      </c>
      <c r="F95" s="7">
        <v>0</v>
      </c>
      <c r="G95" s="5"/>
      <c r="H95" s="11" t="s">
        <v>19</v>
      </c>
      <c r="I95" s="6">
        <v>1865</v>
      </c>
      <c r="J95" s="6">
        <v>1805</v>
      </c>
      <c r="K95" s="6">
        <v>60</v>
      </c>
      <c r="L95" s="6">
        <v>0</v>
      </c>
      <c r="N95" s="173"/>
    </row>
    <row r="96" spans="2:14" ht="12">
      <c r="B96" s="11" t="s">
        <v>101</v>
      </c>
      <c r="C96" s="6">
        <v>80</v>
      </c>
      <c r="D96" s="6">
        <v>80</v>
      </c>
      <c r="E96" s="6">
        <v>0</v>
      </c>
      <c r="F96" s="7">
        <v>0</v>
      </c>
      <c r="G96" s="5"/>
      <c r="H96" s="11" t="s">
        <v>29</v>
      </c>
      <c r="I96" s="6">
        <v>45</v>
      </c>
      <c r="J96" s="6">
        <v>35</v>
      </c>
      <c r="K96" s="6">
        <v>5</v>
      </c>
      <c r="L96" s="6">
        <v>0</v>
      </c>
      <c r="N96" s="173"/>
    </row>
    <row r="97" spans="2:12" ht="12">
      <c r="B97" s="11" t="s">
        <v>142</v>
      </c>
      <c r="C97" s="6">
        <v>70</v>
      </c>
      <c r="D97" s="6">
        <v>70</v>
      </c>
      <c r="E97" s="6">
        <v>0</v>
      </c>
      <c r="F97" s="7">
        <v>0</v>
      </c>
      <c r="G97" s="5"/>
      <c r="H97" s="11" t="s">
        <v>124</v>
      </c>
      <c r="I97" s="6">
        <v>35</v>
      </c>
      <c r="J97" s="6">
        <v>10</v>
      </c>
      <c r="K97" s="6">
        <v>25</v>
      </c>
      <c r="L97" s="6">
        <v>0</v>
      </c>
    </row>
    <row r="98" spans="2:12" ht="12">
      <c r="B98" s="12" t="s">
        <v>64</v>
      </c>
      <c r="C98" s="6">
        <v>425</v>
      </c>
      <c r="D98" s="6">
        <v>375</v>
      </c>
      <c r="E98" s="6">
        <v>55</v>
      </c>
      <c r="F98" s="8" t="s">
        <v>123</v>
      </c>
      <c r="G98" s="5"/>
      <c r="H98" s="12" t="s">
        <v>64</v>
      </c>
      <c r="I98" s="6">
        <v>280</v>
      </c>
      <c r="J98" s="6">
        <v>95</v>
      </c>
      <c r="K98" s="6">
        <v>175</v>
      </c>
      <c r="L98" s="6">
        <v>15</v>
      </c>
    </row>
    <row r="99" spans="2:12" ht="13">
      <c r="B99" s="294" t="s">
        <v>61</v>
      </c>
      <c r="C99" s="294"/>
      <c r="D99" s="294"/>
      <c r="E99" s="294"/>
      <c r="F99" s="294"/>
      <c r="G99" s="4"/>
      <c r="H99" s="294" t="s">
        <v>32</v>
      </c>
      <c r="I99" s="294"/>
      <c r="J99" s="294"/>
      <c r="K99" s="294"/>
      <c r="L99" s="294"/>
    </row>
    <row r="100" spans="2:12" ht="13">
      <c r="B100" s="9" t="s">
        <v>120</v>
      </c>
      <c r="C100" s="2" t="s">
        <v>2</v>
      </c>
      <c r="D100" s="2" t="s">
        <v>74</v>
      </c>
      <c r="E100" s="3" t="s">
        <v>35</v>
      </c>
      <c r="F100" s="2" t="s">
        <v>34</v>
      </c>
      <c r="G100" s="4"/>
      <c r="H100" s="9" t="s">
        <v>120</v>
      </c>
      <c r="I100" s="2" t="s">
        <v>2</v>
      </c>
      <c r="J100" s="2" t="s">
        <v>74</v>
      </c>
      <c r="K100" s="3" t="s">
        <v>35</v>
      </c>
      <c r="L100" s="2" t="s">
        <v>34</v>
      </c>
    </row>
    <row r="101" spans="2:12" ht="12">
      <c r="B101" s="10" t="s">
        <v>2</v>
      </c>
      <c r="C101" s="6">
        <v>905</v>
      </c>
      <c r="D101" s="6" t="s">
        <v>123</v>
      </c>
      <c r="E101" s="6">
        <v>895</v>
      </c>
      <c r="F101" s="6">
        <v>10</v>
      </c>
      <c r="G101" s="5"/>
      <c r="H101" s="10" t="s">
        <v>2</v>
      </c>
      <c r="I101" s="6">
        <v>320</v>
      </c>
      <c r="J101" s="6">
        <v>110</v>
      </c>
      <c r="K101" s="6">
        <v>210</v>
      </c>
      <c r="L101" s="6">
        <v>5</v>
      </c>
    </row>
    <row r="102" spans="2:12" ht="12">
      <c r="B102" s="11" t="s">
        <v>20</v>
      </c>
      <c r="C102" s="7">
        <v>105</v>
      </c>
      <c r="D102" s="7">
        <v>0</v>
      </c>
      <c r="E102" s="6">
        <v>105</v>
      </c>
      <c r="F102" s="6">
        <v>0</v>
      </c>
      <c r="G102" s="5"/>
      <c r="H102" s="11" t="s">
        <v>19</v>
      </c>
      <c r="I102" s="6">
        <v>110</v>
      </c>
      <c r="J102" s="6">
        <v>100</v>
      </c>
      <c r="K102" s="6">
        <v>10</v>
      </c>
      <c r="L102" s="6">
        <v>0</v>
      </c>
    </row>
    <row r="103" spans="2:12" ht="12">
      <c r="B103" s="11" t="s">
        <v>21</v>
      </c>
      <c r="C103" s="7">
        <v>90</v>
      </c>
      <c r="D103" s="7">
        <v>0</v>
      </c>
      <c r="E103" s="6">
        <v>90</v>
      </c>
      <c r="F103" s="6">
        <v>0</v>
      </c>
      <c r="G103" s="5"/>
      <c r="H103" s="11" t="s">
        <v>121</v>
      </c>
      <c r="I103" s="6">
        <v>35</v>
      </c>
      <c r="J103" s="6">
        <v>0</v>
      </c>
      <c r="K103" s="6">
        <v>35</v>
      </c>
      <c r="L103" s="6">
        <v>0</v>
      </c>
    </row>
    <row r="104" spans="2:12" ht="12">
      <c r="B104" s="11" t="s">
        <v>121</v>
      </c>
      <c r="C104" s="7">
        <v>70</v>
      </c>
      <c r="D104" s="7">
        <v>0</v>
      </c>
      <c r="E104" s="6">
        <v>70</v>
      </c>
      <c r="F104" s="6">
        <v>0</v>
      </c>
      <c r="G104" s="5"/>
      <c r="H104" s="11" t="s">
        <v>106</v>
      </c>
      <c r="I104" s="6">
        <v>15</v>
      </c>
      <c r="J104" s="6">
        <v>0</v>
      </c>
      <c r="K104" s="6">
        <v>15</v>
      </c>
      <c r="L104" s="6">
        <v>0</v>
      </c>
    </row>
    <row r="105" spans="2:12" ht="12">
      <c r="B105" s="11" t="s">
        <v>64</v>
      </c>
      <c r="C105" s="6">
        <v>640</v>
      </c>
      <c r="D105" s="6" t="s">
        <v>123</v>
      </c>
      <c r="E105" s="6">
        <v>630</v>
      </c>
      <c r="F105" s="6">
        <v>10</v>
      </c>
      <c r="G105" s="5"/>
      <c r="H105" s="11" t="s">
        <v>64</v>
      </c>
      <c r="I105" s="6">
        <v>160</v>
      </c>
      <c r="J105" s="6">
        <v>10</v>
      </c>
      <c r="K105" s="6">
        <v>150</v>
      </c>
      <c r="L105" s="6">
        <v>5</v>
      </c>
    </row>
    <row r="106" spans="2:12" ht="12">
      <c r="B106" s="30"/>
      <c r="C106" s="31"/>
      <c r="D106" s="31"/>
      <c r="E106" s="31"/>
      <c r="F106" s="31"/>
      <c r="G106" s="5"/>
      <c r="H106" s="30"/>
      <c r="I106" s="31"/>
      <c r="J106" s="31"/>
      <c r="K106" s="31"/>
      <c r="L106" s="31"/>
    </row>
    <row r="107" spans="2:12" ht="12.5" customHeight="1">
      <c r="B107" s="174" t="s">
        <v>112</v>
      </c>
      <c r="C107" s="174"/>
      <c r="D107" s="174"/>
      <c r="E107" s="174"/>
      <c r="F107" s="174"/>
      <c r="G107" s="174"/>
      <c r="H107" s="174"/>
      <c r="I107" s="174"/>
      <c r="J107" s="32"/>
      <c r="K107" s="32"/>
      <c r="L107" s="32"/>
    </row>
    <row r="108" ht="13">
      <c r="B108" s="97" t="s">
        <v>176</v>
      </c>
    </row>
    <row r="109" ht="12">
      <c r="B109" s="175"/>
    </row>
    <row r="110" ht="12">
      <c r="B110" s="100"/>
    </row>
    <row r="111" ht="13">
      <c r="B111" s="172" t="s">
        <v>73</v>
      </c>
    </row>
    <row r="112" ht="12">
      <c r="B112" s="35" t="s">
        <v>133</v>
      </c>
    </row>
    <row r="113" spans="2:8" ht="12">
      <c r="B113" s="100"/>
      <c r="H113" s="100"/>
    </row>
  </sheetData>
  <mergeCells count="28">
    <mergeCell ref="B8:F8"/>
    <mergeCell ref="H8:L8"/>
    <mergeCell ref="H15:L15"/>
    <mergeCell ref="B22:F22"/>
    <mergeCell ref="B78:F78"/>
    <mergeCell ref="H78:L78"/>
    <mergeCell ref="B50:F50"/>
    <mergeCell ref="H50:L50"/>
    <mergeCell ref="B57:F57"/>
    <mergeCell ref="H57:L57"/>
    <mergeCell ref="B64:F64"/>
    <mergeCell ref="H64:L64"/>
    <mergeCell ref="B71:F71"/>
    <mergeCell ref="H71:L71"/>
    <mergeCell ref="B15:F15"/>
    <mergeCell ref="H22:L22"/>
    <mergeCell ref="B29:F29"/>
    <mergeCell ref="H29:L29"/>
    <mergeCell ref="B36:F36"/>
    <mergeCell ref="H36:L36"/>
    <mergeCell ref="B43:F43"/>
    <mergeCell ref="H43:L43"/>
    <mergeCell ref="B85:F85"/>
    <mergeCell ref="H85:L85"/>
    <mergeCell ref="B92:F92"/>
    <mergeCell ref="H92:L92"/>
    <mergeCell ref="B99:F99"/>
    <mergeCell ref="H99:L99"/>
  </mergeCells>
  <hyperlinks>
    <hyperlink ref="B112" r:id="rId1" display="https://ec.europa.eu/eurostat/databrowser/bookmark/3b6c30f3-5e0e-4fc4-86bb-1b0a088e5747?lang=en"/>
  </hyperlinks>
  <printOptions/>
  <pageMargins left="0.7" right="0.7" top="0.75" bottom="0.75" header="0.3" footer="0.3"/>
  <pageSetup fitToHeight="0" fitToWidth="1" horizontalDpi="1200" verticalDpi="1200" orientation="portrait" paperSize="9" scale="59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P64"/>
  <sheetViews>
    <sheetView showGridLines="0" zoomScaleSheetLayoutView="100" workbookViewId="0" topLeftCell="A19">
      <selection activeCell="B63" sqref="B63:B64"/>
    </sheetView>
  </sheetViews>
  <sheetFormatPr defaultColWidth="9.140625" defaultRowHeight="12"/>
  <cols>
    <col min="1" max="1" width="9.140625" style="55" customWidth="1"/>
    <col min="2" max="2" width="45.421875" style="55" customWidth="1"/>
    <col min="3" max="4" width="9.7109375" style="55" customWidth="1"/>
    <col min="5" max="16384" width="9.140625" style="55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12.75"/>
    <row r="6" ht="12.75">
      <c r="B6" s="176" t="s">
        <v>194</v>
      </c>
    </row>
    <row r="7" ht="12.75">
      <c r="B7" s="43" t="s">
        <v>36</v>
      </c>
    </row>
    <row r="8" spans="2:4" ht="12.75">
      <c r="B8" s="164"/>
      <c r="C8" s="177"/>
      <c r="D8" s="164"/>
    </row>
    <row r="9" spans="2:9" ht="12.75">
      <c r="B9" s="16"/>
      <c r="C9" s="23">
        <v>2022</v>
      </c>
      <c r="D9" s="23">
        <v>2023</v>
      </c>
      <c r="E9" s="159"/>
      <c r="G9" s="159"/>
      <c r="H9" s="159"/>
      <c r="I9" s="159"/>
    </row>
    <row r="10" spans="2:9" ht="12.75">
      <c r="B10" s="19" t="s">
        <v>5</v>
      </c>
      <c r="C10" s="21">
        <v>0.13481252633057156</v>
      </c>
      <c r="D10" s="21">
        <v>0.1477697902215496</v>
      </c>
      <c r="E10" s="159"/>
      <c r="G10" s="159"/>
      <c r="H10" s="159"/>
      <c r="I10" s="159"/>
    </row>
    <row r="11" spans="2:7" ht="12.75">
      <c r="B11" s="19" t="s">
        <v>6</v>
      </c>
      <c r="C11" s="21">
        <v>0.007751720264007864</v>
      </c>
      <c r="D11" s="21">
        <v>0.010299743557405306</v>
      </c>
      <c r="E11" s="159"/>
      <c r="G11" s="159"/>
    </row>
    <row r="12" spans="2:7" ht="12.75">
      <c r="B12" s="19" t="s">
        <v>27</v>
      </c>
      <c r="C12" s="21">
        <v>0.08688386462575481</v>
      </c>
      <c r="D12" s="21">
        <v>0.08719048219615756</v>
      </c>
      <c r="E12" s="159"/>
      <c r="G12" s="159"/>
    </row>
    <row r="13" spans="2:7" ht="12.75">
      <c r="B13" s="19" t="s">
        <v>104</v>
      </c>
      <c r="C13" s="21">
        <v>0.10547675888217947</v>
      </c>
      <c r="D13" s="21">
        <v>0.0591499558582419</v>
      </c>
      <c r="E13" s="159"/>
      <c r="G13" s="159"/>
    </row>
    <row r="14" spans="1:7" ht="12.75">
      <c r="A14" s="178"/>
      <c r="B14" s="19" t="s">
        <v>28</v>
      </c>
      <c r="C14" s="21">
        <v>0.13467911810139024</v>
      </c>
      <c r="D14" s="21">
        <v>0.14781182999117165</v>
      </c>
      <c r="E14" s="159"/>
      <c r="G14" s="159"/>
    </row>
    <row r="15" spans="1:7" ht="12.75">
      <c r="A15" s="178"/>
      <c r="B15" s="19" t="s">
        <v>4</v>
      </c>
      <c r="C15" s="21">
        <v>0.23801432383092264</v>
      </c>
      <c r="D15" s="21">
        <v>0.22537520494387692</v>
      </c>
      <c r="E15" s="159"/>
      <c r="G15" s="159"/>
    </row>
    <row r="16" spans="2:16" ht="12.75">
      <c r="B16" s="19" t="s">
        <v>105</v>
      </c>
      <c r="C16" s="21">
        <v>0.04382109254318214</v>
      </c>
      <c r="D16" s="21">
        <v>0.05162483709589272</v>
      </c>
      <c r="E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7" ht="12.75">
      <c r="A17" s="159"/>
      <c r="B17" s="19" t="s">
        <v>3</v>
      </c>
      <c r="C17" s="21">
        <v>0.0218087347282685</v>
      </c>
      <c r="D17" s="21">
        <v>0.0380880312775886</v>
      </c>
      <c r="E17" s="159"/>
      <c r="G17" s="159"/>
    </row>
    <row r="18" spans="1:16" ht="12.75">
      <c r="A18" s="159"/>
      <c r="B18" s="19" t="s">
        <v>103</v>
      </c>
      <c r="C18" s="21">
        <v>0.2267518606937228</v>
      </c>
      <c r="D18" s="21">
        <v>0.23269012485811577</v>
      </c>
      <c r="E18" s="159"/>
      <c r="G18" s="159"/>
      <c r="H18" s="179"/>
      <c r="I18" s="179"/>
      <c r="J18" s="179"/>
      <c r="K18" s="179"/>
      <c r="L18" s="179"/>
      <c r="M18" s="179"/>
      <c r="N18" s="179"/>
      <c r="O18" s="179"/>
      <c r="P18" s="179"/>
    </row>
    <row r="19" spans="1:10" ht="12.75">
      <c r="A19" s="159"/>
      <c r="B19" s="19" t="s">
        <v>135</v>
      </c>
      <c r="C19" s="21" t="s">
        <v>123</v>
      </c>
      <c r="D19" s="21" t="s">
        <v>123</v>
      </c>
      <c r="E19" s="159"/>
      <c r="F19" s="159"/>
      <c r="G19" s="159"/>
      <c r="H19" s="159"/>
      <c r="I19" s="159"/>
      <c r="J19" s="159"/>
    </row>
    <row r="20" spans="1:11" ht="12.75">
      <c r="A20" s="154"/>
      <c r="C20" s="180"/>
      <c r="D20" s="181"/>
      <c r="E20" s="159"/>
      <c r="F20" s="159"/>
      <c r="G20" s="159"/>
      <c r="H20" s="159"/>
      <c r="I20" s="159"/>
      <c r="J20" s="159"/>
      <c r="K20" s="159"/>
    </row>
    <row r="21" spans="1:9" ht="12.75">
      <c r="A21" s="159"/>
      <c r="B21" s="297" t="s">
        <v>136</v>
      </c>
      <c r="C21" s="297"/>
      <c r="D21" s="297"/>
      <c r="E21" s="297"/>
      <c r="F21" s="297"/>
      <c r="G21" s="297"/>
      <c r="H21" s="297"/>
      <c r="I21" s="297"/>
    </row>
    <row r="22" spans="1:2" ht="12.75">
      <c r="A22" s="159"/>
      <c r="B22" s="55" t="s">
        <v>176</v>
      </c>
    </row>
    <row r="23" spans="1:2" ht="12.75">
      <c r="A23" s="159"/>
      <c r="B23" s="98" t="s">
        <v>73</v>
      </c>
    </row>
    <row r="24" spans="1:2" ht="12.75">
      <c r="A24" s="159"/>
      <c r="B24" s="35" t="s">
        <v>131</v>
      </c>
    </row>
    <row r="25" ht="12.75"/>
    <row r="26" ht="12.75"/>
    <row r="27" ht="12.75"/>
    <row r="28" ht="12.75">
      <c r="A28" s="159"/>
    </row>
    <row r="29" ht="12.75">
      <c r="A29" s="159"/>
    </row>
    <row r="30" ht="12.75">
      <c r="A30" s="159"/>
    </row>
    <row r="31" ht="12.75">
      <c r="A31" s="159"/>
    </row>
    <row r="32" spans="1:2" ht="12.75">
      <c r="A32" s="159"/>
      <c r="B32" s="182"/>
    </row>
    <row r="33" ht="12.75">
      <c r="A33" s="159"/>
    </row>
    <row r="34" ht="12.75">
      <c r="A34" s="159"/>
    </row>
    <row r="35" spans="1:2" ht="12.75">
      <c r="A35" s="34"/>
      <c r="B35" s="182"/>
    </row>
    <row r="36" ht="12.75">
      <c r="B36" s="182"/>
    </row>
    <row r="37" spans="1:2" ht="12.75">
      <c r="A37" s="154"/>
      <c r="B37" s="154"/>
    </row>
    <row r="38" spans="1:2" ht="12.75">
      <c r="A38" s="154"/>
      <c r="B38" s="154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63" ht="12">
      <c r="B63" s="34" t="s">
        <v>199</v>
      </c>
    </row>
    <row r="64" ht="13">
      <c r="B64" s="267" t="s">
        <v>200</v>
      </c>
    </row>
  </sheetData>
  <mergeCells count="1">
    <mergeCell ref="B21:I21"/>
  </mergeCells>
  <hyperlinks>
    <hyperlink ref="B24" r:id="rId1" display="https://ec.europa.eu/eurostat/databrowser/bookmark/e738a178-279f-4fa4-9347-233230c277e4?lang=en"/>
  </hyperlinks>
  <printOptions/>
  <pageMargins left="0.7" right="0.7" top="0.75" bottom="0.75" header="0.3" footer="0.3"/>
  <pageSetup fitToHeight="0" fitToWidth="1" horizontalDpi="1200" verticalDpi="1200" orientation="portrait" paperSize="9" scale="5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88A3-B8AF-4D35-8C21-43C82C88D0AE}">
  <sheetPr>
    <pageSetUpPr fitToPage="1"/>
  </sheetPr>
  <dimension ref="A1:M47"/>
  <sheetViews>
    <sheetView showGridLines="0" zoomScaleSheetLayoutView="100" workbookViewId="0" topLeftCell="A1">
      <selection activeCell="B6" sqref="B6:M45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218" width="8.8515625" style="54" customWidth="1"/>
    <col min="219" max="219" width="10.421875" style="54" customWidth="1"/>
    <col min="220" max="220" width="14.140625" style="54" customWidth="1"/>
    <col min="221" max="221" width="9.7109375" style="54" customWidth="1"/>
    <col min="222" max="222" width="7.140625" style="54" customWidth="1"/>
    <col min="223" max="223" width="9.7109375" style="54" customWidth="1"/>
    <col min="224" max="224" width="7.140625" style="54" customWidth="1"/>
    <col min="225" max="225" width="9.7109375" style="54" customWidth="1"/>
    <col min="226" max="226" width="7.140625" style="54" customWidth="1"/>
    <col min="227" max="227" width="9.7109375" style="54" customWidth="1"/>
    <col min="228" max="228" width="7.140625" style="54" customWidth="1"/>
    <col min="229" max="229" width="9.7109375" style="54" customWidth="1"/>
    <col min="230" max="230" width="7.140625" style="54" customWidth="1"/>
    <col min="231" max="231" width="9.7109375" style="54" customWidth="1"/>
    <col min="232" max="232" width="7.140625" style="54" customWidth="1"/>
    <col min="233" max="474" width="8.8515625" style="54" customWidth="1"/>
    <col min="475" max="475" width="10.421875" style="54" customWidth="1"/>
    <col min="476" max="476" width="14.140625" style="54" customWidth="1"/>
    <col min="477" max="477" width="9.7109375" style="54" customWidth="1"/>
    <col min="478" max="478" width="7.140625" style="54" customWidth="1"/>
    <col min="479" max="479" width="9.7109375" style="54" customWidth="1"/>
    <col min="480" max="480" width="7.140625" style="54" customWidth="1"/>
    <col min="481" max="481" width="9.7109375" style="54" customWidth="1"/>
    <col min="482" max="482" width="7.140625" style="54" customWidth="1"/>
    <col min="483" max="483" width="9.7109375" style="54" customWidth="1"/>
    <col min="484" max="484" width="7.140625" style="54" customWidth="1"/>
    <col min="485" max="485" width="9.7109375" style="54" customWidth="1"/>
    <col min="486" max="486" width="7.140625" style="54" customWidth="1"/>
    <col min="487" max="487" width="9.7109375" style="54" customWidth="1"/>
    <col min="488" max="488" width="7.140625" style="54" customWidth="1"/>
    <col min="489" max="730" width="8.8515625" style="54" customWidth="1"/>
    <col min="731" max="731" width="10.421875" style="54" customWidth="1"/>
    <col min="732" max="732" width="14.140625" style="54" customWidth="1"/>
    <col min="733" max="733" width="9.7109375" style="54" customWidth="1"/>
    <col min="734" max="734" width="7.140625" style="54" customWidth="1"/>
    <col min="735" max="735" width="9.7109375" style="54" customWidth="1"/>
    <col min="736" max="736" width="7.140625" style="54" customWidth="1"/>
    <col min="737" max="737" width="9.7109375" style="54" customWidth="1"/>
    <col min="738" max="738" width="7.140625" style="54" customWidth="1"/>
    <col min="739" max="739" width="9.7109375" style="54" customWidth="1"/>
    <col min="740" max="740" width="7.140625" style="54" customWidth="1"/>
    <col min="741" max="741" width="9.7109375" style="54" customWidth="1"/>
    <col min="742" max="742" width="7.140625" style="54" customWidth="1"/>
    <col min="743" max="743" width="9.7109375" style="54" customWidth="1"/>
    <col min="744" max="744" width="7.140625" style="54" customWidth="1"/>
    <col min="745" max="986" width="8.8515625" style="54" customWidth="1"/>
    <col min="987" max="987" width="10.421875" style="54" customWidth="1"/>
    <col min="988" max="988" width="14.140625" style="54" customWidth="1"/>
    <col min="989" max="989" width="9.7109375" style="54" customWidth="1"/>
    <col min="990" max="990" width="7.140625" style="54" customWidth="1"/>
    <col min="991" max="991" width="9.7109375" style="54" customWidth="1"/>
    <col min="992" max="992" width="7.140625" style="54" customWidth="1"/>
    <col min="993" max="993" width="9.7109375" style="54" customWidth="1"/>
    <col min="994" max="994" width="7.140625" style="54" customWidth="1"/>
    <col min="995" max="995" width="9.7109375" style="54" customWidth="1"/>
    <col min="996" max="996" width="7.140625" style="54" customWidth="1"/>
    <col min="997" max="997" width="9.7109375" style="54" customWidth="1"/>
    <col min="998" max="998" width="7.140625" style="54" customWidth="1"/>
    <col min="999" max="999" width="9.7109375" style="54" customWidth="1"/>
    <col min="1000" max="1000" width="7.140625" style="54" customWidth="1"/>
    <col min="1001" max="1242" width="8.8515625" style="54" customWidth="1"/>
    <col min="1243" max="1243" width="10.421875" style="54" customWidth="1"/>
    <col min="1244" max="1244" width="14.140625" style="54" customWidth="1"/>
    <col min="1245" max="1245" width="9.7109375" style="54" customWidth="1"/>
    <col min="1246" max="1246" width="7.140625" style="54" customWidth="1"/>
    <col min="1247" max="1247" width="9.7109375" style="54" customWidth="1"/>
    <col min="1248" max="1248" width="7.140625" style="54" customWidth="1"/>
    <col min="1249" max="1249" width="9.7109375" style="54" customWidth="1"/>
    <col min="1250" max="1250" width="7.140625" style="54" customWidth="1"/>
    <col min="1251" max="1251" width="9.7109375" style="54" customWidth="1"/>
    <col min="1252" max="1252" width="7.140625" style="54" customWidth="1"/>
    <col min="1253" max="1253" width="9.7109375" style="54" customWidth="1"/>
    <col min="1254" max="1254" width="7.140625" style="54" customWidth="1"/>
    <col min="1255" max="1255" width="9.7109375" style="54" customWidth="1"/>
    <col min="1256" max="1256" width="7.140625" style="54" customWidth="1"/>
    <col min="1257" max="1498" width="8.8515625" style="54" customWidth="1"/>
    <col min="1499" max="1499" width="10.421875" style="54" customWidth="1"/>
    <col min="1500" max="1500" width="14.140625" style="54" customWidth="1"/>
    <col min="1501" max="1501" width="9.7109375" style="54" customWidth="1"/>
    <col min="1502" max="1502" width="7.140625" style="54" customWidth="1"/>
    <col min="1503" max="1503" width="9.7109375" style="54" customWidth="1"/>
    <col min="1504" max="1504" width="7.140625" style="54" customWidth="1"/>
    <col min="1505" max="1505" width="9.7109375" style="54" customWidth="1"/>
    <col min="1506" max="1506" width="7.140625" style="54" customWidth="1"/>
    <col min="1507" max="1507" width="9.7109375" style="54" customWidth="1"/>
    <col min="1508" max="1508" width="7.140625" style="54" customWidth="1"/>
    <col min="1509" max="1509" width="9.7109375" style="54" customWidth="1"/>
    <col min="1510" max="1510" width="7.140625" style="54" customWidth="1"/>
    <col min="1511" max="1511" width="9.7109375" style="54" customWidth="1"/>
    <col min="1512" max="1512" width="7.140625" style="54" customWidth="1"/>
    <col min="1513" max="1754" width="8.8515625" style="54" customWidth="1"/>
    <col min="1755" max="1755" width="10.421875" style="54" customWidth="1"/>
    <col min="1756" max="1756" width="14.140625" style="54" customWidth="1"/>
    <col min="1757" max="1757" width="9.7109375" style="54" customWidth="1"/>
    <col min="1758" max="1758" width="7.140625" style="54" customWidth="1"/>
    <col min="1759" max="1759" width="9.7109375" style="54" customWidth="1"/>
    <col min="1760" max="1760" width="7.140625" style="54" customWidth="1"/>
    <col min="1761" max="1761" width="9.7109375" style="54" customWidth="1"/>
    <col min="1762" max="1762" width="7.140625" style="54" customWidth="1"/>
    <col min="1763" max="1763" width="9.7109375" style="54" customWidth="1"/>
    <col min="1764" max="1764" width="7.140625" style="54" customWidth="1"/>
    <col min="1765" max="1765" width="9.7109375" style="54" customWidth="1"/>
    <col min="1766" max="1766" width="7.140625" style="54" customWidth="1"/>
    <col min="1767" max="1767" width="9.7109375" style="54" customWidth="1"/>
    <col min="1768" max="1768" width="7.140625" style="54" customWidth="1"/>
    <col min="1769" max="2010" width="8.8515625" style="54" customWidth="1"/>
    <col min="2011" max="2011" width="10.421875" style="54" customWidth="1"/>
    <col min="2012" max="2012" width="14.140625" style="54" customWidth="1"/>
    <col min="2013" max="2013" width="9.7109375" style="54" customWidth="1"/>
    <col min="2014" max="2014" width="7.140625" style="54" customWidth="1"/>
    <col min="2015" max="2015" width="9.7109375" style="54" customWidth="1"/>
    <col min="2016" max="2016" width="7.140625" style="54" customWidth="1"/>
    <col min="2017" max="2017" width="9.7109375" style="54" customWidth="1"/>
    <col min="2018" max="2018" width="7.140625" style="54" customWidth="1"/>
    <col min="2019" max="2019" width="9.7109375" style="54" customWidth="1"/>
    <col min="2020" max="2020" width="7.140625" style="54" customWidth="1"/>
    <col min="2021" max="2021" width="9.7109375" style="54" customWidth="1"/>
    <col min="2022" max="2022" width="7.140625" style="54" customWidth="1"/>
    <col min="2023" max="2023" width="9.7109375" style="54" customWidth="1"/>
    <col min="2024" max="2024" width="7.140625" style="54" customWidth="1"/>
    <col min="2025" max="2266" width="8.8515625" style="54" customWidth="1"/>
    <col min="2267" max="2267" width="10.421875" style="54" customWidth="1"/>
    <col min="2268" max="2268" width="14.140625" style="54" customWidth="1"/>
    <col min="2269" max="2269" width="9.7109375" style="54" customWidth="1"/>
    <col min="2270" max="2270" width="7.140625" style="54" customWidth="1"/>
    <col min="2271" max="2271" width="9.7109375" style="54" customWidth="1"/>
    <col min="2272" max="2272" width="7.140625" style="54" customWidth="1"/>
    <col min="2273" max="2273" width="9.7109375" style="54" customWidth="1"/>
    <col min="2274" max="2274" width="7.140625" style="54" customWidth="1"/>
    <col min="2275" max="2275" width="9.7109375" style="54" customWidth="1"/>
    <col min="2276" max="2276" width="7.140625" style="54" customWidth="1"/>
    <col min="2277" max="2277" width="9.7109375" style="54" customWidth="1"/>
    <col min="2278" max="2278" width="7.140625" style="54" customWidth="1"/>
    <col min="2279" max="2279" width="9.7109375" style="54" customWidth="1"/>
    <col min="2280" max="2280" width="7.140625" style="54" customWidth="1"/>
    <col min="2281" max="2522" width="8.8515625" style="54" customWidth="1"/>
    <col min="2523" max="2523" width="10.421875" style="54" customWidth="1"/>
    <col min="2524" max="2524" width="14.140625" style="54" customWidth="1"/>
    <col min="2525" max="2525" width="9.7109375" style="54" customWidth="1"/>
    <col min="2526" max="2526" width="7.140625" style="54" customWidth="1"/>
    <col min="2527" max="2527" width="9.7109375" style="54" customWidth="1"/>
    <col min="2528" max="2528" width="7.140625" style="54" customWidth="1"/>
    <col min="2529" max="2529" width="9.7109375" style="54" customWidth="1"/>
    <col min="2530" max="2530" width="7.140625" style="54" customWidth="1"/>
    <col min="2531" max="2531" width="9.7109375" style="54" customWidth="1"/>
    <col min="2532" max="2532" width="7.140625" style="54" customWidth="1"/>
    <col min="2533" max="2533" width="9.7109375" style="54" customWidth="1"/>
    <col min="2534" max="2534" width="7.140625" style="54" customWidth="1"/>
    <col min="2535" max="2535" width="9.7109375" style="54" customWidth="1"/>
    <col min="2536" max="2536" width="7.140625" style="54" customWidth="1"/>
    <col min="2537" max="2778" width="8.8515625" style="54" customWidth="1"/>
    <col min="2779" max="2779" width="10.421875" style="54" customWidth="1"/>
    <col min="2780" max="2780" width="14.140625" style="54" customWidth="1"/>
    <col min="2781" max="2781" width="9.7109375" style="54" customWidth="1"/>
    <col min="2782" max="2782" width="7.140625" style="54" customWidth="1"/>
    <col min="2783" max="2783" width="9.7109375" style="54" customWidth="1"/>
    <col min="2784" max="2784" width="7.140625" style="54" customWidth="1"/>
    <col min="2785" max="2785" width="9.7109375" style="54" customWidth="1"/>
    <col min="2786" max="2786" width="7.140625" style="54" customWidth="1"/>
    <col min="2787" max="2787" width="9.7109375" style="54" customWidth="1"/>
    <col min="2788" max="2788" width="7.140625" style="54" customWidth="1"/>
    <col min="2789" max="2789" width="9.7109375" style="54" customWidth="1"/>
    <col min="2790" max="2790" width="7.140625" style="54" customWidth="1"/>
    <col min="2791" max="2791" width="9.7109375" style="54" customWidth="1"/>
    <col min="2792" max="2792" width="7.140625" style="54" customWidth="1"/>
    <col min="2793" max="3034" width="8.8515625" style="54" customWidth="1"/>
    <col min="3035" max="3035" width="10.421875" style="54" customWidth="1"/>
    <col min="3036" max="3036" width="14.140625" style="54" customWidth="1"/>
    <col min="3037" max="3037" width="9.7109375" style="54" customWidth="1"/>
    <col min="3038" max="3038" width="7.140625" style="54" customWidth="1"/>
    <col min="3039" max="3039" width="9.7109375" style="54" customWidth="1"/>
    <col min="3040" max="3040" width="7.140625" style="54" customWidth="1"/>
    <col min="3041" max="3041" width="9.7109375" style="54" customWidth="1"/>
    <col min="3042" max="3042" width="7.140625" style="54" customWidth="1"/>
    <col min="3043" max="3043" width="9.7109375" style="54" customWidth="1"/>
    <col min="3044" max="3044" width="7.140625" style="54" customWidth="1"/>
    <col min="3045" max="3045" width="9.7109375" style="54" customWidth="1"/>
    <col min="3046" max="3046" width="7.140625" style="54" customWidth="1"/>
    <col min="3047" max="3047" width="9.7109375" style="54" customWidth="1"/>
    <col min="3048" max="3048" width="7.140625" style="54" customWidth="1"/>
    <col min="3049" max="3290" width="8.8515625" style="54" customWidth="1"/>
    <col min="3291" max="3291" width="10.421875" style="54" customWidth="1"/>
    <col min="3292" max="3292" width="14.140625" style="54" customWidth="1"/>
    <col min="3293" max="3293" width="9.7109375" style="54" customWidth="1"/>
    <col min="3294" max="3294" width="7.140625" style="54" customWidth="1"/>
    <col min="3295" max="3295" width="9.7109375" style="54" customWidth="1"/>
    <col min="3296" max="3296" width="7.140625" style="54" customWidth="1"/>
    <col min="3297" max="3297" width="9.7109375" style="54" customWidth="1"/>
    <col min="3298" max="3298" width="7.140625" style="54" customWidth="1"/>
    <col min="3299" max="3299" width="9.7109375" style="54" customWidth="1"/>
    <col min="3300" max="3300" width="7.140625" style="54" customWidth="1"/>
    <col min="3301" max="3301" width="9.7109375" style="54" customWidth="1"/>
    <col min="3302" max="3302" width="7.140625" style="54" customWidth="1"/>
    <col min="3303" max="3303" width="9.7109375" style="54" customWidth="1"/>
    <col min="3304" max="3304" width="7.140625" style="54" customWidth="1"/>
    <col min="3305" max="3546" width="8.8515625" style="54" customWidth="1"/>
    <col min="3547" max="3547" width="10.421875" style="54" customWidth="1"/>
    <col min="3548" max="3548" width="14.140625" style="54" customWidth="1"/>
    <col min="3549" max="3549" width="9.7109375" style="54" customWidth="1"/>
    <col min="3550" max="3550" width="7.140625" style="54" customWidth="1"/>
    <col min="3551" max="3551" width="9.7109375" style="54" customWidth="1"/>
    <col min="3552" max="3552" width="7.140625" style="54" customWidth="1"/>
    <col min="3553" max="3553" width="9.7109375" style="54" customWidth="1"/>
    <col min="3554" max="3554" width="7.140625" style="54" customWidth="1"/>
    <col min="3555" max="3555" width="9.7109375" style="54" customWidth="1"/>
    <col min="3556" max="3556" width="7.140625" style="54" customWidth="1"/>
    <col min="3557" max="3557" width="9.7109375" style="54" customWidth="1"/>
    <col min="3558" max="3558" width="7.140625" style="54" customWidth="1"/>
    <col min="3559" max="3559" width="9.7109375" style="54" customWidth="1"/>
    <col min="3560" max="3560" width="7.140625" style="54" customWidth="1"/>
    <col min="3561" max="3802" width="8.8515625" style="54" customWidth="1"/>
    <col min="3803" max="3803" width="10.421875" style="54" customWidth="1"/>
    <col min="3804" max="3804" width="14.140625" style="54" customWidth="1"/>
    <col min="3805" max="3805" width="9.7109375" style="54" customWidth="1"/>
    <col min="3806" max="3806" width="7.140625" style="54" customWidth="1"/>
    <col min="3807" max="3807" width="9.7109375" style="54" customWidth="1"/>
    <col min="3808" max="3808" width="7.140625" style="54" customWidth="1"/>
    <col min="3809" max="3809" width="9.7109375" style="54" customWidth="1"/>
    <col min="3810" max="3810" width="7.140625" style="54" customWidth="1"/>
    <col min="3811" max="3811" width="9.7109375" style="54" customWidth="1"/>
    <col min="3812" max="3812" width="7.140625" style="54" customWidth="1"/>
    <col min="3813" max="3813" width="9.7109375" style="54" customWidth="1"/>
    <col min="3814" max="3814" width="7.140625" style="54" customWidth="1"/>
    <col min="3815" max="3815" width="9.7109375" style="54" customWidth="1"/>
    <col min="3816" max="3816" width="7.140625" style="54" customWidth="1"/>
    <col min="3817" max="4058" width="8.8515625" style="54" customWidth="1"/>
    <col min="4059" max="4059" width="10.421875" style="54" customWidth="1"/>
    <col min="4060" max="4060" width="14.140625" style="54" customWidth="1"/>
    <col min="4061" max="4061" width="9.7109375" style="54" customWidth="1"/>
    <col min="4062" max="4062" width="7.140625" style="54" customWidth="1"/>
    <col min="4063" max="4063" width="9.7109375" style="54" customWidth="1"/>
    <col min="4064" max="4064" width="7.140625" style="54" customWidth="1"/>
    <col min="4065" max="4065" width="9.7109375" style="54" customWidth="1"/>
    <col min="4066" max="4066" width="7.140625" style="54" customWidth="1"/>
    <col min="4067" max="4067" width="9.7109375" style="54" customWidth="1"/>
    <col min="4068" max="4068" width="7.140625" style="54" customWidth="1"/>
    <col min="4069" max="4069" width="9.7109375" style="54" customWidth="1"/>
    <col min="4070" max="4070" width="7.140625" style="54" customWidth="1"/>
    <col min="4071" max="4071" width="9.7109375" style="54" customWidth="1"/>
    <col min="4072" max="4072" width="7.140625" style="54" customWidth="1"/>
    <col min="4073" max="4314" width="8.8515625" style="54" customWidth="1"/>
    <col min="4315" max="4315" width="10.421875" style="54" customWidth="1"/>
    <col min="4316" max="4316" width="14.140625" style="54" customWidth="1"/>
    <col min="4317" max="4317" width="9.7109375" style="54" customWidth="1"/>
    <col min="4318" max="4318" width="7.140625" style="54" customWidth="1"/>
    <col min="4319" max="4319" width="9.7109375" style="54" customWidth="1"/>
    <col min="4320" max="4320" width="7.140625" style="54" customWidth="1"/>
    <col min="4321" max="4321" width="9.7109375" style="54" customWidth="1"/>
    <col min="4322" max="4322" width="7.140625" style="54" customWidth="1"/>
    <col min="4323" max="4323" width="9.7109375" style="54" customWidth="1"/>
    <col min="4324" max="4324" width="7.140625" style="54" customWidth="1"/>
    <col min="4325" max="4325" width="9.7109375" style="54" customWidth="1"/>
    <col min="4326" max="4326" width="7.140625" style="54" customWidth="1"/>
    <col min="4327" max="4327" width="9.7109375" style="54" customWidth="1"/>
    <col min="4328" max="4328" width="7.140625" style="54" customWidth="1"/>
    <col min="4329" max="4570" width="8.8515625" style="54" customWidth="1"/>
    <col min="4571" max="4571" width="10.421875" style="54" customWidth="1"/>
    <col min="4572" max="4572" width="14.140625" style="54" customWidth="1"/>
    <col min="4573" max="4573" width="9.7109375" style="54" customWidth="1"/>
    <col min="4574" max="4574" width="7.140625" style="54" customWidth="1"/>
    <col min="4575" max="4575" width="9.7109375" style="54" customWidth="1"/>
    <col min="4576" max="4576" width="7.140625" style="54" customWidth="1"/>
    <col min="4577" max="4577" width="9.7109375" style="54" customWidth="1"/>
    <col min="4578" max="4578" width="7.140625" style="54" customWidth="1"/>
    <col min="4579" max="4579" width="9.7109375" style="54" customWidth="1"/>
    <col min="4580" max="4580" width="7.140625" style="54" customWidth="1"/>
    <col min="4581" max="4581" width="9.7109375" style="54" customWidth="1"/>
    <col min="4582" max="4582" width="7.140625" style="54" customWidth="1"/>
    <col min="4583" max="4583" width="9.7109375" style="54" customWidth="1"/>
    <col min="4584" max="4584" width="7.140625" style="54" customWidth="1"/>
    <col min="4585" max="4826" width="8.8515625" style="54" customWidth="1"/>
    <col min="4827" max="4827" width="10.421875" style="54" customWidth="1"/>
    <col min="4828" max="4828" width="14.140625" style="54" customWidth="1"/>
    <col min="4829" max="4829" width="9.7109375" style="54" customWidth="1"/>
    <col min="4830" max="4830" width="7.140625" style="54" customWidth="1"/>
    <col min="4831" max="4831" width="9.7109375" style="54" customWidth="1"/>
    <col min="4832" max="4832" width="7.140625" style="54" customWidth="1"/>
    <col min="4833" max="4833" width="9.7109375" style="54" customWidth="1"/>
    <col min="4834" max="4834" width="7.140625" style="54" customWidth="1"/>
    <col min="4835" max="4835" width="9.7109375" style="54" customWidth="1"/>
    <col min="4836" max="4836" width="7.140625" style="54" customWidth="1"/>
    <col min="4837" max="4837" width="9.7109375" style="54" customWidth="1"/>
    <col min="4838" max="4838" width="7.140625" style="54" customWidth="1"/>
    <col min="4839" max="4839" width="9.7109375" style="54" customWidth="1"/>
    <col min="4840" max="4840" width="7.140625" style="54" customWidth="1"/>
    <col min="4841" max="5082" width="8.8515625" style="54" customWidth="1"/>
    <col min="5083" max="5083" width="10.421875" style="54" customWidth="1"/>
    <col min="5084" max="5084" width="14.140625" style="54" customWidth="1"/>
    <col min="5085" max="5085" width="9.7109375" style="54" customWidth="1"/>
    <col min="5086" max="5086" width="7.140625" style="54" customWidth="1"/>
    <col min="5087" max="5087" width="9.7109375" style="54" customWidth="1"/>
    <col min="5088" max="5088" width="7.140625" style="54" customWidth="1"/>
    <col min="5089" max="5089" width="9.7109375" style="54" customWidth="1"/>
    <col min="5090" max="5090" width="7.140625" style="54" customWidth="1"/>
    <col min="5091" max="5091" width="9.7109375" style="54" customWidth="1"/>
    <col min="5092" max="5092" width="7.140625" style="54" customWidth="1"/>
    <col min="5093" max="5093" width="9.7109375" style="54" customWidth="1"/>
    <col min="5094" max="5094" width="7.140625" style="54" customWidth="1"/>
    <col min="5095" max="5095" width="9.7109375" style="54" customWidth="1"/>
    <col min="5096" max="5096" width="7.140625" style="54" customWidth="1"/>
    <col min="5097" max="5338" width="8.8515625" style="54" customWidth="1"/>
    <col min="5339" max="5339" width="10.421875" style="54" customWidth="1"/>
    <col min="5340" max="5340" width="14.140625" style="54" customWidth="1"/>
    <col min="5341" max="5341" width="9.7109375" style="54" customWidth="1"/>
    <col min="5342" max="5342" width="7.140625" style="54" customWidth="1"/>
    <col min="5343" max="5343" width="9.7109375" style="54" customWidth="1"/>
    <col min="5344" max="5344" width="7.140625" style="54" customWidth="1"/>
    <col min="5345" max="5345" width="9.7109375" style="54" customWidth="1"/>
    <col min="5346" max="5346" width="7.140625" style="54" customWidth="1"/>
    <col min="5347" max="5347" width="9.7109375" style="54" customWidth="1"/>
    <col min="5348" max="5348" width="7.140625" style="54" customWidth="1"/>
    <col min="5349" max="5349" width="9.7109375" style="54" customWidth="1"/>
    <col min="5350" max="5350" width="7.140625" style="54" customWidth="1"/>
    <col min="5351" max="5351" width="9.7109375" style="54" customWidth="1"/>
    <col min="5352" max="5352" width="7.140625" style="54" customWidth="1"/>
    <col min="5353" max="5594" width="8.8515625" style="54" customWidth="1"/>
    <col min="5595" max="5595" width="10.421875" style="54" customWidth="1"/>
    <col min="5596" max="5596" width="14.140625" style="54" customWidth="1"/>
    <col min="5597" max="5597" width="9.7109375" style="54" customWidth="1"/>
    <col min="5598" max="5598" width="7.140625" style="54" customWidth="1"/>
    <col min="5599" max="5599" width="9.7109375" style="54" customWidth="1"/>
    <col min="5600" max="5600" width="7.140625" style="54" customWidth="1"/>
    <col min="5601" max="5601" width="9.7109375" style="54" customWidth="1"/>
    <col min="5602" max="5602" width="7.140625" style="54" customWidth="1"/>
    <col min="5603" max="5603" width="9.7109375" style="54" customWidth="1"/>
    <col min="5604" max="5604" width="7.140625" style="54" customWidth="1"/>
    <col min="5605" max="5605" width="9.7109375" style="54" customWidth="1"/>
    <col min="5606" max="5606" width="7.140625" style="54" customWidth="1"/>
    <col min="5607" max="5607" width="9.7109375" style="54" customWidth="1"/>
    <col min="5608" max="5608" width="7.140625" style="54" customWidth="1"/>
    <col min="5609" max="5850" width="8.8515625" style="54" customWidth="1"/>
    <col min="5851" max="5851" width="10.421875" style="54" customWidth="1"/>
    <col min="5852" max="5852" width="14.140625" style="54" customWidth="1"/>
    <col min="5853" max="5853" width="9.7109375" style="54" customWidth="1"/>
    <col min="5854" max="5854" width="7.140625" style="54" customWidth="1"/>
    <col min="5855" max="5855" width="9.7109375" style="54" customWidth="1"/>
    <col min="5856" max="5856" width="7.140625" style="54" customWidth="1"/>
    <col min="5857" max="5857" width="9.7109375" style="54" customWidth="1"/>
    <col min="5858" max="5858" width="7.140625" style="54" customWidth="1"/>
    <col min="5859" max="5859" width="9.7109375" style="54" customWidth="1"/>
    <col min="5860" max="5860" width="7.140625" style="54" customWidth="1"/>
    <col min="5861" max="5861" width="9.7109375" style="54" customWidth="1"/>
    <col min="5862" max="5862" width="7.140625" style="54" customWidth="1"/>
    <col min="5863" max="5863" width="9.7109375" style="54" customWidth="1"/>
    <col min="5864" max="5864" width="7.140625" style="54" customWidth="1"/>
    <col min="5865" max="6106" width="8.8515625" style="54" customWidth="1"/>
    <col min="6107" max="6107" width="10.421875" style="54" customWidth="1"/>
    <col min="6108" max="6108" width="14.140625" style="54" customWidth="1"/>
    <col min="6109" max="6109" width="9.7109375" style="54" customWidth="1"/>
    <col min="6110" max="6110" width="7.140625" style="54" customWidth="1"/>
    <col min="6111" max="6111" width="9.7109375" style="54" customWidth="1"/>
    <col min="6112" max="6112" width="7.140625" style="54" customWidth="1"/>
    <col min="6113" max="6113" width="9.7109375" style="54" customWidth="1"/>
    <col min="6114" max="6114" width="7.140625" style="54" customWidth="1"/>
    <col min="6115" max="6115" width="9.7109375" style="54" customWidth="1"/>
    <col min="6116" max="6116" width="7.140625" style="54" customWidth="1"/>
    <col min="6117" max="6117" width="9.7109375" style="54" customWidth="1"/>
    <col min="6118" max="6118" width="7.140625" style="54" customWidth="1"/>
    <col min="6119" max="6119" width="9.7109375" style="54" customWidth="1"/>
    <col min="6120" max="6120" width="7.140625" style="54" customWidth="1"/>
    <col min="6121" max="6362" width="8.8515625" style="54" customWidth="1"/>
    <col min="6363" max="6363" width="10.421875" style="54" customWidth="1"/>
    <col min="6364" max="6364" width="14.140625" style="54" customWidth="1"/>
    <col min="6365" max="6365" width="9.7109375" style="54" customWidth="1"/>
    <col min="6366" max="6366" width="7.140625" style="54" customWidth="1"/>
    <col min="6367" max="6367" width="9.7109375" style="54" customWidth="1"/>
    <col min="6368" max="6368" width="7.140625" style="54" customWidth="1"/>
    <col min="6369" max="6369" width="9.7109375" style="54" customWidth="1"/>
    <col min="6370" max="6370" width="7.140625" style="54" customWidth="1"/>
    <col min="6371" max="6371" width="9.7109375" style="54" customWidth="1"/>
    <col min="6372" max="6372" width="7.140625" style="54" customWidth="1"/>
    <col min="6373" max="6373" width="9.7109375" style="54" customWidth="1"/>
    <col min="6374" max="6374" width="7.140625" style="54" customWidth="1"/>
    <col min="6375" max="6375" width="9.7109375" style="54" customWidth="1"/>
    <col min="6376" max="6376" width="7.140625" style="54" customWidth="1"/>
    <col min="6377" max="6618" width="8.8515625" style="54" customWidth="1"/>
    <col min="6619" max="6619" width="10.421875" style="54" customWidth="1"/>
    <col min="6620" max="6620" width="14.140625" style="54" customWidth="1"/>
    <col min="6621" max="6621" width="9.7109375" style="54" customWidth="1"/>
    <col min="6622" max="6622" width="7.140625" style="54" customWidth="1"/>
    <col min="6623" max="6623" width="9.7109375" style="54" customWidth="1"/>
    <col min="6624" max="6624" width="7.140625" style="54" customWidth="1"/>
    <col min="6625" max="6625" width="9.7109375" style="54" customWidth="1"/>
    <col min="6626" max="6626" width="7.140625" style="54" customWidth="1"/>
    <col min="6627" max="6627" width="9.7109375" style="54" customWidth="1"/>
    <col min="6628" max="6628" width="7.140625" style="54" customWidth="1"/>
    <col min="6629" max="6629" width="9.7109375" style="54" customWidth="1"/>
    <col min="6630" max="6630" width="7.140625" style="54" customWidth="1"/>
    <col min="6631" max="6631" width="9.7109375" style="54" customWidth="1"/>
    <col min="6632" max="6632" width="7.140625" style="54" customWidth="1"/>
    <col min="6633" max="6874" width="8.8515625" style="54" customWidth="1"/>
    <col min="6875" max="6875" width="10.421875" style="54" customWidth="1"/>
    <col min="6876" max="6876" width="14.140625" style="54" customWidth="1"/>
    <col min="6877" max="6877" width="9.7109375" style="54" customWidth="1"/>
    <col min="6878" max="6878" width="7.140625" style="54" customWidth="1"/>
    <col min="6879" max="6879" width="9.7109375" style="54" customWidth="1"/>
    <col min="6880" max="6880" width="7.140625" style="54" customWidth="1"/>
    <col min="6881" max="6881" width="9.7109375" style="54" customWidth="1"/>
    <col min="6882" max="6882" width="7.140625" style="54" customWidth="1"/>
    <col min="6883" max="6883" width="9.7109375" style="54" customWidth="1"/>
    <col min="6884" max="6884" width="7.140625" style="54" customWidth="1"/>
    <col min="6885" max="6885" width="9.7109375" style="54" customWidth="1"/>
    <col min="6886" max="6886" width="7.140625" style="54" customWidth="1"/>
    <col min="6887" max="6887" width="9.7109375" style="54" customWidth="1"/>
    <col min="6888" max="6888" width="7.140625" style="54" customWidth="1"/>
    <col min="6889" max="7130" width="8.8515625" style="54" customWidth="1"/>
    <col min="7131" max="7131" width="10.421875" style="54" customWidth="1"/>
    <col min="7132" max="7132" width="14.140625" style="54" customWidth="1"/>
    <col min="7133" max="7133" width="9.7109375" style="54" customWidth="1"/>
    <col min="7134" max="7134" width="7.140625" style="54" customWidth="1"/>
    <col min="7135" max="7135" width="9.7109375" style="54" customWidth="1"/>
    <col min="7136" max="7136" width="7.140625" style="54" customWidth="1"/>
    <col min="7137" max="7137" width="9.7109375" style="54" customWidth="1"/>
    <col min="7138" max="7138" width="7.140625" style="54" customWidth="1"/>
    <col min="7139" max="7139" width="9.7109375" style="54" customWidth="1"/>
    <col min="7140" max="7140" width="7.140625" style="54" customWidth="1"/>
    <col min="7141" max="7141" width="9.7109375" style="54" customWidth="1"/>
    <col min="7142" max="7142" width="7.140625" style="54" customWidth="1"/>
    <col min="7143" max="7143" width="9.7109375" style="54" customWidth="1"/>
    <col min="7144" max="7144" width="7.140625" style="54" customWidth="1"/>
    <col min="7145" max="7386" width="8.8515625" style="54" customWidth="1"/>
    <col min="7387" max="7387" width="10.421875" style="54" customWidth="1"/>
    <col min="7388" max="7388" width="14.140625" style="54" customWidth="1"/>
    <col min="7389" max="7389" width="9.7109375" style="54" customWidth="1"/>
    <col min="7390" max="7390" width="7.140625" style="54" customWidth="1"/>
    <col min="7391" max="7391" width="9.7109375" style="54" customWidth="1"/>
    <col min="7392" max="7392" width="7.140625" style="54" customWidth="1"/>
    <col min="7393" max="7393" width="9.7109375" style="54" customWidth="1"/>
    <col min="7394" max="7394" width="7.140625" style="54" customWidth="1"/>
    <col min="7395" max="7395" width="9.7109375" style="54" customWidth="1"/>
    <col min="7396" max="7396" width="7.140625" style="54" customWidth="1"/>
    <col min="7397" max="7397" width="9.7109375" style="54" customWidth="1"/>
    <col min="7398" max="7398" width="7.140625" style="54" customWidth="1"/>
    <col min="7399" max="7399" width="9.7109375" style="54" customWidth="1"/>
    <col min="7400" max="7400" width="7.140625" style="54" customWidth="1"/>
    <col min="7401" max="7642" width="8.8515625" style="54" customWidth="1"/>
    <col min="7643" max="7643" width="10.421875" style="54" customWidth="1"/>
    <col min="7644" max="7644" width="14.140625" style="54" customWidth="1"/>
    <col min="7645" max="7645" width="9.7109375" style="54" customWidth="1"/>
    <col min="7646" max="7646" width="7.140625" style="54" customWidth="1"/>
    <col min="7647" max="7647" width="9.7109375" style="54" customWidth="1"/>
    <col min="7648" max="7648" width="7.140625" style="54" customWidth="1"/>
    <col min="7649" max="7649" width="9.7109375" style="54" customWidth="1"/>
    <col min="7650" max="7650" width="7.140625" style="54" customWidth="1"/>
    <col min="7651" max="7651" width="9.7109375" style="54" customWidth="1"/>
    <col min="7652" max="7652" width="7.140625" style="54" customWidth="1"/>
    <col min="7653" max="7653" width="9.7109375" style="54" customWidth="1"/>
    <col min="7654" max="7654" width="7.140625" style="54" customWidth="1"/>
    <col min="7655" max="7655" width="9.7109375" style="54" customWidth="1"/>
    <col min="7656" max="7656" width="7.140625" style="54" customWidth="1"/>
    <col min="7657" max="7898" width="8.8515625" style="54" customWidth="1"/>
    <col min="7899" max="7899" width="10.421875" style="54" customWidth="1"/>
    <col min="7900" max="7900" width="14.140625" style="54" customWidth="1"/>
    <col min="7901" max="7901" width="9.7109375" style="54" customWidth="1"/>
    <col min="7902" max="7902" width="7.140625" style="54" customWidth="1"/>
    <col min="7903" max="7903" width="9.7109375" style="54" customWidth="1"/>
    <col min="7904" max="7904" width="7.140625" style="54" customWidth="1"/>
    <col min="7905" max="7905" width="9.7109375" style="54" customWidth="1"/>
    <col min="7906" max="7906" width="7.140625" style="54" customWidth="1"/>
    <col min="7907" max="7907" width="9.7109375" style="54" customWidth="1"/>
    <col min="7908" max="7908" width="7.140625" style="54" customWidth="1"/>
    <col min="7909" max="7909" width="9.7109375" style="54" customWidth="1"/>
    <col min="7910" max="7910" width="7.140625" style="54" customWidth="1"/>
    <col min="7911" max="7911" width="9.7109375" style="54" customWidth="1"/>
    <col min="7912" max="7912" width="7.140625" style="54" customWidth="1"/>
    <col min="7913" max="8154" width="8.8515625" style="54" customWidth="1"/>
    <col min="8155" max="8155" width="10.421875" style="54" customWidth="1"/>
    <col min="8156" max="8156" width="14.140625" style="54" customWidth="1"/>
    <col min="8157" max="8157" width="9.7109375" style="54" customWidth="1"/>
    <col min="8158" max="8158" width="7.140625" style="54" customWidth="1"/>
    <col min="8159" max="8159" width="9.7109375" style="54" customWidth="1"/>
    <col min="8160" max="8160" width="7.140625" style="54" customWidth="1"/>
    <col min="8161" max="8161" width="9.7109375" style="54" customWidth="1"/>
    <col min="8162" max="8162" width="7.140625" style="54" customWidth="1"/>
    <col min="8163" max="8163" width="9.7109375" style="54" customWidth="1"/>
    <col min="8164" max="8164" width="7.140625" style="54" customWidth="1"/>
    <col min="8165" max="8165" width="9.7109375" style="54" customWidth="1"/>
    <col min="8166" max="8166" width="7.140625" style="54" customWidth="1"/>
    <col min="8167" max="8167" width="9.7109375" style="54" customWidth="1"/>
    <col min="8168" max="8168" width="7.140625" style="54" customWidth="1"/>
    <col min="8169" max="8410" width="8.8515625" style="54" customWidth="1"/>
    <col min="8411" max="8411" width="10.421875" style="54" customWidth="1"/>
    <col min="8412" max="8412" width="14.140625" style="54" customWidth="1"/>
    <col min="8413" max="8413" width="9.7109375" style="54" customWidth="1"/>
    <col min="8414" max="8414" width="7.140625" style="54" customWidth="1"/>
    <col min="8415" max="8415" width="9.7109375" style="54" customWidth="1"/>
    <col min="8416" max="8416" width="7.140625" style="54" customWidth="1"/>
    <col min="8417" max="8417" width="9.7109375" style="54" customWidth="1"/>
    <col min="8418" max="8418" width="7.140625" style="54" customWidth="1"/>
    <col min="8419" max="8419" width="9.7109375" style="54" customWidth="1"/>
    <col min="8420" max="8420" width="7.140625" style="54" customWidth="1"/>
    <col min="8421" max="8421" width="9.7109375" style="54" customWidth="1"/>
    <col min="8422" max="8422" width="7.140625" style="54" customWidth="1"/>
    <col min="8423" max="8423" width="9.7109375" style="54" customWidth="1"/>
    <col min="8424" max="8424" width="7.140625" style="54" customWidth="1"/>
    <col min="8425" max="8666" width="8.8515625" style="54" customWidth="1"/>
    <col min="8667" max="8667" width="10.421875" style="54" customWidth="1"/>
    <col min="8668" max="8668" width="14.140625" style="54" customWidth="1"/>
    <col min="8669" max="8669" width="9.7109375" style="54" customWidth="1"/>
    <col min="8670" max="8670" width="7.140625" style="54" customWidth="1"/>
    <col min="8671" max="8671" width="9.7109375" style="54" customWidth="1"/>
    <col min="8672" max="8672" width="7.140625" style="54" customWidth="1"/>
    <col min="8673" max="8673" width="9.7109375" style="54" customWidth="1"/>
    <col min="8674" max="8674" width="7.140625" style="54" customWidth="1"/>
    <col min="8675" max="8675" width="9.7109375" style="54" customWidth="1"/>
    <col min="8676" max="8676" width="7.140625" style="54" customWidth="1"/>
    <col min="8677" max="8677" width="9.7109375" style="54" customWidth="1"/>
    <col min="8678" max="8678" width="7.140625" style="54" customWidth="1"/>
    <col min="8679" max="8679" width="9.7109375" style="54" customWidth="1"/>
    <col min="8680" max="8680" width="7.140625" style="54" customWidth="1"/>
    <col min="8681" max="8922" width="8.8515625" style="54" customWidth="1"/>
    <col min="8923" max="8923" width="10.421875" style="54" customWidth="1"/>
    <col min="8924" max="8924" width="14.140625" style="54" customWidth="1"/>
    <col min="8925" max="8925" width="9.7109375" style="54" customWidth="1"/>
    <col min="8926" max="8926" width="7.140625" style="54" customWidth="1"/>
    <col min="8927" max="8927" width="9.7109375" style="54" customWidth="1"/>
    <col min="8928" max="8928" width="7.140625" style="54" customWidth="1"/>
    <col min="8929" max="8929" width="9.7109375" style="54" customWidth="1"/>
    <col min="8930" max="8930" width="7.140625" style="54" customWidth="1"/>
    <col min="8931" max="8931" width="9.7109375" style="54" customWidth="1"/>
    <col min="8932" max="8932" width="7.140625" style="54" customWidth="1"/>
    <col min="8933" max="8933" width="9.7109375" style="54" customWidth="1"/>
    <col min="8934" max="8934" width="7.140625" style="54" customWidth="1"/>
    <col min="8935" max="8935" width="9.7109375" style="54" customWidth="1"/>
    <col min="8936" max="8936" width="7.140625" style="54" customWidth="1"/>
    <col min="8937" max="9178" width="8.8515625" style="54" customWidth="1"/>
    <col min="9179" max="9179" width="10.421875" style="54" customWidth="1"/>
    <col min="9180" max="9180" width="14.140625" style="54" customWidth="1"/>
    <col min="9181" max="9181" width="9.7109375" style="54" customWidth="1"/>
    <col min="9182" max="9182" width="7.140625" style="54" customWidth="1"/>
    <col min="9183" max="9183" width="9.7109375" style="54" customWidth="1"/>
    <col min="9184" max="9184" width="7.140625" style="54" customWidth="1"/>
    <col min="9185" max="9185" width="9.7109375" style="54" customWidth="1"/>
    <col min="9186" max="9186" width="7.140625" style="54" customWidth="1"/>
    <col min="9187" max="9187" width="9.7109375" style="54" customWidth="1"/>
    <col min="9188" max="9188" width="7.140625" style="54" customWidth="1"/>
    <col min="9189" max="9189" width="9.7109375" style="54" customWidth="1"/>
    <col min="9190" max="9190" width="7.140625" style="54" customWidth="1"/>
    <col min="9191" max="9191" width="9.7109375" style="54" customWidth="1"/>
    <col min="9192" max="9192" width="7.140625" style="54" customWidth="1"/>
    <col min="9193" max="9434" width="8.8515625" style="54" customWidth="1"/>
    <col min="9435" max="9435" width="10.421875" style="54" customWidth="1"/>
    <col min="9436" max="9436" width="14.140625" style="54" customWidth="1"/>
    <col min="9437" max="9437" width="9.7109375" style="54" customWidth="1"/>
    <col min="9438" max="9438" width="7.140625" style="54" customWidth="1"/>
    <col min="9439" max="9439" width="9.7109375" style="54" customWidth="1"/>
    <col min="9440" max="9440" width="7.140625" style="54" customWidth="1"/>
    <col min="9441" max="9441" width="9.7109375" style="54" customWidth="1"/>
    <col min="9442" max="9442" width="7.140625" style="54" customWidth="1"/>
    <col min="9443" max="9443" width="9.7109375" style="54" customWidth="1"/>
    <col min="9444" max="9444" width="7.140625" style="54" customWidth="1"/>
    <col min="9445" max="9445" width="9.7109375" style="54" customWidth="1"/>
    <col min="9446" max="9446" width="7.140625" style="54" customWidth="1"/>
    <col min="9447" max="9447" width="9.7109375" style="54" customWidth="1"/>
    <col min="9448" max="9448" width="7.140625" style="54" customWidth="1"/>
    <col min="9449" max="9690" width="8.8515625" style="54" customWidth="1"/>
    <col min="9691" max="9691" width="10.421875" style="54" customWidth="1"/>
    <col min="9692" max="9692" width="14.140625" style="54" customWidth="1"/>
    <col min="9693" max="9693" width="9.7109375" style="54" customWidth="1"/>
    <col min="9694" max="9694" width="7.140625" style="54" customWidth="1"/>
    <col min="9695" max="9695" width="9.7109375" style="54" customWidth="1"/>
    <col min="9696" max="9696" width="7.140625" style="54" customWidth="1"/>
    <col min="9697" max="9697" width="9.7109375" style="54" customWidth="1"/>
    <col min="9698" max="9698" width="7.140625" style="54" customWidth="1"/>
    <col min="9699" max="9699" width="9.7109375" style="54" customWidth="1"/>
    <col min="9700" max="9700" width="7.140625" style="54" customWidth="1"/>
    <col min="9701" max="9701" width="9.7109375" style="54" customWidth="1"/>
    <col min="9702" max="9702" width="7.140625" style="54" customWidth="1"/>
    <col min="9703" max="9703" width="9.7109375" style="54" customWidth="1"/>
    <col min="9704" max="9704" width="7.140625" style="54" customWidth="1"/>
    <col min="9705" max="9946" width="8.8515625" style="54" customWidth="1"/>
    <col min="9947" max="9947" width="10.421875" style="54" customWidth="1"/>
    <col min="9948" max="9948" width="14.140625" style="54" customWidth="1"/>
    <col min="9949" max="9949" width="9.7109375" style="54" customWidth="1"/>
    <col min="9950" max="9950" width="7.140625" style="54" customWidth="1"/>
    <col min="9951" max="9951" width="9.7109375" style="54" customWidth="1"/>
    <col min="9952" max="9952" width="7.140625" style="54" customWidth="1"/>
    <col min="9953" max="9953" width="9.7109375" style="54" customWidth="1"/>
    <col min="9954" max="9954" width="7.140625" style="54" customWidth="1"/>
    <col min="9955" max="9955" width="9.7109375" style="54" customWidth="1"/>
    <col min="9956" max="9956" width="7.140625" style="54" customWidth="1"/>
    <col min="9957" max="9957" width="9.7109375" style="54" customWidth="1"/>
    <col min="9958" max="9958" width="7.140625" style="54" customWidth="1"/>
    <col min="9959" max="9959" width="9.7109375" style="54" customWidth="1"/>
    <col min="9960" max="9960" width="7.140625" style="54" customWidth="1"/>
    <col min="9961" max="10202" width="8.8515625" style="54" customWidth="1"/>
    <col min="10203" max="10203" width="10.421875" style="54" customWidth="1"/>
    <col min="10204" max="10204" width="14.140625" style="54" customWidth="1"/>
    <col min="10205" max="10205" width="9.7109375" style="54" customWidth="1"/>
    <col min="10206" max="10206" width="7.140625" style="54" customWidth="1"/>
    <col min="10207" max="10207" width="9.7109375" style="54" customWidth="1"/>
    <col min="10208" max="10208" width="7.140625" style="54" customWidth="1"/>
    <col min="10209" max="10209" width="9.7109375" style="54" customWidth="1"/>
    <col min="10210" max="10210" width="7.140625" style="54" customWidth="1"/>
    <col min="10211" max="10211" width="9.7109375" style="54" customWidth="1"/>
    <col min="10212" max="10212" width="7.140625" style="54" customWidth="1"/>
    <col min="10213" max="10213" width="9.7109375" style="54" customWidth="1"/>
    <col min="10214" max="10214" width="7.140625" style="54" customWidth="1"/>
    <col min="10215" max="10215" width="9.7109375" style="54" customWidth="1"/>
    <col min="10216" max="10216" width="7.140625" style="54" customWidth="1"/>
    <col min="10217" max="10458" width="8.8515625" style="54" customWidth="1"/>
    <col min="10459" max="10459" width="10.421875" style="54" customWidth="1"/>
    <col min="10460" max="10460" width="14.140625" style="54" customWidth="1"/>
    <col min="10461" max="10461" width="9.7109375" style="54" customWidth="1"/>
    <col min="10462" max="10462" width="7.140625" style="54" customWidth="1"/>
    <col min="10463" max="10463" width="9.7109375" style="54" customWidth="1"/>
    <col min="10464" max="10464" width="7.140625" style="54" customWidth="1"/>
    <col min="10465" max="10465" width="9.7109375" style="54" customWidth="1"/>
    <col min="10466" max="10466" width="7.140625" style="54" customWidth="1"/>
    <col min="10467" max="10467" width="9.7109375" style="54" customWidth="1"/>
    <col min="10468" max="10468" width="7.140625" style="54" customWidth="1"/>
    <col min="10469" max="10469" width="9.7109375" style="54" customWidth="1"/>
    <col min="10470" max="10470" width="7.140625" style="54" customWidth="1"/>
    <col min="10471" max="10471" width="9.7109375" style="54" customWidth="1"/>
    <col min="10472" max="10472" width="7.140625" style="54" customWidth="1"/>
    <col min="10473" max="10714" width="8.8515625" style="54" customWidth="1"/>
    <col min="10715" max="10715" width="10.421875" style="54" customWidth="1"/>
    <col min="10716" max="10716" width="14.140625" style="54" customWidth="1"/>
    <col min="10717" max="10717" width="9.7109375" style="54" customWidth="1"/>
    <col min="10718" max="10718" width="7.140625" style="54" customWidth="1"/>
    <col min="10719" max="10719" width="9.7109375" style="54" customWidth="1"/>
    <col min="10720" max="10720" width="7.140625" style="54" customWidth="1"/>
    <col min="10721" max="10721" width="9.7109375" style="54" customWidth="1"/>
    <col min="10722" max="10722" width="7.140625" style="54" customWidth="1"/>
    <col min="10723" max="10723" width="9.7109375" style="54" customWidth="1"/>
    <col min="10724" max="10724" width="7.140625" style="54" customWidth="1"/>
    <col min="10725" max="10725" width="9.7109375" style="54" customWidth="1"/>
    <col min="10726" max="10726" width="7.140625" style="54" customWidth="1"/>
    <col min="10727" max="10727" width="9.7109375" style="54" customWidth="1"/>
    <col min="10728" max="10728" width="7.140625" style="54" customWidth="1"/>
    <col min="10729" max="10970" width="8.8515625" style="54" customWidth="1"/>
    <col min="10971" max="10971" width="10.421875" style="54" customWidth="1"/>
    <col min="10972" max="10972" width="14.140625" style="54" customWidth="1"/>
    <col min="10973" max="10973" width="9.7109375" style="54" customWidth="1"/>
    <col min="10974" max="10974" width="7.140625" style="54" customWidth="1"/>
    <col min="10975" max="10975" width="9.7109375" style="54" customWidth="1"/>
    <col min="10976" max="10976" width="7.140625" style="54" customWidth="1"/>
    <col min="10977" max="10977" width="9.7109375" style="54" customWidth="1"/>
    <col min="10978" max="10978" width="7.140625" style="54" customWidth="1"/>
    <col min="10979" max="10979" width="9.7109375" style="54" customWidth="1"/>
    <col min="10980" max="10980" width="7.140625" style="54" customWidth="1"/>
    <col min="10981" max="10981" width="9.7109375" style="54" customWidth="1"/>
    <col min="10982" max="10982" width="7.140625" style="54" customWidth="1"/>
    <col min="10983" max="10983" width="9.7109375" style="54" customWidth="1"/>
    <col min="10984" max="10984" width="7.140625" style="54" customWidth="1"/>
    <col min="10985" max="11226" width="8.8515625" style="54" customWidth="1"/>
    <col min="11227" max="11227" width="10.421875" style="54" customWidth="1"/>
    <col min="11228" max="11228" width="14.140625" style="54" customWidth="1"/>
    <col min="11229" max="11229" width="9.7109375" style="54" customWidth="1"/>
    <col min="11230" max="11230" width="7.140625" style="54" customWidth="1"/>
    <col min="11231" max="11231" width="9.7109375" style="54" customWidth="1"/>
    <col min="11232" max="11232" width="7.140625" style="54" customWidth="1"/>
    <col min="11233" max="11233" width="9.7109375" style="54" customWidth="1"/>
    <col min="11234" max="11234" width="7.140625" style="54" customWidth="1"/>
    <col min="11235" max="11235" width="9.7109375" style="54" customWidth="1"/>
    <col min="11236" max="11236" width="7.140625" style="54" customWidth="1"/>
    <col min="11237" max="11237" width="9.7109375" style="54" customWidth="1"/>
    <col min="11238" max="11238" width="7.140625" style="54" customWidth="1"/>
    <col min="11239" max="11239" width="9.7109375" style="54" customWidth="1"/>
    <col min="11240" max="11240" width="7.140625" style="54" customWidth="1"/>
    <col min="11241" max="11482" width="8.8515625" style="54" customWidth="1"/>
    <col min="11483" max="11483" width="10.421875" style="54" customWidth="1"/>
    <col min="11484" max="11484" width="14.140625" style="54" customWidth="1"/>
    <col min="11485" max="11485" width="9.7109375" style="54" customWidth="1"/>
    <col min="11486" max="11486" width="7.140625" style="54" customWidth="1"/>
    <col min="11487" max="11487" width="9.7109375" style="54" customWidth="1"/>
    <col min="11488" max="11488" width="7.140625" style="54" customWidth="1"/>
    <col min="11489" max="11489" width="9.7109375" style="54" customWidth="1"/>
    <col min="11490" max="11490" width="7.140625" style="54" customWidth="1"/>
    <col min="11491" max="11491" width="9.7109375" style="54" customWidth="1"/>
    <col min="11492" max="11492" width="7.140625" style="54" customWidth="1"/>
    <col min="11493" max="11493" width="9.7109375" style="54" customWidth="1"/>
    <col min="11494" max="11494" width="7.140625" style="54" customWidth="1"/>
    <col min="11495" max="11495" width="9.7109375" style="54" customWidth="1"/>
    <col min="11496" max="11496" width="7.140625" style="54" customWidth="1"/>
    <col min="11497" max="11738" width="8.8515625" style="54" customWidth="1"/>
    <col min="11739" max="11739" width="10.421875" style="54" customWidth="1"/>
    <col min="11740" max="11740" width="14.140625" style="54" customWidth="1"/>
    <col min="11741" max="11741" width="9.7109375" style="54" customWidth="1"/>
    <col min="11742" max="11742" width="7.140625" style="54" customWidth="1"/>
    <col min="11743" max="11743" width="9.7109375" style="54" customWidth="1"/>
    <col min="11744" max="11744" width="7.140625" style="54" customWidth="1"/>
    <col min="11745" max="11745" width="9.7109375" style="54" customWidth="1"/>
    <col min="11746" max="11746" width="7.140625" style="54" customWidth="1"/>
    <col min="11747" max="11747" width="9.7109375" style="54" customWidth="1"/>
    <col min="11748" max="11748" width="7.140625" style="54" customWidth="1"/>
    <col min="11749" max="11749" width="9.7109375" style="54" customWidth="1"/>
    <col min="11750" max="11750" width="7.140625" style="54" customWidth="1"/>
    <col min="11751" max="11751" width="9.7109375" style="54" customWidth="1"/>
    <col min="11752" max="11752" width="7.140625" style="54" customWidth="1"/>
    <col min="11753" max="11994" width="8.8515625" style="54" customWidth="1"/>
    <col min="11995" max="11995" width="10.421875" style="54" customWidth="1"/>
    <col min="11996" max="11996" width="14.140625" style="54" customWidth="1"/>
    <col min="11997" max="11997" width="9.7109375" style="54" customWidth="1"/>
    <col min="11998" max="11998" width="7.140625" style="54" customWidth="1"/>
    <col min="11999" max="11999" width="9.7109375" style="54" customWidth="1"/>
    <col min="12000" max="12000" width="7.140625" style="54" customWidth="1"/>
    <col min="12001" max="12001" width="9.7109375" style="54" customWidth="1"/>
    <col min="12002" max="12002" width="7.140625" style="54" customWidth="1"/>
    <col min="12003" max="12003" width="9.7109375" style="54" customWidth="1"/>
    <col min="12004" max="12004" width="7.140625" style="54" customWidth="1"/>
    <col min="12005" max="12005" width="9.7109375" style="54" customWidth="1"/>
    <col min="12006" max="12006" width="7.140625" style="54" customWidth="1"/>
    <col min="12007" max="12007" width="9.7109375" style="54" customWidth="1"/>
    <col min="12008" max="12008" width="7.140625" style="54" customWidth="1"/>
    <col min="12009" max="12250" width="8.8515625" style="54" customWidth="1"/>
    <col min="12251" max="12251" width="10.421875" style="54" customWidth="1"/>
    <col min="12252" max="12252" width="14.140625" style="54" customWidth="1"/>
    <col min="12253" max="12253" width="9.7109375" style="54" customWidth="1"/>
    <col min="12254" max="12254" width="7.140625" style="54" customWidth="1"/>
    <col min="12255" max="12255" width="9.7109375" style="54" customWidth="1"/>
    <col min="12256" max="12256" width="7.140625" style="54" customWidth="1"/>
    <col min="12257" max="12257" width="9.7109375" style="54" customWidth="1"/>
    <col min="12258" max="12258" width="7.140625" style="54" customWidth="1"/>
    <col min="12259" max="12259" width="9.7109375" style="54" customWidth="1"/>
    <col min="12260" max="12260" width="7.140625" style="54" customWidth="1"/>
    <col min="12261" max="12261" width="9.7109375" style="54" customWidth="1"/>
    <col min="12262" max="12262" width="7.140625" style="54" customWidth="1"/>
    <col min="12263" max="12263" width="9.7109375" style="54" customWidth="1"/>
    <col min="12264" max="12264" width="7.140625" style="54" customWidth="1"/>
    <col min="12265" max="12506" width="8.8515625" style="54" customWidth="1"/>
    <col min="12507" max="12507" width="10.421875" style="54" customWidth="1"/>
    <col min="12508" max="12508" width="14.140625" style="54" customWidth="1"/>
    <col min="12509" max="12509" width="9.7109375" style="54" customWidth="1"/>
    <col min="12510" max="12510" width="7.140625" style="54" customWidth="1"/>
    <col min="12511" max="12511" width="9.7109375" style="54" customWidth="1"/>
    <col min="12512" max="12512" width="7.140625" style="54" customWidth="1"/>
    <col min="12513" max="12513" width="9.7109375" style="54" customWidth="1"/>
    <col min="12514" max="12514" width="7.140625" style="54" customWidth="1"/>
    <col min="12515" max="12515" width="9.7109375" style="54" customWidth="1"/>
    <col min="12516" max="12516" width="7.140625" style="54" customWidth="1"/>
    <col min="12517" max="12517" width="9.7109375" style="54" customWidth="1"/>
    <col min="12518" max="12518" width="7.140625" style="54" customWidth="1"/>
    <col min="12519" max="12519" width="9.7109375" style="54" customWidth="1"/>
    <col min="12520" max="12520" width="7.140625" style="54" customWidth="1"/>
    <col min="12521" max="12762" width="8.8515625" style="54" customWidth="1"/>
    <col min="12763" max="12763" width="10.421875" style="54" customWidth="1"/>
    <col min="12764" max="12764" width="14.140625" style="54" customWidth="1"/>
    <col min="12765" max="12765" width="9.7109375" style="54" customWidth="1"/>
    <col min="12766" max="12766" width="7.140625" style="54" customWidth="1"/>
    <col min="12767" max="12767" width="9.7109375" style="54" customWidth="1"/>
    <col min="12768" max="12768" width="7.140625" style="54" customWidth="1"/>
    <col min="12769" max="12769" width="9.7109375" style="54" customWidth="1"/>
    <col min="12770" max="12770" width="7.140625" style="54" customWidth="1"/>
    <col min="12771" max="12771" width="9.7109375" style="54" customWidth="1"/>
    <col min="12772" max="12772" width="7.140625" style="54" customWidth="1"/>
    <col min="12773" max="12773" width="9.7109375" style="54" customWidth="1"/>
    <col min="12774" max="12774" width="7.140625" style="54" customWidth="1"/>
    <col min="12775" max="12775" width="9.7109375" style="54" customWidth="1"/>
    <col min="12776" max="12776" width="7.140625" style="54" customWidth="1"/>
    <col min="12777" max="13018" width="8.8515625" style="54" customWidth="1"/>
    <col min="13019" max="13019" width="10.421875" style="54" customWidth="1"/>
    <col min="13020" max="13020" width="14.140625" style="54" customWidth="1"/>
    <col min="13021" max="13021" width="9.7109375" style="54" customWidth="1"/>
    <col min="13022" max="13022" width="7.140625" style="54" customWidth="1"/>
    <col min="13023" max="13023" width="9.7109375" style="54" customWidth="1"/>
    <col min="13024" max="13024" width="7.140625" style="54" customWidth="1"/>
    <col min="13025" max="13025" width="9.7109375" style="54" customWidth="1"/>
    <col min="13026" max="13026" width="7.140625" style="54" customWidth="1"/>
    <col min="13027" max="13027" width="9.7109375" style="54" customWidth="1"/>
    <col min="13028" max="13028" width="7.140625" style="54" customWidth="1"/>
    <col min="13029" max="13029" width="9.7109375" style="54" customWidth="1"/>
    <col min="13030" max="13030" width="7.140625" style="54" customWidth="1"/>
    <col min="13031" max="13031" width="9.7109375" style="54" customWidth="1"/>
    <col min="13032" max="13032" width="7.140625" style="54" customWidth="1"/>
    <col min="13033" max="13274" width="8.8515625" style="54" customWidth="1"/>
    <col min="13275" max="13275" width="10.421875" style="54" customWidth="1"/>
    <col min="13276" max="13276" width="14.140625" style="54" customWidth="1"/>
    <col min="13277" max="13277" width="9.7109375" style="54" customWidth="1"/>
    <col min="13278" max="13278" width="7.140625" style="54" customWidth="1"/>
    <col min="13279" max="13279" width="9.7109375" style="54" customWidth="1"/>
    <col min="13280" max="13280" width="7.140625" style="54" customWidth="1"/>
    <col min="13281" max="13281" width="9.7109375" style="54" customWidth="1"/>
    <col min="13282" max="13282" width="7.140625" style="54" customWidth="1"/>
    <col min="13283" max="13283" width="9.7109375" style="54" customWidth="1"/>
    <col min="13284" max="13284" width="7.140625" style="54" customWidth="1"/>
    <col min="13285" max="13285" width="9.7109375" style="54" customWidth="1"/>
    <col min="13286" max="13286" width="7.140625" style="54" customWidth="1"/>
    <col min="13287" max="13287" width="9.7109375" style="54" customWidth="1"/>
    <col min="13288" max="13288" width="7.140625" style="54" customWidth="1"/>
    <col min="13289" max="13530" width="8.8515625" style="54" customWidth="1"/>
    <col min="13531" max="13531" width="10.421875" style="54" customWidth="1"/>
    <col min="13532" max="13532" width="14.140625" style="54" customWidth="1"/>
    <col min="13533" max="13533" width="9.7109375" style="54" customWidth="1"/>
    <col min="13534" max="13534" width="7.140625" style="54" customWidth="1"/>
    <col min="13535" max="13535" width="9.7109375" style="54" customWidth="1"/>
    <col min="13536" max="13536" width="7.140625" style="54" customWidth="1"/>
    <col min="13537" max="13537" width="9.7109375" style="54" customWidth="1"/>
    <col min="13538" max="13538" width="7.140625" style="54" customWidth="1"/>
    <col min="13539" max="13539" width="9.7109375" style="54" customWidth="1"/>
    <col min="13540" max="13540" width="7.140625" style="54" customWidth="1"/>
    <col min="13541" max="13541" width="9.7109375" style="54" customWidth="1"/>
    <col min="13542" max="13542" width="7.140625" style="54" customWidth="1"/>
    <col min="13543" max="13543" width="9.7109375" style="54" customWidth="1"/>
    <col min="13544" max="13544" width="7.140625" style="54" customWidth="1"/>
    <col min="13545" max="13786" width="8.8515625" style="54" customWidth="1"/>
    <col min="13787" max="13787" width="10.421875" style="54" customWidth="1"/>
    <col min="13788" max="13788" width="14.140625" style="54" customWidth="1"/>
    <col min="13789" max="13789" width="9.7109375" style="54" customWidth="1"/>
    <col min="13790" max="13790" width="7.140625" style="54" customWidth="1"/>
    <col min="13791" max="13791" width="9.7109375" style="54" customWidth="1"/>
    <col min="13792" max="13792" width="7.140625" style="54" customWidth="1"/>
    <col min="13793" max="13793" width="9.7109375" style="54" customWidth="1"/>
    <col min="13794" max="13794" width="7.140625" style="54" customWidth="1"/>
    <col min="13795" max="13795" width="9.7109375" style="54" customWidth="1"/>
    <col min="13796" max="13796" width="7.140625" style="54" customWidth="1"/>
    <col min="13797" max="13797" width="9.7109375" style="54" customWidth="1"/>
    <col min="13798" max="13798" width="7.140625" style="54" customWidth="1"/>
    <col min="13799" max="13799" width="9.7109375" style="54" customWidth="1"/>
    <col min="13800" max="13800" width="7.140625" style="54" customWidth="1"/>
    <col min="13801" max="14042" width="8.8515625" style="54" customWidth="1"/>
    <col min="14043" max="14043" width="10.421875" style="54" customWidth="1"/>
    <col min="14044" max="14044" width="14.140625" style="54" customWidth="1"/>
    <col min="14045" max="14045" width="9.7109375" style="54" customWidth="1"/>
    <col min="14046" max="14046" width="7.140625" style="54" customWidth="1"/>
    <col min="14047" max="14047" width="9.7109375" style="54" customWidth="1"/>
    <col min="14048" max="14048" width="7.140625" style="54" customWidth="1"/>
    <col min="14049" max="14049" width="9.7109375" style="54" customWidth="1"/>
    <col min="14050" max="14050" width="7.140625" style="54" customWidth="1"/>
    <col min="14051" max="14051" width="9.7109375" style="54" customWidth="1"/>
    <col min="14052" max="14052" width="7.140625" style="54" customWidth="1"/>
    <col min="14053" max="14053" width="9.7109375" style="54" customWidth="1"/>
    <col min="14054" max="14054" width="7.140625" style="54" customWidth="1"/>
    <col min="14055" max="14055" width="9.7109375" style="54" customWidth="1"/>
    <col min="14056" max="14056" width="7.140625" style="54" customWidth="1"/>
    <col min="14057" max="14298" width="8.8515625" style="54" customWidth="1"/>
    <col min="14299" max="14299" width="10.421875" style="54" customWidth="1"/>
    <col min="14300" max="14300" width="14.140625" style="54" customWidth="1"/>
    <col min="14301" max="14301" width="9.7109375" style="54" customWidth="1"/>
    <col min="14302" max="14302" width="7.140625" style="54" customWidth="1"/>
    <col min="14303" max="14303" width="9.7109375" style="54" customWidth="1"/>
    <col min="14304" max="14304" width="7.140625" style="54" customWidth="1"/>
    <col min="14305" max="14305" width="9.7109375" style="54" customWidth="1"/>
    <col min="14306" max="14306" width="7.140625" style="54" customWidth="1"/>
    <col min="14307" max="14307" width="9.7109375" style="54" customWidth="1"/>
    <col min="14308" max="14308" width="7.140625" style="54" customWidth="1"/>
    <col min="14309" max="14309" width="9.7109375" style="54" customWidth="1"/>
    <col min="14310" max="14310" width="7.140625" style="54" customWidth="1"/>
    <col min="14311" max="14311" width="9.7109375" style="54" customWidth="1"/>
    <col min="14312" max="14312" width="7.140625" style="54" customWidth="1"/>
    <col min="14313" max="14554" width="8.8515625" style="54" customWidth="1"/>
    <col min="14555" max="14555" width="10.421875" style="54" customWidth="1"/>
    <col min="14556" max="14556" width="14.140625" style="54" customWidth="1"/>
    <col min="14557" max="14557" width="9.7109375" style="54" customWidth="1"/>
    <col min="14558" max="14558" width="7.140625" style="54" customWidth="1"/>
    <col min="14559" max="14559" width="9.7109375" style="54" customWidth="1"/>
    <col min="14560" max="14560" width="7.140625" style="54" customWidth="1"/>
    <col min="14561" max="14561" width="9.7109375" style="54" customWidth="1"/>
    <col min="14562" max="14562" width="7.140625" style="54" customWidth="1"/>
    <col min="14563" max="14563" width="9.7109375" style="54" customWidth="1"/>
    <col min="14564" max="14564" width="7.140625" style="54" customWidth="1"/>
    <col min="14565" max="14565" width="9.7109375" style="54" customWidth="1"/>
    <col min="14566" max="14566" width="7.140625" style="54" customWidth="1"/>
    <col min="14567" max="14567" width="9.7109375" style="54" customWidth="1"/>
    <col min="14568" max="14568" width="7.140625" style="54" customWidth="1"/>
    <col min="14569" max="14810" width="8.8515625" style="54" customWidth="1"/>
    <col min="14811" max="14811" width="10.421875" style="54" customWidth="1"/>
    <col min="14812" max="14812" width="14.140625" style="54" customWidth="1"/>
    <col min="14813" max="14813" width="9.7109375" style="54" customWidth="1"/>
    <col min="14814" max="14814" width="7.140625" style="54" customWidth="1"/>
    <col min="14815" max="14815" width="9.7109375" style="54" customWidth="1"/>
    <col min="14816" max="14816" width="7.140625" style="54" customWidth="1"/>
    <col min="14817" max="14817" width="9.7109375" style="54" customWidth="1"/>
    <col min="14818" max="14818" width="7.140625" style="54" customWidth="1"/>
    <col min="14819" max="14819" width="9.7109375" style="54" customWidth="1"/>
    <col min="14820" max="14820" width="7.140625" style="54" customWidth="1"/>
    <col min="14821" max="14821" width="9.7109375" style="54" customWidth="1"/>
    <col min="14822" max="14822" width="7.140625" style="54" customWidth="1"/>
    <col min="14823" max="14823" width="9.7109375" style="54" customWidth="1"/>
    <col min="14824" max="14824" width="7.140625" style="54" customWidth="1"/>
    <col min="14825" max="15066" width="8.8515625" style="54" customWidth="1"/>
    <col min="15067" max="15067" width="10.421875" style="54" customWidth="1"/>
    <col min="15068" max="15068" width="14.140625" style="54" customWidth="1"/>
    <col min="15069" max="15069" width="9.7109375" style="54" customWidth="1"/>
    <col min="15070" max="15070" width="7.140625" style="54" customWidth="1"/>
    <col min="15071" max="15071" width="9.7109375" style="54" customWidth="1"/>
    <col min="15072" max="15072" width="7.140625" style="54" customWidth="1"/>
    <col min="15073" max="15073" width="9.7109375" style="54" customWidth="1"/>
    <col min="15074" max="15074" width="7.140625" style="54" customWidth="1"/>
    <col min="15075" max="15075" width="9.7109375" style="54" customWidth="1"/>
    <col min="15076" max="15076" width="7.140625" style="54" customWidth="1"/>
    <col min="15077" max="15077" width="9.7109375" style="54" customWidth="1"/>
    <col min="15078" max="15078" width="7.140625" style="54" customWidth="1"/>
    <col min="15079" max="15079" width="9.7109375" style="54" customWidth="1"/>
    <col min="15080" max="15080" width="7.140625" style="54" customWidth="1"/>
    <col min="15081" max="15322" width="8.8515625" style="54" customWidth="1"/>
    <col min="15323" max="15323" width="10.421875" style="54" customWidth="1"/>
    <col min="15324" max="15324" width="14.140625" style="54" customWidth="1"/>
    <col min="15325" max="15325" width="9.7109375" style="54" customWidth="1"/>
    <col min="15326" max="15326" width="7.140625" style="54" customWidth="1"/>
    <col min="15327" max="15327" width="9.7109375" style="54" customWidth="1"/>
    <col min="15328" max="15328" width="7.140625" style="54" customWidth="1"/>
    <col min="15329" max="15329" width="9.7109375" style="54" customWidth="1"/>
    <col min="15330" max="15330" width="7.140625" style="54" customWidth="1"/>
    <col min="15331" max="15331" width="9.7109375" style="54" customWidth="1"/>
    <col min="15332" max="15332" width="7.140625" style="54" customWidth="1"/>
    <col min="15333" max="15333" width="9.7109375" style="54" customWidth="1"/>
    <col min="15334" max="15334" width="7.140625" style="54" customWidth="1"/>
    <col min="15335" max="15335" width="9.7109375" style="54" customWidth="1"/>
    <col min="15336" max="15336" width="7.140625" style="54" customWidth="1"/>
    <col min="15337" max="15578" width="8.8515625" style="54" customWidth="1"/>
    <col min="15579" max="15579" width="10.421875" style="54" customWidth="1"/>
    <col min="15580" max="15580" width="14.140625" style="54" customWidth="1"/>
    <col min="15581" max="15581" width="9.7109375" style="54" customWidth="1"/>
    <col min="15582" max="15582" width="7.140625" style="54" customWidth="1"/>
    <col min="15583" max="15583" width="9.7109375" style="54" customWidth="1"/>
    <col min="15584" max="15584" width="7.140625" style="54" customWidth="1"/>
    <col min="15585" max="15585" width="9.7109375" style="54" customWidth="1"/>
    <col min="15586" max="15586" width="7.140625" style="54" customWidth="1"/>
    <col min="15587" max="15587" width="9.7109375" style="54" customWidth="1"/>
    <col min="15588" max="15588" width="7.140625" style="54" customWidth="1"/>
    <col min="15589" max="15589" width="9.7109375" style="54" customWidth="1"/>
    <col min="15590" max="15590" width="7.140625" style="54" customWidth="1"/>
    <col min="15591" max="15591" width="9.7109375" style="54" customWidth="1"/>
    <col min="15592" max="15592" width="7.140625" style="54" customWidth="1"/>
    <col min="15593" max="15834" width="8.8515625" style="54" customWidth="1"/>
    <col min="15835" max="15835" width="10.421875" style="54" customWidth="1"/>
    <col min="15836" max="15836" width="14.140625" style="54" customWidth="1"/>
    <col min="15837" max="15837" width="9.7109375" style="54" customWidth="1"/>
    <col min="15838" max="15838" width="7.140625" style="54" customWidth="1"/>
    <col min="15839" max="15839" width="9.7109375" style="54" customWidth="1"/>
    <col min="15840" max="15840" width="7.140625" style="54" customWidth="1"/>
    <col min="15841" max="15841" width="9.7109375" style="54" customWidth="1"/>
    <col min="15842" max="15842" width="7.140625" style="54" customWidth="1"/>
    <col min="15843" max="15843" width="9.7109375" style="54" customWidth="1"/>
    <col min="15844" max="15844" width="7.140625" style="54" customWidth="1"/>
    <col min="15845" max="15845" width="9.7109375" style="54" customWidth="1"/>
    <col min="15846" max="15846" width="7.140625" style="54" customWidth="1"/>
    <col min="15847" max="15847" width="9.7109375" style="54" customWidth="1"/>
    <col min="15848" max="15848" width="7.140625" style="54" customWidth="1"/>
    <col min="15849" max="16090" width="8.8515625" style="54" customWidth="1"/>
    <col min="16091" max="16091" width="10.421875" style="54" customWidth="1"/>
    <col min="16092" max="16092" width="14.140625" style="54" customWidth="1"/>
    <col min="16093" max="16093" width="9.7109375" style="54" customWidth="1"/>
    <col min="16094" max="16094" width="7.140625" style="54" customWidth="1"/>
    <col min="16095" max="16095" width="9.7109375" style="54" customWidth="1"/>
    <col min="16096" max="16096" width="7.140625" style="54" customWidth="1"/>
    <col min="16097" max="16097" width="9.7109375" style="54" customWidth="1"/>
    <col min="16098" max="16098" width="7.140625" style="54" customWidth="1"/>
    <col min="16099" max="16099" width="9.7109375" style="54" customWidth="1"/>
    <col min="16100" max="16100" width="7.140625" style="54" customWidth="1"/>
    <col min="16101" max="16101" width="9.7109375" style="54" customWidth="1"/>
    <col min="16102" max="16102" width="7.140625" style="54" customWidth="1"/>
    <col min="16103" max="16103" width="9.7109375" style="54" customWidth="1"/>
    <col min="16104" max="16104" width="7.140625" style="54" customWidth="1"/>
    <col min="16105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183"/>
      <c r="L5" s="55"/>
      <c r="M5" s="55"/>
    </row>
    <row r="6" spans="2:13" ht="15.5">
      <c r="B6" s="274" t="s">
        <v>190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7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78"/>
      <c r="C9" s="281" t="s">
        <v>167</v>
      </c>
      <c r="D9" s="282"/>
      <c r="E9" s="282"/>
      <c r="F9" s="282"/>
      <c r="G9" s="282"/>
      <c r="H9" s="282"/>
      <c r="I9" s="283"/>
      <c r="J9" s="271"/>
      <c r="K9" s="271"/>
      <c r="L9" s="279" t="s">
        <v>36</v>
      </c>
      <c r="M9" s="280"/>
    </row>
    <row r="10" spans="1:13" ht="13">
      <c r="A10" s="64"/>
      <c r="B10" s="65" t="s">
        <v>86</v>
      </c>
      <c r="C10" s="66">
        <v>2085465</v>
      </c>
      <c r="D10" s="66">
        <v>924035</v>
      </c>
      <c r="E10" s="66">
        <v>563825</v>
      </c>
      <c r="F10" s="66">
        <v>572195</v>
      </c>
      <c r="G10" s="66">
        <v>627900</v>
      </c>
      <c r="H10" s="66">
        <v>557455</v>
      </c>
      <c r="I10" s="66">
        <v>679730</v>
      </c>
      <c r="J10" s="66">
        <v>1120380</v>
      </c>
      <c r="K10" s="66">
        <v>1265350</v>
      </c>
      <c r="L10" s="67">
        <f>I10/I10*100</f>
        <v>100</v>
      </c>
      <c r="M10" s="68">
        <f>+((K10/J10)-1)*100</f>
        <v>12.939359860047484</v>
      </c>
    </row>
    <row r="11" spans="1:13" ht="13">
      <c r="A11" s="64"/>
      <c r="B11" s="69" t="s">
        <v>37</v>
      </c>
      <c r="C11" s="70">
        <v>16275</v>
      </c>
      <c r="D11" s="70">
        <v>19320</v>
      </c>
      <c r="E11" s="70">
        <v>18285</v>
      </c>
      <c r="F11" s="70">
        <v>19145</v>
      </c>
      <c r="G11" s="70">
        <v>17585</v>
      </c>
      <c r="H11" s="70">
        <v>11495</v>
      </c>
      <c r="I11" s="70">
        <v>10885</v>
      </c>
      <c r="J11" s="70">
        <v>10965</v>
      </c>
      <c r="K11" s="70">
        <v>10825</v>
      </c>
      <c r="L11" s="71">
        <f>K11/$K$10*100</f>
        <v>0.8554945272059115</v>
      </c>
      <c r="M11" s="72">
        <f aca="true" t="shared" si="0" ref="M11:M40">+((K11/J11)-1)*100</f>
        <v>-1.27678978568172</v>
      </c>
    </row>
    <row r="12" spans="1:13" ht="13">
      <c r="A12" s="64"/>
      <c r="B12" s="73" t="s">
        <v>38</v>
      </c>
      <c r="C12" s="74">
        <v>20810</v>
      </c>
      <c r="D12" s="74">
        <v>14125</v>
      </c>
      <c r="E12" s="74">
        <v>2595</v>
      </c>
      <c r="F12" s="74">
        <v>1305</v>
      </c>
      <c r="G12" s="74">
        <v>655</v>
      </c>
      <c r="H12" s="74">
        <v>670</v>
      </c>
      <c r="I12" s="74">
        <v>3200</v>
      </c>
      <c r="J12" s="74">
        <v>10135</v>
      </c>
      <c r="K12" s="74">
        <v>22805</v>
      </c>
      <c r="L12" s="75">
        <f aca="true" t="shared" si="1" ref="L12:L37">K12/$K$10*100</f>
        <v>1.8022681471529616</v>
      </c>
      <c r="M12" s="76">
        <f t="shared" si="0"/>
        <v>125.01233349777996</v>
      </c>
    </row>
    <row r="13" spans="1:13" ht="13">
      <c r="A13" s="64"/>
      <c r="B13" s="73" t="s">
        <v>80</v>
      </c>
      <c r="C13" s="74">
        <v>8165</v>
      </c>
      <c r="D13" s="74">
        <v>4885</v>
      </c>
      <c r="E13" s="74">
        <v>4360</v>
      </c>
      <c r="F13" s="74">
        <v>4505</v>
      </c>
      <c r="G13" s="74">
        <v>4995</v>
      </c>
      <c r="H13" s="74">
        <v>6515</v>
      </c>
      <c r="I13" s="74">
        <v>11040</v>
      </c>
      <c r="J13" s="74">
        <v>29130</v>
      </c>
      <c r="K13" s="74">
        <v>11185</v>
      </c>
      <c r="L13" s="75">
        <f t="shared" si="1"/>
        <v>0.8839451535148378</v>
      </c>
      <c r="M13" s="76">
        <f t="shared" si="0"/>
        <v>-61.60315825609337</v>
      </c>
    </row>
    <row r="14" spans="1:13" ht="13">
      <c r="A14" s="64"/>
      <c r="B14" s="73" t="s">
        <v>39</v>
      </c>
      <c r="C14" s="74">
        <v>2165</v>
      </c>
      <c r="D14" s="74">
        <v>1390</v>
      </c>
      <c r="E14" s="74">
        <v>1105</v>
      </c>
      <c r="F14" s="74">
        <v>1135</v>
      </c>
      <c r="G14" s="74">
        <v>1195</v>
      </c>
      <c r="H14" s="74">
        <v>490</v>
      </c>
      <c r="I14" s="74">
        <v>425</v>
      </c>
      <c r="J14" s="74">
        <v>510</v>
      </c>
      <c r="K14" s="74">
        <v>1100</v>
      </c>
      <c r="L14" s="75">
        <f t="shared" si="1"/>
        <v>0.08693246927727506</v>
      </c>
      <c r="M14" s="76">
        <f t="shared" si="0"/>
        <v>115.68627450980391</v>
      </c>
    </row>
    <row r="15" spans="1:13" ht="13">
      <c r="A15" s="64"/>
      <c r="B15" s="73" t="s">
        <v>40</v>
      </c>
      <c r="C15" s="74">
        <v>376435</v>
      </c>
      <c r="D15" s="74">
        <v>370555</v>
      </c>
      <c r="E15" s="74">
        <v>156710</v>
      </c>
      <c r="F15" s="74">
        <v>134125</v>
      </c>
      <c r="G15" s="74">
        <v>133525</v>
      </c>
      <c r="H15" s="74">
        <v>117930</v>
      </c>
      <c r="I15" s="74">
        <v>120285</v>
      </c>
      <c r="J15" s="74">
        <v>198310</v>
      </c>
      <c r="K15" s="74">
        <v>263670</v>
      </c>
      <c r="L15" s="75">
        <f t="shared" si="1"/>
        <v>20.837712885762834</v>
      </c>
      <c r="M15" s="76">
        <f t="shared" si="0"/>
        <v>32.958499319247636</v>
      </c>
    </row>
    <row r="16" spans="1:13" ht="13">
      <c r="A16" s="64"/>
      <c r="B16" s="73" t="s">
        <v>41</v>
      </c>
      <c r="C16" s="74">
        <v>980</v>
      </c>
      <c r="D16" s="74">
        <v>665</v>
      </c>
      <c r="E16" s="74">
        <v>755</v>
      </c>
      <c r="F16" s="74">
        <v>980</v>
      </c>
      <c r="G16" s="74">
        <v>1305</v>
      </c>
      <c r="H16" s="74">
        <v>1330</v>
      </c>
      <c r="I16" s="74">
        <v>855</v>
      </c>
      <c r="J16" s="74">
        <v>1070</v>
      </c>
      <c r="K16" s="74">
        <v>920</v>
      </c>
      <c r="L16" s="75">
        <f t="shared" si="1"/>
        <v>0.07270715612281187</v>
      </c>
      <c r="M16" s="76">
        <f t="shared" si="0"/>
        <v>-14.018691588785048</v>
      </c>
    </row>
    <row r="17" spans="1:13" ht="13">
      <c r="A17" s="64"/>
      <c r="B17" s="73" t="s">
        <v>42</v>
      </c>
      <c r="C17" s="74">
        <v>2315</v>
      </c>
      <c r="D17" s="74">
        <v>2315</v>
      </c>
      <c r="E17" s="74">
        <v>2775</v>
      </c>
      <c r="F17" s="74">
        <v>2265</v>
      </c>
      <c r="G17" s="74">
        <v>2790</v>
      </c>
      <c r="H17" s="74">
        <v>1110</v>
      </c>
      <c r="I17" s="74">
        <v>545</v>
      </c>
      <c r="J17" s="74">
        <v>1240</v>
      </c>
      <c r="K17" s="74">
        <v>1485</v>
      </c>
      <c r="L17" s="75">
        <f t="shared" si="1"/>
        <v>0.11735883352432133</v>
      </c>
      <c r="M17" s="76">
        <f t="shared" si="0"/>
        <v>19.758064516129025</v>
      </c>
    </row>
    <row r="18" spans="1:13" ht="13">
      <c r="A18" s="64"/>
      <c r="B18" s="73" t="s">
        <v>43</v>
      </c>
      <c r="C18" s="74">
        <v>911470</v>
      </c>
      <c r="D18" s="74">
        <v>204820</v>
      </c>
      <c r="E18" s="74">
        <v>68110</v>
      </c>
      <c r="F18" s="74">
        <v>93365</v>
      </c>
      <c r="G18" s="74">
        <v>123025</v>
      </c>
      <c r="H18" s="74">
        <v>47295</v>
      </c>
      <c r="I18" s="74">
        <v>38015</v>
      </c>
      <c r="J18" s="74">
        <v>49060</v>
      </c>
      <c r="K18" s="74">
        <v>72105</v>
      </c>
      <c r="L18" s="75">
        <f t="shared" si="1"/>
        <v>5.69842336112538</v>
      </c>
      <c r="M18" s="76">
        <f t="shared" si="0"/>
        <v>46.973094170403584</v>
      </c>
    </row>
    <row r="19" spans="1:13" ht="13">
      <c r="A19" s="64"/>
      <c r="B19" s="73" t="s">
        <v>44</v>
      </c>
      <c r="C19" s="74">
        <v>42605</v>
      </c>
      <c r="D19" s="74">
        <v>37295</v>
      </c>
      <c r="E19" s="74">
        <v>44625</v>
      </c>
      <c r="F19" s="74">
        <v>78280</v>
      </c>
      <c r="G19" s="74">
        <v>62865</v>
      </c>
      <c r="H19" s="74">
        <v>72265</v>
      </c>
      <c r="I19" s="74">
        <v>30615</v>
      </c>
      <c r="J19" s="74">
        <v>68100</v>
      </c>
      <c r="K19" s="74">
        <v>90860</v>
      </c>
      <c r="L19" s="75">
        <f t="shared" si="1"/>
        <v>7.18062196230292</v>
      </c>
      <c r="M19" s="76">
        <f t="shared" si="0"/>
        <v>33.421439060205586</v>
      </c>
    </row>
    <row r="20" spans="1:13" ht="13">
      <c r="A20" s="64"/>
      <c r="B20" s="73" t="s">
        <v>45</v>
      </c>
      <c r="C20" s="74">
        <v>109720</v>
      </c>
      <c r="D20" s="74">
        <v>91985</v>
      </c>
      <c r="E20" s="74">
        <v>115085</v>
      </c>
      <c r="F20" s="74">
        <v>105880</v>
      </c>
      <c r="G20" s="74">
        <v>120455</v>
      </c>
      <c r="H20" s="74">
        <v>103915</v>
      </c>
      <c r="I20" s="74">
        <v>117265</v>
      </c>
      <c r="J20" s="74">
        <v>115135</v>
      </c>
      <c r="K20" s="74">
        <v>118975</v>
      </c>
      <c r="L20" s="75">
        <f t="shared" si="1"/>
        <v>9.402536847512547</v>
      </c>
      <c r="M20" s="76">
        <f t="shared" si="0"/>
        <v>3.3352151821774534</v>
      </c>
    </row>
    <row r="21" spans="1:13" ht="13">
      <c r="A21" s="64"/>
      <c r="B21" s="73" t="s">
        <v>1</v>
      </c>
      <c r="C21" s="74">
        <v>3295</v>
      </c>
      <c r="D21" s="74">
        <v>3320</v>
      </c>
      <c r="E21" s="74">
        <v>3495</v>
      </c>
      <c r="F21" s="74">
        <v>5580</v>
      </c>
      <c r="G21" s="74">
        <v>13630</v>
      </c>
      <c r="H21" s="74">
        <v>22240</v>
      </c>
      <c r="I21" s="74">
        <v>13540</v>
      </c>
      <c r="J21" s="74">
        <v>43830</v>
      </c>
      <c r="K21" s="74">
        <v>67950</v>
      </c>
      <c r="L21" s="75">
        <f t="shared" si="1"/>
        <v>5.370055715809855</v>
      </c>
      <c r="M21" s="76">
        <f t="shared" si="0"/>
        <v>55.03080082135523</v>
      </c>
    </row>
    <row r="22" spans="1:13" ht="13">
      <c r="A22" s="64"/>
      <c r="B22" s="73" t="s">
        <v>46</v>
      </c>
      <c r="C22" s="74">
        <v>27305</v>
      </c>
      <c r="D22" s="74">
        <v>32365</v>
      </c>
      <c r="E22" s="74">
        <v>36230</v>
      </c>
      <c r="F22" s="74">
        <v>26780</v>
      </c>
      <c r="G22" s="74">
        <v>26885</v>
      </c>
      <c r="H22" s="74">
        <v>22785</v>
      </c>
      <c r="I22" s="74">
        <v>92070</v>
      </c>
      <c r="J22" s="74">
        <v>138420</v>
      </c>
      <c r="K22" s="74">
        <v>194750</v>
      </c>
      <c r="L22" s="75">
        <f t="shared" si="1"/>
        <v>15.390998537953926</v>
      </c>
      <c r="M22" s="76">
        <f t="shared" si="0"/>
        <v>40.694986273659886</v>
      </c>
    </row>
    <row r="23" spans="1:13" ht="13">
      <c r="A23" s="64"/>
      <c r="B23" s="73" t="s">
        <v>47</v>
      </c>
      <c r="C23" s="74">
        <v>4215</v>
      </c>
      <c r="D23" s="74">
        <v>3450</v>
      </c>
      <c r="E23" s="74">
        <v>4090</v>
      </c>
      <c r="F23" s="74">
        <v>6040</v>
      </c>
      <c r="G23" s="74">
        <v>8895</v>
      </c>
      <c r="H23" s="74">
        <v>6215</v>
      </c>
      <c r="I23" s="74">
        <v>11175</v>
      </c>
      <c r="J23" s="74">
        <v>21025</v>
      </c>
      <c r="K23" s="74">
        <v>10115</v>
      </c>
      <c r="L23" s="75">
        <f t="shared" si="1"/>
        <v>0.7993835697633065</v>
      </c>
      <c r="M23" s="76">
        <f t="shared" si="0"/>
        <v>-51.89060642092747</v>
      </c>
    </row>
    <row r="24" spans="1:13" ht="13">
      <c r="A24" s="64"/>
      <c r="B24" s="73" t="s">
        <v>48</v>
      </c>
      <c r="C24" s="74">
        <v>745</v>
      </c>
      <c r="D24" s="74">
        <v>745</v>
      </c>
      <c r="E24" s="74">
        <v>400</v>
      </c>
      <c r="F24" s="74">
        <v>395</v>
      </c>
      <c r="G24" s="74">
        <v>215</v>
      </c>
      <c r="H24" s="74">
        <v>110</v>
      </c>
      <c r="I24" s="74">
        <v>175</v>
      </c>
      <c r="J24" s="74">
        <v>13575</v>
      </c>
      <c r="K24" s="74">
        <v>14205</v>
      </c>
      <c r="L24" s="75">
        <f t="shared" si="1"/>
        <v>1.1226142964397203</v>
      </c>
      <c r="M24" s="76">
        <f t="shared" si="0"/>
        <v>4.640883977900545</v>
      </c>
    </row>
    <row r="25" spans="1:13" ht="13">
      <c r="A25" s="64"/>
      <c r="B25" s="73" t="s">
        <v>49</v>
      </c>
      <c r="C25" s="74">
        <v>2040</v>
      </c>
      <c r="D25" s="74">
        <v>1920</v>
      </c>
      <c r="E25" s="74">
        <v>2210</v>
      </c>
      <c r="F25" s="74">
        <v>2660</v>
      </c>
      <c r="G25" s="74">
        <v>2440</v>
      </c>
      <c r="H25" s="74">
        <v>1960</v>
      </c>
      <c r="I25" s="74">
        <v>5025</v>
      </c>
      <c r="J25" s="74">
        <v>3450</v>
      </c>
      <c r="K25" s="74">
        <v>4235</v>
      </c>
      <c r="L25" s="75">
        <f t="shared" si="1"/>
        <v>0.334690006717509</v>
      </c>
      <c r="M25" s="76">
        <f t="shared" si="0"/>
        <v>22.75362318840579</v>
      </c>
    </row>
    <row r="26" spans="1:13" ht="13">
      <c r="A26" s="64"/>
      <c r="B26" s="73" t="s">
        <v>50</v>
      </c>
      <c r="C26" s="74">
        <v>190</v>
      </c>
      <c r="D26" s="74">
        <v>140</v>
      </c>
      <c r="E26" s="74">
        <v>300</v>
      </c>
      <c r="F26" s="74">
        <v>320</v>
      </c>
      <c r="G26" s="74">
        <v>580</v>
      </c>
      <c r="H26" s="74">
        <v>740</v>
      </c>
      <c r="I26" s="74">
        <v>1045</v>
      </c>
      <c r="J26" s="74">
        <v>1020</v>
      </c>
      <c r="K26" s="74">
        <v>1045</v>
      </c>
      <c r="L26" s="75">
        <f t="shared" si="1"/>
        <v>0.0825858458134113</v>
      </c>
      <c r="M26" s="76">
        <f t="shared" si="0"/>
        <v>2.450980392156854</v>
      </c>
    </row>
    <row r="27" spans="1:13" ht="13">
      <c r="A27" s="64"/>
      <c r="B27" s="73" t="s">
        <v>51</v>
      </c>
      <c r="C27" s="74">
        <v>424055</v>
      </c>
      <c r="D27" s="74">
        <v>41560</v>
      </c>
      <c r="E27" s="74">
        <v>25730</v>
      </c>
      <c r="F27" s="74">
        <v>18915</v>
      </c>
      <c r="G27" s="74">
        <v>36440</v>
      </c>
      <c r="H27" s="74">
        <v>89370</v>
      </c>
      <c r="I27" s="74">
        <v>134140</v>
      </c>
      <c r="J27" s="74">
        <v>222515</v>
      </c>
      <c r="K27" s="74">
        <v>159780</v>
      </c>
      <c r="L27" s="75">
        <f t="shared" si="1"/>
        <v>12.627336310111827</v>
      </c>
      <c r="M27" s="76">
        <f t="shared" si="0"/>
        <v>-28.19360492551064</v>
      </c>
    </row>
    <row r="28" spans="1:13" ht="13">
      <c r="A28" s="64"/>
      <c r="B28" s="73" t="s">
        <v>52</v>
      </c>
      <c r="C28" s="74">
        <v>575</v>
      </c>
      <c r="D28" s="74">
        <v>450</v>
      </c>
      <c r="E28" s="74">
        <v>530</v>
      </c>
      <c r="F28" s="74">
        <v>515</v>
      </c>
      <c r="G28" s="74">
        <v>620</v>
      </c>
      <c r="H28" s="74">
        <v>590</v>
      </c>
      <c r="I28" s="74">
        <v>695</v>
      </c>
      <c r="J28" s="74">
        <v>780</v>
      </c>
      <c r="K28" s="74">
        <v>1695</v>
      </c>
      <c r="L28" s="75">
        <f t="shared" si="1"/>
        <v>0.1339550322045284</v>
      </c>
      <c r="M28" s="76">
        <f t="shared" si="0"/>
        <v>117.30769230769229</v>
      </c>
    </row>
    <row r="29" spans="1:13" ht="13">
      <c r="A29" s="64"/>
      <c r="B29" s="73" t="s">
        <v>53</v>
      </c>
      <c r="C29" s="74">
        <v>3150</v>
      </c>
      <c r="D29" s="74">
        <v>2760</v>
      </c>
      <c r="E29" s="74">
        <v>2120</v>
      </c>
      <c r="F29" s="74">
        <v>2790</v>
      </c>
      <c r="G29" s="74">
        <v>3565</v>
      </c>
      <c r="H29" s="74">
        <v>3640</v>
      </c>
      <c r="I29" s="74">
        <v>5010</v>
      </c>
      <c r="J29" s="74">
        <v>5510</v>
      </c>
      <c r="K29" s="74">
        <v>6530</v>
      </c>
      <c r="L29" s="75">
        <f t="shared" si="1"/>
        <v>0.5160627494369148</v>
      </c>
      <c r="M29" s="76">
        <f t="shared" si="0"/>
        <v>18.51179673321235</v>
      </c>
    </row>
    <row r="30" spans="1:13" ht="13">
      <c r="A30" s="64"/>
      <c r="B30" s="73" t="s">
        <v>54</v>
      </c>
      <c r="C30" s="74">
        <v>86220</v>
      </c>
      <c r="D30" s="74">
        <v>49810</v>
      </c>
      <c r="E30" s="74">
        <v>26660</v>
      </c>
      <c r="F30" s="74">
        <v>18840</v>
      </c>
      <c r="G30" s="74">
        <v>16090</v>
      </c>
      <c r="H30" s="74">
        <v>18715</v>
      </c>
      <c r="I30" s="74">
        <v>38410</v>
      </c>
      <c r="J30" s="74">
        <v>105545</v>
      </c>
      <c r="K30" s="74">
        <v>59465</v>
      </c>
      <c r="L30" s="75">
        <f t="shared" si="1"/>
        <v>4.699490259611965</v>
      </c>
      <c r="M30" s="76">
        <f t="shared" si="0"/>
        <v>-43.6591027523805</v>
      </c>
    </row>
    <row r="31" spans="1:13" ht="13">
      <c r="A31" s="64"/>
      <c r="B31" s="73" t="s">
        <v>55</v>
      </c>
      <c r="C31" s="74">
        <v>16835</v>
      </c>
      <c r="D31" s="74">
        <v>23375</v>
      </c>
      <c r="E31" s="74">
        <v>28470</v>
      </c>
      <c r="F31" s="74">
        <v>31245</v>
      </c>
      <c r="G31" s="74">
        <v>30900</v>
      </c>
      <c r="H31" s="74">
        <v>12170</v>
      </c>
      <c r="I31" s="74">
        <v>12795</v>
      </c>
      <c r="J31" s="74">
        <v>10510</v>
      </c>
      <c r="K31" s="74">
        <v>16480</v>
      </c>
      <c r="L31" s="75">
        <f t="shared" si="1"/>
        <v>1.30240644880863</v>
      </c>
      <c r="M31" s="76">
        <f t="shared" si="0"/>
        <v>56.80304471931494</v>
      </c>
    </row>
    <row r="32" spans="1:13" ht="13">
      <c r="A32" s="64"/>
      <c r="B32" s="73" t="s">
        <v>56</v>
      </c>
      <c r="C32" s="74">
        <v>5145</v>
      </c>
      <c r="D32" s="74">
        <v>6500</v>
      </c>
      <c r="E32" s="74">
        <v>6005</v>
      </c>
      <c r="F32" s="74">
        <v>4760</v>
      </c>
      <c r="G32" s="74">
        <v>5890</v>
      </c>
      <c r="H32" s="74">
        <v>3145</v>
      </c>
      <c r="I32" s="74">
        <v>1855</v>
      </c>
      <c r="J32" s="74">
        <v>2170</v>
      </c>
      <c r="K32" s="74">
        <v>1615</v>
      </c>
      <c r="L32" s="75">
        <f t="shared" si="1"/>
        <v>0.12763267080254476</v>
      </c>
      <c r="M32" s="76">
        <f t="shared" si="0"/>
        <v>-25.57603686635944</v>
      </c>
    </row>
    <row r="33" spans="1:13" ht="13">
      <c r="A33" s="64"/>
      <c r="B33" s="73" t="s">
        <v>57</v>
      </c>
      <c r="C33" s="74">
        <v>2010</v>
      </c>
      <c r="D33" s="74">
        <v>2430</v>
      </c>
      <c r="E33" s="74">
        <v>3340</v>
      </c>
      <c r="F33" s="74">
        <v>2565</v>
      </c>
      <c r="G33" s="74">
        <v>3030</v>
      </c>
      <c r="H33" s="74">
        <v>3475</v>
      </c>
      <c r="I33" s="74">
        <v>10780</v>
      </c>
      <c r="J33" s="74">
        <v>18465</v>
      </c>
      <c r="K33" s="74">
        <v>21390</v>
      </c>
      <c r="L33" s="75">
        <f t="shared" si="1"/>
        <v>1.6904413798553761</v>
      </c>
      <c r="M33" s="76">
        <f t="shared" si="0"/>
        <v>15.84077985377741</v>
      </c>
    </row>
    <row r="34" spans="1:13" ht="13">
      <c r="A34" s="64"/>
      <c r="B34" s="73" t="s">
        <v>58</v>
      </c>
      <c r="C34" s="74">
        <v>1025</v>
      </c>
      <c r="D34" s="74">
        <v>2475</v>
      </c>
      <c r="E34" s="74">
        <v>4180</v>
      </c>
      <c r="F34" s="74">
        <v>4345</v>
      </c>
      <c r="G34" s="74">
        <v>5765</v>
      </c>
      <c r="H34" s="74">
        <v>4605</v>
      </c>
      <c r="I34" s="74">
        <v>14430</v>
      </c>
      <c r="J34" s="74">
        <v>35215</v>
      </c>
      <c r="K34" s="74">
        <v>61245</v>
      </c>
      <c r="L34" s="75">
        <f t="shared" si="1"/>
        <v>4.840162800806101</v>
      </c>
      <c r="M34" s="76">
        <f t="shared" si="0"/>
        <v>73.9173647593355</v>
      </c>
    </row>
    <row r="35" spans="1:13" ht="13">
      <c r="A35" s="64"/>
      <c r="B35" s="73" t="s">
        <v>59</v>
      </c>
      <c r="C35" s="74">
        <v>1985</v>
      </c>
      <c r="D35" s="74">
        <v>2035</v>
      </c>
      <c r="E35" s="74">
        <v>2590</v>
      </c>
      <c r="F35" s="74">
        <v>2635</v>
      </c>
      <c r="G35" s="74">
        <v>2005</v>
      </c>
      <c r="H35" s="74">
        <v>1215</v>
      </c>
      <c r="I35" s="74">
        <v>1715</v>
      </c>
      <c r="J35" s="74">
        <v>11705</v>
      </c>
      <c r="K35" s="74">
        <v>47310</v>
      </c>
      <c r="L35" s="75">
        <f t="shared" si="1"/>
        <v>3.738886474098076</v>
      </c>
      <c r="M35" s="76">
        <f t="shared" si="0"/>
        <v>304.1862451943614</v>
      </c>
    </row>
    <row r="36" spans="1:13" ht="13">
      <c r="A36" s="64"/>
      <c r="B36" s="78" t="s">
        <v>60</v>
      </c>
      <c r="C36" s="74">
        <v>14285</v>
      </c>
      <c r="D36" s="74">
        <v>2130</v>
      </c>
      <c r="E36" s="74">
        <v>930</v>
      </c>
      <c r="F36" s="74">
        <v>1305</v>
      </c>
      <c r="G36" s="74">
        <v>1220</v>
      </c>
      <c r="H36" s="74">
        <v>1145</v>
      </c>
      <c r="I36" s="79">
        <v>1090</v>
      </c>
      <c r="J36" s="79">
        <v>1190</v>
      </c>
      <c r="K36" s="79">
        <v>1100</v>
      </c>
      <c r="L36" s="80">
        <f t="shared" si="1"/>
        <v>0.08693246927727506</v>
      </c>
      <c r="M36" s="81">
        <f t="shared" si="0"/>
        <v>-7.563025210084029</v>
      </c>
    </row>
    <row r="37" spans="1:13" ht="13">
      <c r="A37" s="64"/>
      <c r="B37" s="82" t="s">
        <v>61</v>
      </c>
      <c r="C37" s="83">
        <v>1445</v>
      </c>
      <c r="D37" s="83">
        <v>1210</v>
      </c>
      <c r="E37" s="83">
        <v>2145</v>
      </c>
      <c r="F37" s="83">
        <v>1720</v>
      </c>
      <c r="G37" s="83">
        <v>2170</v>
      </c>
      <c r="H37" s="83">
        <v>2615</v>
      </c>
      <c r="I37" s="84">
        <v>2635</v>
      </c>
      <c r="J37" s="84">
        <v>2455</v>
      </c>
      <c r="K37" s="84">
        <v>2510</v>
      </c>
      <c r="L37" s="85">
        <f t="shared" si="1"/>
        <v>0.19836408898723673</v>
      </c>
      <c r="M37" s="86">
        <f t="shared" si="0"/>
        <v>2.2403258655804503</v>
      </c>
    </row>
    <row r="38" spans="1:13" ht="13">
      <c r="A38" s="87"/>
      <c r="B38" s="73" t="s">
        <v>30</v>
      </c>
      <c r="C38" s="79">
        <v>0</v>
      </c>
      <c r="D38" s="79">
        <v>30</v>
      </c>
      <c r="E38" s="79">
        <v>15</v>
      </c>
      <c r="F38" s="79">
        <v>0</v>
      </c>
      <c r="G38" s="79">
        <v>110</v>
      </c>
      <c r="H38" s="79">
        <v>0</v>
      </c>
      <c r="I38" s="79">
        <v>130</v>
      </c>
      <c r="J38" s="79">
        <v>0</v>
      </c>
      <c r="K38" s="79" t="s">
        <v>0</v>
      </c>
      <c r="L38" s="75" t="s">
        <v>83</v>
      </c>
      <c r="M38" s="76" t="s">
        <v>0</v>
      </c>
    </row>
    <row r="39" spans="2:13" ht="13">
      <c r="B39" s="73" t="s">
        <v>31</v>
      </c>
      <c r="C39" s="74">
        <v>110</v>
      </c>
      <c r="D39" s="74">
        <v>40</v>
      </c>
      <c r="E39" s="74">
        <v>35</v>
      </c>
      <c r="F39" s="74">
        <v>35</v>
      </c>
      <c r="G39" s="74">
        <v>15</v>
      </c>
      <c r="H39" s="74">
        <v>70</v>
      </c>
      <c r="I39" s="74">
        <v>55</v>
      </c>
      <c r="J39" s="74">
        <v>20</v>
      </c>
      <c r="K39" s="74">
        <v>15</v>
      </c>
      <c r="L39" s="75" t="s">
        <v>83</v>
      </c>
      <c r="M39" s="76">
        <f t="shared" si="0"/>
        <v>-25</v>
      </c>
    </row>
    <row r="40" spans="2:13" ht="13">
      <c r="B40" s="78" t="s">
        <v>32</v>
      </c>
      <c r="C40" s="79">
        <v>5455</v>
      </c>
      <c r="D40" s="79">
        <v>5330</v>
      </c>
      <c r="E40" s="79">
        <v>3850</v>
      </c>
      <c r="F40" s="79">
        <v>3230</v>
      </c>
      <c r="G40" s="79">
        <v>2915</v>
      </c>
      <c r="H40" s="79">
        <v>1900</v>
      </c>
      <c r="I40" s="79">
        <v>1430</v>
      </c>
      <c r="J40" s="79">
        <v>2305</v>
      </c>
      <c r="K40" s="79">
        <v>3360</v>
      </c>
      <c r="L40" s="75" t="s">
        <v>83</v>
      </c>
      <c r="M40" s="76">
        <f t="shared" si="0"/>
        <v>45.77006507592192</v>
      </c>
    </row>
    <row r="41" spans="2:13" ht="13">
      <c r="B41" s="95" t="s">
        <v>33</v>
      </c>
      <c r="C41" s="84">
        <v>15555</v>
      </c>
      <c r="D41" s="84">
        <v>15765</v>
      </c>
      <c r="E41" s="84">
        <v>13940</v>
      </c>
      <c r="F41" s="84">
        <v>14420</v>
      </c>
      <c r="G41" s="84">
        <v>13885</v>
      </c>
      <c r="H41" s="84">
        <v>11020</v>
      </c>
      <c r="I41" s="84">
        <v>12175</v>
      </c>
      <c r="J41" s="84">
        <v>15130</v>
      </c>
      <c r="K41" s="84" t="s">
        <v>0</v>
      </c>
      <c r="L41" s="85" t="s">
        <v>83</v>
      </c>
      <c r="M41" s="96" t="s">
        <v>0</v>
      </c>
    </row>
    <row r="43" spans="1:2" ht="13">
      <c r="A43" s="57"/>
      <c r="B43" s="97" t="s">
        <v>177</v>
      </c>
    </row>
    <row r="44" ht="12">
      <c r="A44" s="57"/>
    </row>
    <row r="45" ht="12">
      <c r="A45" s="57"/>
    </row>
    <row r="46" spans="2:8" ht="13">
      <c r="B46" s="98" t="s">
        <v>73</v>
      </c>
      <c r="C46" s="99"/>
      <c r="D46" s="99"/>
      <c r="E46" s="99"/>
      <c r="F46" s="99"/>
      <c r="H46" s="35"/>
    </row>
    <row r="47" spans="2:6" ht="12">
      <c r="B47" s="35" t="s">
        <v>140</v>
      </c>
      <c r="C47" s="99"/>
      <c r="D47" s="99"/>
      <c r="E47" s="99"/>
      <c r="F47" s="99"/>
    </row>
  </sheetData>
  <mergeCells count="3">
    <mergeCell ref="B8:B9"/>
    <mergeCell ref="C9:I9"/>
    <mergeCell ref="L9:M9"/>
  </mergeCells>
  <conditionalFormatting sqref="M11:M41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{5408A105-BD59-4861-9DCD-95270DC8C09E}</x14:id>
        </ext>
      </extLst>
    </cfRule>
  </conditionalFormatting>
  <hyperlinks>
    <hyperlink ref="B47" r:id="rId1" display="https://ec.europa.eu/eurostat/databrowser/bookmark/6f35a5a8-594a-4cd2-bcaf-07f1c5f77752?lang=en"/>
  </hyperlinks>
  <printOptions/>
  <pageMargins left="0.7" right="0.7" top="0.75" bottom="0.75" header="0.3" footer="0.3"/>
  <pageSetup fitToHeight="0" fitToWidth="1" horizontalDpi="1200" verticalDpi="1200" orientation="portrait" paperSize="9" scale="4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08A105-BD59-4861-9DCD-95270DC8C0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34"/>
  <sheetViews>
    <sheetView showGridLines="0" workbookViewId="0" topLeftCell="A1">
      <selection activeCell="B6" sqref="B6:M36"/>
    </sheetView>
  </sheetViews>
  <sheetFormatPr defaultColWidth="9.140625" defaultRowHeight="12"/>
  <cols>
    <col min="1" max="1" width="8.7109375" style="55" customWidth="1"/>
    <col min="2" max="2" width="16.421875" style="176" customWidth="1"/>
    <col min="3" max="13" width="15.8515625" style="55" customWidth="1"/>
    <col min="14" max="16384" width="9.140625" style="55" customWidth="1"/>
  </cols>
  <sheetData>
    <row r="1" spans="3:4" ht="12">
      <c r="C1" s="184"/>
      <c r="D1" s="184"/>
    </row>
    <row r="2" spans="3:4" ht="12">
      <c r="C2" s="184"/>
      <c r="D2" s="184"/>
    </row>
    <row r="3" spans="2:12" ht="12">
      <c r="B3" s="33" t="s">
        <v>71</v>
      </c>
      <c r="C3" s="185"/>
      <c r="D3" s="185"/>
      <c r="E3" s="185"/>
      <c r="H3" s="185"/>
      <c r="I3" s="185"/>
      <c r="J3" s="185"/>
      <c r="K3" s="185"/>
      <c r="L3" s="185"/>
    </row>
    <row r="4" spans="2:12" ht="12">
      <c r="B4" s="33" t="s">
        <v>72</v>
      </c>
      <c r="C4" s="185"/>
      <c r="D4" s="185"/>
      <c r="E4" s="185"/>
      <c r="H4" s="185"/>
      <c r="I4" s="185"/>
      <c r="J4" s="185"/>
      <c r="K4" s="185"/>
      <c r="L4" s="185"/>
    </row>
    <row r="5" spans="2:12" ht="12">
      <c r="B5" s="33"/>
      <c r="C5" s="185"/>
      <c r="D5" s="185"/>
      <c r="E5" s="185"/>
      <c r="H5" s="185"/>
      <c r="I5" s="185"/>
      <c r="J5" s="185"/>
      <c r="K5" s="185"/>
      <c r="L5" s="185"/>
    </row>
    <row r="6" spans="2:12" ht="15.5">
      <c r="B6" s="275" t="s">
        <v>196</v>
      </c>
      <c r="C6" s="185"/>
      <c r="D6" s="185"/>
      <c r="E6" s="185"/>
      <c r="G6" s="185"/>
      <c r="H6" s="185"/>
      <c r="I6" s="185"/>
      <c r="J6" s="185"/>
      <c r="K6" s="185"/>
      <c r="L6" s="185"/>
    </row>
    <row r="7" spans="3:12" ht="12">
      <c r="C7" s="185"/>
      <c r="D7" s="185"/>
      <c r="E7" s="185"/>
      <c r="F7" s="186"/>
      <c r="G7" s="186"/>
      <c r="H7" s="185"/>
      <c r="I7" s="185"/>
      <c r="J7" s="185"/>
      <c r="K7" s="185"/>
      <c r="L7" s="185"/>
    </row>
    <row r="8" spans="2:13" ht="39">
      <c r="B8" s="277"/>
      <c r="C8" s="59">
        <v>2015</v>
      </c>
      <c r="D8" s="187">
        <v>2016</v>
      </c>
      <c r="E8" s="188">
        <v>2017</v>
      </c>
      <c r="F8" s="188">
        <v>2018</v>
      </c>
      <c r="G8" s="188">
        <v>2019</v>
      </c>
      <c r="H8" s="188">
        <v>2020</v>
      </c>
      <c r="I8" s="189">
        <v>2021</v>
      </c>
      <c r="J8" s="189">
        <v>2022</v>
      </c>
      <c r="K8" s="189">
        <v>2023</v>
      </c>
      <c r="L8" s="63" t="s">
        <v>153</v>
      </c>
      <c r="M8" s="63" t="s">
        <v>119</v>
      </c>
    </row>
    <row r="9" spans="2:13" ht="12">
      <c r="B9" s="278"/>
      <c r="C9" s="281" t="s">
        <v>167</v>
      </c>
      <c r="D9" s="299"/>
      <c r="E9" s="299"/>
      <c r="F9" s="299"/>
      <c r="G9" s="299"/>
      <c r="H9" s="299"/>
      <c r="I9" s="299"/>
      <c r="J9" s="299"/>
      <c r="K9" s="299"/>
      <c r="L9" s="280" t="s">
        <v>36</v>
      </c>
      <c r="M9" s="280"/>
    </row>
    <row r="10" spans="2:13" ht="12">
      <c r="B10" s="190" t="s">
        <v>2</v>
      </c>
      <c r="C10" s="191">
        <v>2085465</v>
      </c>
      <c r="D10" s="192">
        <v>924035</v>
      </c>
      <c r="E10" s="192">
        <v>563825</v>
      </c>
      <c r="F10" s="192">
        <v>572195</v>
      </c>
      <c r="G10" s="192">
        <v>627900</v>
      </c>
      <c r="H10" s="192">
        <v>557455</v>
      </c>
      <c r="I10" s="193">
        <v>679720</v>
      </c>
      <c r="J10" s="194">
        <v>1121030</v>
      </c>
      <c r="K10" s="194">
        <v>1265350</v>
      </c>
      <c r="L10" s="195">
        <v>100</v>
      </c>
      <c r="M10" s="195">
        <f>+((K10/J10)-1)*100</f>
        <v>12.873874918601636</v>
      </c>
    </row>
    <row r="11" spans="1:13" ht="12">
      <c r="A11" s="183"/>
      <c r="B11" s="196" t="s">
        <v>16</v>
      </c>
      <c r="C11" s="197">
        <v>856485</v>
      </c>
      <c r="D11" s="198">
        <v>211875</v>
      </c>
      <c r="E11" s="198">
        <v>38960</v>
      </c>
      <c r="F11" s="198">
        <v>31025</v>
      </c>
      <c r="G11" s="198">
        <v>40210</v>
      </c>
      <c r="H11" s="198">
        <v>45680</v>
      </c>
      <c r="I11" s="198">
        <v>90390</v>
      </c>
      <c r="J11" s="198">
        <v>196910</v>
      </c>
      <c r="K11" s="198">
        <v>252900</v>
      </c>
      <c r="L11" s="199">
        <f>+K11/$K$10*100</f>
        <v>19.986564982020784</v>
      </c>
      <c r="M11" s="199">
        <f aca="true" t="shared" si="0" ref="M11:M30">+((K11/J11)-1)*100</f>
        <v>28.434310090904468</v>
      </c>
    </row>
    <row r="12" spans="2:13" ht="12">
      <c r="B12" s="200" t="s">
        <v>15</v>
      </c>
      <c r="C12" s="122">
        <v>406025</v>
      </c>
      <c r="D12" s="123">
        <v>148640</v>
      </c>
      <c r="E12" s="123">
        <v>33120</v>
      </c>
      <c r="F12" s="123">
        <v>30320</v>
      </c>
      <c r="G12" s="123">
        <v>56200</v>
      </c>
      <c r="H12" s="123">
        <v>34125</v>
      </c>
      <c r="I12" s="123">
        <v>60475</v>
      </c>
      <c r="J12" s="123">
        <v>114490</v>
      </c>
      <c r="K12" s="123">
        <v>112560</v>
      </c>
      <c r="L12" s="201">
        <f aca="true" t="shared" si="1" ref="L12:L30">+K12/$K$10*100</f>
        <v>8.895562492590983</v>
      </c>
      <c r="M12" s="201">
        <f t="shared" si="0"/>
        <v>-1.6857367455673011</v>
      </c>
    </row>
    <row r="13" spans="2:15" ht="12">
      <c r="B13" s="202" t="s">
        <v>106</v>
      </c>
      <c r="C13" s="122">
        <v>9515</v>
      </c>
      <c r="D13" s="123">
        <v>9220</v>
      </c>
      <c r="E13" s="123">
        <v>12110</v>
      </c>
      <c r="F13" s="123">
        <v>20130</v>
      </c>
      <c r="G13" s="123">
        <v>22080</v>
      </c>
      <c r="H13" s="123">
        <v>15165</v>
      </c>
      <c r="I13" s="123">
        <v>18800</v>
      </c>
      <c r="J13" s="123">
        <v>46545</v>
      </c>
      <c r="K13" s="123">
        <v>83520</v>
      </c>
      <c r="L13" s="201">
        <f t="shared" si="1"/>
        <v>6.600545303670921</v>
      </c>
      <c r="M13" s="201">
        <f t="shared" si="0"/>
        <v>79.43925233644859</v>
      </c>
      <c r="O13" s="183"/>
    </row>
    <row r="14" spans="2:13" ht="12">
      <c r="B14" s="202" t="s">
        <v>9</v>
      </c>
      <c r="C14" s="122">
        <v>41515</v>
      </c>
      <c r="D14" s="123">
        <v>39210</v>
      </c>
      <c r="E14" s="123">
        <v>37835</v>
      </c>
      <c r="F14" s="123">
        <v>38525</v>
      </c>
      <c r="G14" s="123">
        <v>41535</v>
      </c>
      <c r="H14" s="123">
        <v>41220</v>
      </c>
      <c r="I14" s="123">
        <v>35605</v>
      </c>
      <c r="J14" s="123">
        <v>60195</v>
      </c>
      <c r="K14" s="123">
        <v>77115</v>
      </c>
      <c r="L14" s="201">
        <f t="shared" si="1"/>
        <v>6.094361243924606</v>
      </c>
      <c r="M14" s="201">
        <f t="shared" si="0"/>
        <v>28.108646897582858</v>
      </c>
    </row>
    <row r="15" spans="2:13" ht="12">
      <c r="B15" s="202" t="s">
        <v>11</v>
      </c>
      <c r="C15" s="122">
        <v>18795</v>
      </c>
      <c r="D15" s="123">
        <v>23145</v>
      </c>
      <c r="E15" s="123">
        <v>24390</v>
      </c>
      <c r="F15" s="123">
        <v>26735</v>
      </c>
      <c r="G15" s="123">
        <v>30545</v>
      </c>
      <c r="H15" s="123">
        <v>38465</v>
      </c>
      <c r="I15" s="123">
        <v>38125</v>
      </c>
      <c r="J15" s="123">
        <v>54180</v>
      </c>
      <c r="K15" s="123">
        <v>51500</v>
      </c>
      <c r="L15" s="201">
        <f t="shared" si="1"/>
        <v>4.070020152526968</v>
      </c>
      <c r="M15" s="201">
        <f t="shared" si="0"/>
        <v>-4.946474713916571</v>
      </c>
    </row>
    <row r="16" spans="2:13" ht="12">
      <c r="B16" s="200" t="s">
        <v>22</v>
      </c>
      <c r="C16" s="122">
        <v>23375</v>
      </c>
      <c r="D16" s="123">
        <v>29405</v>
      </c>
      <c r="E16" s="123">
        <v>33240</v>
      </c>
      <c r="F16" s="123">
        <v>37115</v>
      </c>
      <c r="G16" s="123">
        <v>41350</v>
      </c>
      <c r="H16" s="123">
        <v>50415</v>
      </c>
      <c r="I16" s="123">
        <v>36305</v>
      </c>
      <c r="J16" s="123">
        <v>43220</v>
      </c>
      <c r="K16" s="123">
        <v>40735</v>
      </c>
      <c r="L16" s="201">
        <f t="shared" si="1"/>
        <v>3.2192673963725453</v>
      </c>
      <c r="M16" s="201">
        <f t="shared" si="0"/>
        <v>-5.749652938454419</v>
      </c>
    </row>
    <row r="17" spans="2:13" ht="12">
      <c r="B17" s="202" t="s">
        <v>12</v>
      </c>
      <c r="C17" s="122">
        <v>13315</v>
      </c>
      <c r="D17" s="123">
        <v>11680</v>
      </c>
      <c r="E17" s="123">
        <v>15845</v>
      </c>
      <c r="F17" s="123">
        <v>13310</v>
      </c>
      <c r="G17" s="123">
        <v>13545</v>
      </c>
      <c r="H17" s="123">
        <v>14065</v>
      </c>
      <c r="I17" s="123">
        <v>32015</v>
      </c>
      <c r="J17" s="123">
        <v>56630</v>
      </c>
      <c r="K17" s="123">
        <v>40320</v>
      </c>
      <c r="L17" s="201">
        <f t="shared" si="1"/>
        <v>3.186470146599755</v>
      </c>
      <c r="M17" s="201">
        <f t="shared" si="0"/>
        <v>-28.80098887515451</v>
      </c>
    </row>
    <row r="18" spans="2:13" ht="12">
      <c r="B18" s="202" t="s">
        <v>29</v>
      </c>
      <c r="C18" s="122">
        <v>4040</v>
      </c>
      <c r="D18" s="123">
        <v>7615</v>
      </c>
      <c r="E18" s="123">
        <v>8730</v>
      </c>
      <c r="F18" s="123">
        <v>11195</v>
      </c>
      <c r="G18" s="123">
        <v>16480</v>
      </c>
      <c r="H18" s="123">
        <v>24610</v>
      </c>
      <c r="I18" s="123">
        <v>40870</v>
      </c>
      <c r="J18" s="123">
        <v>45755</v>
      </c>
      <c r="K18" s="123">
        <v>40205</v>
      </c>
      <c r="L18" s="201">
        <f t="shared" si="1"/>
        <v>3.1773817520844037</v>
      </c>
      <c r="M18" s="201">
        <f t="shared" si="0"/>
        <v>-12.129821877390444</v>
      </c>
    </row>
    <row r="19" spans="2:13" ht="12">
      <c r="B19" s="200" t="s">
        <v>7</v>
      </c>
      <c r="C19" s="122">
        <v>73640</v>
      </c>
      <c r="D19" s="123">
        <v>40410</v>
      </c>
      <c r="E19" s="123">
        <v>28030</v>
      </c>
      <c r="F19" s="123">
        <v>21985</v>
      </c>
      <c r="G19" s="123">
        <v>24925</v>
      </c>
      <c r="H19" s="123">
        <v>20055</v>
      </c>
      <c r="I19" s="123">
        <v>23290</v>
      </c>
      <c r="J19" s="123">
        <v>41400</v>
      </c>
      <c r="K19" s="123">
        <v>36115</v>
      </c>
      <c r="L19" s="201">
        <f t="shared" si="1"/>
        <v>2.85415102540799</v>
      </c>
      <c r="M19" s="201">
        <f t="shared" si="0"/>
        <v>-12.765700483091791</v>
      </c>
    </row>
    <row r="20" spans="2:13" ht="12">
      <c r="B20" s="200" t="s">
        <v>21</v>
      </c>
      <c r="C20" s="122">
        <v>46395</v>
      </c>
      <c r="D20" s="123">
        <v>32350</v>
      </c>
      <c r="E20" s="123">
        <v>36415</v>
      </c>
      <c r="F20" s="123">
        <v>31230</v>
      </c>
      <c r="G20" s="123">
        <v>33285</v>
      </c>
      <c r="H20" s="123">
        <v>30870</v>
      </c>
      <c r="I20" s="123">
        <v>34150</v>
      </c>
      <c r="J20" s="123">
        <v>38300</v>
      </c>
      <c r="K20" s="123">
        <v>33245</v>
      </c>
      <c r="L20" s="201">
        <f t="shared" si="1"/>
        <v>2.6273363101118266</v>
      </c>
      <c r="M20" s="201">
        <f t="shared" si="0"/>
        <v>-13.198433420365541</v>
      </c>
    </row>
    <row r="21" spans="1:13" ht="12">
      <c r="A21" s="183"/>
      <c r="B21" s="200" t="s">
        <v>13</v>
      </c>
      <c r="C21" s="122">
        <v>17125</v>
      </c>
      <c r="D21" s="123">
        <v>6870</v>
      </c>
      <c r="E21" s="123">
        <v>4975</v>
      </c>
      <c r="F21" s="123">
        <v>6210</v>
      </c>
      <c r="G21" s="123">
        <v>9370</v>
      </c>
      <c r="H21" s="123">
        <v>8510</v>
      </c>
      <c r="I21" s="123">
        <v>17875</v>
      </c>
      <c r="J21" s="123">
        <v>30745</v>
      </c>
      <c r="K21" s="123">
        <v>32650</v>
      </c>
      <c r="L21" s="201">
        <f t="shared" si="1"/>
        <v>2.580313747184573</v>
      </c>
      <c r="M21" s="201">
        <f t="shared" si="0"/>
        <v>6.196129451943411</v>
      </c>
    </row>
    <row r="22" spans="2:13" ht="12">
      <c r="B22" s="200" t="s">
        <v>138</v>
      </c>
      <c r="C22" s="122">
        <v>4775</v>
      </c>
      <c r="D22" s="123">
        <v>6625</v>
      </c>
      <c r="E22" s="123">
        <v>10390</v>
      </c>
      <c r="F22" s="123">
        <v>17240</v>
      </c>
      <c r="G22" s="123">
        <v>10730</v>
      </c>
      <c r="H22" s="123">
        <v>3625</v>
      </c>
      <c r="I22" s="123">
        <v>7010</v>
      </c>
      <c r="J22" s="123">
        <v>10020</v>
      </c>
      <c r="K22" s="123">
        <v>28360</v>
      </c>
      <c r="L22" s="201">
        <f t="shared" si="1"/>
        <v>2.2412771170032006</v>
      </c>
      <c r="M22" s="201">
        <f t="shared" si="0"/>
        <v>183.03393213572855</v>
      </c>
    </row>
    <row r="23" spans="2:13" ht="12">
      <c r="B23" s="200" t="s">
        <v>17</v>
      </c>
      <c r="C23" s="122">
        <v>182440</v>
      </c>
      <c r="D23" s="123">
        <v>88975</v>
      </c>
      <c r="E23" s="123">
        <v>33180</v>
      </c>
      <c r="F23" s="123">
        <v>35870</v>
      </c>
      <c r="G23" s="123">
        <v>31810</v>
      </c>
      <c r="H23" s="123">
        <v>17780</v>
      </c>
      <c r="I23" s="123">
        <v>27605</v>
      </c>
      <c r="J23" s="123">
        <v>32595</v>
      </c>
      <c r="K23" s="123">
        <v>26530</v>
      </c>
      <c r="L23" s="201">
        <f t="shared" si="1"/>
        <v>2.096653099932825</v>
      </c>
      <c r="M23" s="201">
        <f t="shared" si="0"/>
        <v>-18.607148335634307</v>
      </c>
    </row>
    <row r="24" spans="2:13" ht="12">
      <c r="B24" s="200" t="s">
        <v>18</v>
      </c>
      <c r="C24" s="122">
        <v>5275</v>
      </c>
      <c r="D24" s="123">
        <v>5060</v>
      </c>
      <c r="E24" s="123">
        <v>5600</v>
      </c>
      <c r="F24" s="123">
        <v>9045</v>
      </c>
      <c r="G24" s="123">
        <v>11575</v>
      </c>
      <c r="H24" s="123">
        <v>10165</v>
      </c>
      <c r="I24" s="123">
        <v>11480</v>
      </c>
      <c r="J24" s="123">
        <v>21655</v>
      </c>
      <c r="K24" s="123">
        <v>24840</v>
      </c>
      <c r="L24" s="201">
        <f t="shared" si="1"/>
        <v>1.9630932153159204</v>
      </c>
      <c r="M24" s="201">
        <f t="shared" si="0"/>
        <v>14.70791964904179</v>
      </c>
    </row>
    <row r="25" spans="2:13" ht="12">
      <c r="B25" s="200" t="s">
        <v>89</v>
      </c>
      <c r="C25" s="122">
        <v>6575</v>
      </c>
      <c r="D25" s="123">
        <v>7495</v>
      </c>
      <c r="E25" s="123">
        <v>6405</v>
      </c>
      <c r="F25" s="123">
        <v>6075</v>
      </c>
      <c r="G25" s="123">
        <v>6520</v>
      </c>
      <c r="H25" s="123">
        <v>5790</v>
      </c>
      <c r="I25" s="123">
        <v>15390</v>
      </c>
      <c r="J25" s="123">
        <v>30995</v>
      </c>
      <c r="K25" s="123">
        <v>23935</v>
      </c>
      <c r="L25" s="201">
        <f t="shared" si="1"/>
        <v>1.8915715019559804</v>
      </c>
      <c r="M25" s="201">
        <f t="shared" si="0"/>
        <v>-22.777867397967412</v>
      </c>
    </row>
    <row r="26" spans="2:13" ht="12">
      <c r="B26" s="200" t="s">
        <v>98</v>
      </c>
      <c r="C26" s="122">
        <v>3815</v>
      </c>
      <c r="D26" s="123">
        <v>4810</v>
      </c>
      <c r="E26" s="123">
        <v>7755</v>
      </c>
      <c r="F26" s="123">
        <v>7695</v>
      </c>
      <c r="G26" s="123">
        <v>6960</v>
      </c>
      <c r="H26" s="123">
        <v>4055</v>
      </c>
      <c r="I26" s="123">
        <v>7150</v>
      </c>
      <c r="J26" s="123">
        <v>11765</v>
      </c>
      <c r="K26" s="123">
        <v>22115</v>
      </c>
      <c r="L26" s="201">
        <f t="shared" si="1"/>
        <v>1.7477377800608527</v>
      </c>
      <c r="M26" s="201">
        <f t="shared" si="0"/>
        <v>87.97280067998301</v>
      </c>
    </row>
    <row r="27" spans="2:13" ht="12">
      <c r="B27" s="200" t="s">
        <v>10</v>
      </c>
      <c r="C27" s="122">
        <v>7940</v>
      </c>
      <c r="D27" s="123">
        <v>8200</v>
      </c>
      <c r="E27" s="123">
        <v>8680</v>
      </c>
      <c r="F27" s="123">
        <v>8490</v>
      </c>
      <c r="G27" s="123">
        <v>8845</v>
      </c>
      <c r="H27" s="123">
        <v>6320</v>
      </c>
      <c r="I27" s="123">
        <v>7930</v>
      </c>
      <c r="J27" s="123">
        <v>47215</v>
      </c>
      <c r="K27" s="123">
        <v>21640</v>
      </c>
      <c r="L27" s="201">
        <f t="shared" si="1"/>
        <v>1.7101987592365748</v>
      </c>
      <c r="M27" s="201">
        <f t="shared" si="0"/>
        <v>-54.167107910621624</v>
      </c>
    </row>
    <row r="28" spans="2:13" ht="12">
      <c r="B28" s="200" t="s">
        <v>139</v>
      </c>
      <c r="C28" s="122">
        <v>7325</v>
      </c>
      <c r="D28" s="123">
        <v>5970</v>
      </c>
      <c r="E28" s="123">
        <v>5355</v>
      </c>
      <c r="F28" s="123">
        <v>7615</v>
      </c>
      <c r="G28" s="123">
        <v>7570</v>
      </c>
      <c r="H28" s="123">
        <v>7480</v>
      </c>
      <c r="I28" s="123">
        <v>4330</v>
      </c>
      <c r="J28" s="123">
        <v>7820</v>
      </c>
      <c r="K28" s="123">
        <v>17375</v>
      </c>
      <c r="L28" s="201">
        <f t="shared" si="1"/>
        <v>1.373137866993322</v>
      </c>
      <c r="M28" s="201">
        <f t="shared" si="0"/>
        <v>122.18670076726342</v>
      </c>
    </row>
    <row r="29" spans="2:13" ht="12">
      <c r="B29" s="200" t="s">
        <v>19</v>
      </c>
      <c r="C29" s="122">
        <v>8235</v>
      </c>
      <c r="D29" s="123">
        <v>9495</v>
      </c>
      <c r="E29" s="123">
        <v>10280</v>
      </c>
      <c r="F29" s="123">
        <v>9445</v>
      </c>
      <c r="G29" s="123">
        <v>8170</v>
      </c>
      <c r="H29" s="123">
        <v>5690</v>
      </c>
      <c r="I29" s="123">
        <v>4410</v>
      </c>
      <c r="J29" s="123">
        <v>10000</v>
      </c>
      <c r="K29" s="144">
        <v>14900</v>
      </c>
      <c r="L29" s="203">
        <f t="shared" si="1"/>
        <v>1.177539811119453</v>
      </c>
      <c r="M29" s="203">
        <f t="shared" si="0"/>
        <v>49</v>
      </c>
    </row>
    <row r="30" spans="2:13" ht="12">
      <c r="B30" s="204" t="s">
        <v>82</v>
      </c>
      <c r="C30" s="205">
        <v>2515</v>
      </c>
      <c r="D30" s="149">
        <v>2260</v>
      </c>
      <c r="E30" s="149">
        <v>3025</v>
      </c>
      <c r="F30" s="149">
        <v>3945</v>
      </c>
      <c r="G30" s="149">
        <v>5745</v>
      </c>
      <c r="H30" s="149">
        <v>8930</v>
      </c>
      <c r="I30" s="206">
        <v>5240</v>
      </c>
      <c r="J30" s="206">
        <v>9800</v>
      </c>
      <c r="K30" s="206">
        <v>14260</v>
      </c>
      <c r="L30" s="207">
        <f t="shared" si="1"/>
        <v>1.126960919903584</v>
      </c>
      <c r="M30" s="207">
        <f t="shared" si="0"/>
        <v>45.510204081632644</v>
      </c>
    </row>
    <row r="31" spans="3:4" s="185" customFormat="1" ht="12.5">
      <c r="C31" s="208"/>
      <c r="D31" s="208"/>
    </row>
    <row r="32" spans="2:13" s="209" customFormat="1" ht="12.5">
      <c r="B32" s="298" t="s">
        <v>152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</row>
    <row r="33" spans="2:4" s="185" customFormat="1" ht="12.5">
      <c r="B33" s="210" t="s">
        <v>84</v>
      </c>
      <c r="C33" s="208"/>
      <c r="D33" s="208"/>
    </row>
    <row r="34" spans="2:4" s="185" customFormat="1" ht="12">
      <c r="B34" s="55" t="s">
        <v>177</v>
      </c>
      <c r="C34" s="208"/>
      <c r="D34" s="208"/>
    </row>
    <row r="35" spans="2:4" s="185" customFormat="1" ht="12.5">
      <c r="B35" s="210"/>
      <c r="C35" s="208"/>
      <c r="D35" s="208"/>
    </row>
    <row r="36" spans="3:13" s="185" customFormat="1" ht="12.5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3:13" s="185" customFormat="1" ht="12.5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2:13" s="185" customFormat="1" ht="12">
      <c r="B38" s="176" t="s">
        <v>73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ht="12.5">
      <c r="B39" s="35" t="s">
        <v>174</v>
      </c>
    </row>
    <row r="40" ht="12.5">
      <c r="B40" s="43"/>
    </row>
    <row r="41" ht="12.5">
      <c r="B41" s="55"/>
    </row>
    <row r="42" ht="12.5">
      <c r="B42" s="55"/>
    </row>
    <row r="43" ht="12.5">
      <c r="B43" s="55"/>
    </row>
    <row r="44" ht="12.5">
      <c r="B44" s="55"/>
    </row>
    <row r="45" ht="12.5">
      <c r="B45" s="55"/>
    </row>
    <row r="46" ht="12.5">
      <c r="B46" s="55"/>
    </row>
    <row r="47" ht="12.5">
      <c r="B47" s="55"/>
    </row>
    <row r="48" ht="12.5">
      <c r="B48" s="55"/>
    </row>
    <row r="54" ht="12.5">
      <c r="B54" s="55"/>
    </row>
    <row r="70" ht="12.5">
      <c r="B70" s="55"/>
    </row>
    <row r="77" ht="12.5">
      <c r="B77" s="55"/>
    </row>
    <row r="98" ht="12.5">
      <c r="B98" s="55"/>
    </row>
    <row r="108" ht="12.5">
      <c r="B108" s="55"/>
    </row>
    <row r="111" ht="12.5">
      <c r="B111" s="55"/>
    </row>
    <row r="118" ht="12.5">
      <c r="B118" s="55"/>
    </row>
    <row r="142" ht="12.5">
      <c r="B142" s="55"/>
    </row>
    <row r="223" ht="12.5">
      <c r="B223" s="55"/>
    </row>
    <row r="234" ht="12.5">
      <c r="B234" s="55"/>
    </row>
  </sheetData>
  <mergeCells count="4">
    <mergeCell ref="B32:M32"/>
    <mergeCell ref="L9:M9"/>
    <mergeCell ref="B8:B9"/>
    <mergeCell ref="C9:K9"/>
  </mergeCells>
  <hyperlinks>
    <hyperlink ref="B39" r:id="rId1" display="https://ec.europa.eu/eurostat/databrowser/bookmark/08862c7c-b90c-4e42-8e69-3cc5d6fe57a5?lang=en"/>
  </hyperlinks>
  <printOptions/>
  <pageMargins left="0.7" right="0.7" top="0.75" bottom="0.75" header="0.3" footer="0.3"/>
  <pageSetup fitToHeight="0" fitToWidth="1" horizontalDpi="1200" verticalDpi="12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Stavroula Paleologou</dc:creator>
  <cp:keywords/>
  <dc:description/>
  <cp:lastModifiedBy>DIAS Pedro (ESTAT-EXT)</cp:lastModifiedBy>
  <cp:lastPrinted>2024-03-20T12:07:17Z</cp:lastPrinted>
  <dcterms:created xsi:type="dcterms:W3CDTF">2014-06-23T14:40:08Z</dcterms:created>
  <dcterms:modified xsi:type="dcterms:W3CDTF">2024-05-06T13:03:01Z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2024-02-05T12:57:47Z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4aa32e60-c023-4907-82a8-0a3d74243ffc</vt:lpwstr>
  </property>
  <property fmtid="{D5CDD505-2E9C-101B-9397-08002B2CF9AE}" pid="8" name="MSIP_Label_6bd9ddd1-4d20-43f6-abfa-fc3c07406f94_ContentBits">
    <vt:lpwstr>0</vt:lpwstr>
  </property>
</Properties>
</file>