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6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charts/style8.xml" ContentType="application/vnd.ms-office.chartstyle+xml"/>
  <Override PartName="/xl/charts/style7.xml" ContentType="application/vnd.ms-office.chartstyle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00" tabRatio="855" firstSheet="13" activeTab="18"/>
  </bookViews>
  <sheets>
    <sheet name="Figure_1" sheetId="1" r:id="rId1"/>
    <sheet name="Figure_2" sheetId="9" r:id="rId2"/>
    <sheet name="Figure_3" sheetId="13" r:id="rId3"/>
    <sheet name="Figure_4" sheetId="11" r:id="rId4"/>
    <sheet name="Figure_5" sheetId="14" r:id="rId5"/>
    <sheet name="Figure_6" sheetId="4" r:id="rId6"/>
    <sheet name="Figure_7" sheetId="16" r:id="rId7"/>
    <sheet name="Figure_8" sheetId="6" r:id="rId8"/>
    <sheet name="Figure_9" sheetId="10" r:id="rId9"/>
    <sheet name="Figure_10" sheetId="18" r:id="rId10"/>
    <sheet name="Figure 11" sheetId="19" r:id="rId11"/>
    <sheet name="Figure 12" sheetId="20" r:id="rId12"/>
    <sheet name="Figure 13" sheetId="21" r:id="rId13"/>
    <sheet name="Figure 14" sheetId="22" r:id="rId14"/>
    <sheet name="Figure 15" sheetId="23" r:id="rId15"/>
    <sheet name="Fig 16+17" sheetId="28" r:id="rId16"/>
    <sheet name="Fig 18" sheetId="29" r:id="rId17"/>
    <sheet name="Fig 19" sheetId="26" r:id="rId18"/>
    <sheet name="Fig 20" sheetId="27" r:id="rId1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<sst xmlns="http://schemas.openxmlformats.org/spreadsheetml/2006/main" count="1899" uniqueCount="466">
  <si>
    <t>None</t>
  </si>
  <si>
    <t>Only incapacitated relatives</t>
  </si>
  <si>
    <t>EU-28</t>
  </si>
  <si>
    <t>Austria</t>
  </si>
  <si>
    <t>Germany</t>
  </si>
  <si>
    <t>Belgium</t>
  </si>
  <si>
    <t>Bulgaria</t>
  </si>
  <si>
    <t>Denmark</t>
  </si>
  <si>
    <t>Cyprus</t>
  </si>
  <si>
    <t>Finland</t>
  </si>
  <si>
    <t>Malta</t>
  </si>
  <si>
    <t>Estonia</t>
  </si>
  <si>
    <t>Lithuania</t>
  </si>
  <si>
    <t>Spain</t>
  </si>
  <si>
    <t>Slovakia</t>
  </si>
  <si>
    <t>Croatia</t>
  </si>
  <si>
    <t>France</t>
  </si>
  <si>
    <t>Romania</t>
  </si>
  <si>
    <t>Greece</t>
  </si>
  <si>
    <t>Slovenia</t>
  </si>
  <si>
    <t>Italy</t>
  </si>
  <si>
    <t>Ireland</t>
  </si>
  <si>
    <t>Portugal</t>
  </si>
  <si>
    <t>Luxembourg</t>
  </si>
  <si>
    <t>Latvia</t>
  </si>
  <si>
    <t>United Kingdom</t>
  </si>
  <si>
    <t>Poland</t>
  </si>
  <si>
    <t>PT</t>
  </si>
  <si>
    <t>Sweden</t>
  </si>
  <si>
    <t>Only own children</t>
  </si>
  <si>
    <t>Own children and incapacitated relatives</t>
  </si>
  <si>
    <t>Total</t>
  </si>
  <si>
    <t>Women</t>
  </si>
  <si>
    <t>Men</t>
  </si>
  <si>
    <t>Outside labour force</t>
  </si>
  <si>
    <t>Low</t>
  </si>
  <si>
    <t>Medium</t>
  </si>
  <si>
    <t>High</t>
  </si>
  <si>
    <t>Other type of household with children</t>
  </si>
  <si>
    <t>Other type of household without children</t>
  </si>
  <si>
    <t>Education level</t>
  </si>
  <si>
    <t>Sex</t>
  </si>
  <si>
    <t>No</t>
  </si>
  <si>
    <t>Yes, for some children</t>
  </si>
  <si>
    <t>Yes, for all children</t>
  </si>
  <si>
    <t xml:space="preserve">Employed </t>
  </si>
  <si>
    <t>Costs</t>
  </si>
  <si>
    <t>Children take care of themselves</t>
  </si>
  <si>
    <t>EU28 countries except reporting country</t>
  </si>
  <si>
    <t>Foreign country</t>
  </si>
  <si>
    <t>Reporting country</t>
  </si>
  <si>
    <t>Non-EU28 countries nor reporting country</t>
  </si>
  <si>
    <t>Last update</t>
  </si>
  <si>
    <t>Extracted on</t>
  </si>
  <si>
    <t>Source of data</t>
  </si>
  <si>
    <t>Eurostat</t>
  </si>
  <si>
    <t>WSTATUS</t>
  </si>
  <si>
    <t>SEX</t>
  </si>
  <si>
    <t>AGE</t>
  </si>
  <si>
    <t>From 18 to 64 years</t>
  </si>
  <si>
    <t>UNIT</t>
  </si>
  <si>
    <t>Thousand persons</t>
  </si>
  <si>
    <t>TIME</t>
  </si>
  <si>
    <t>2018</t>
  </si>
  <si>
    <t>For incapacitated relatives</t>
  </si>
  <si>
    <t>No care responsibility</t>
  </si>
  <si>
    <t>European Union - 28 countries</t>
  </si>
  <si>
    <t>:</t>
  </si>
  <si>
    <t>Czechia</t>
  </si>
  <si>
    <t>Germany (until 1990 former territory of the FRG)</t>
  </si>
  <si>
    <t>Hungary</t>
  </si>
  <si>
    <t>Netherlands</t>
  </si>
  <si>
    <t>Iceland</t>
  </si>
  <si>
    <t>Norway</t>
  </si>
  <si>
    <t>Switzerland</t>
  </si>
  <si>
    <t>Turkey</t>
  </si>
  <si>
    <t>%</t>
  </si>
  <si>
    <t>N</t>
  </si>
  <si>
    <t>For children</t>
  </si>
  <si>
    <t>For children and incapacitated relatives</t>
  </si>
  <si>
    <t>Special value:</t>
  </si>
  <si>
    <t>not available</t>
  </si>
  <si>
    <t>Males</t>
  </si>
  <si>
    <t>Females</t>
  </si>
  <si>
    <t>Employed persons</t>
  </si>
  <si>
    <t>Unemployed persons</t>
  </si>
  <si>
    <t>Inactive persons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</si>
  <si>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</si>
  <si>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</si>
  <si>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</si>
  <si>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Couple with children</t>
  </si>
  <si>
    <t>Couple without children</t>
  </si>
  <si>
    <t>Single adult with children</t>
  </si>
  <si>
    <t>Single adult without children</t>
  </si>
  <si>
    <t>Labour status</t>
  </si>
  <si>
    <t xml:space="preserve">Unemployed </t>
  </si>
  <si>
    <t xml:space="preserve">Footnote: All data based on EU-28 except for household composition. No data available for SE and DK. Aggregate hhcomp based on EU-26. </t>
  </si>
  <si>
    <t>Cities</t>
  </si>
  <si>
    <t>Towns and suburbs</t>
  </si>
  <si>
    <t>Rural areas</t>
  </si>
  <si>
    <t xml:space="preserve">Urbanisation </t>
  </si>
  <si>
    <t>Country of birth</t>
  </si>
  <si>
    <t>18-24</t>
  </si>
  <si>
    <t>25-34</t>
  </si>
  <si>
    <t>35-44</t>
  </si>
  <si>
    <t>45-54</t>
  </si>
  <si>
    <t>55-64</t>
  </si>
  <si>
    <t>Urbanisation</t>
  </si>
  <si>
    <t>Household composition*</t>
  </si>
  <si>
    <t>Age (years)</t>
  </si>
  <si>
    <t xml:space="preserve">Population by care responsibilities </t>
  </si>
  <si>
    <t>CARERESP</t>
  </si>
  <si>
    <t xml:space="preserve">Germany </t>
  </si>
  <si>
    <t>Population by care responsibilities and educational attainment level [lfso_18cresed]</t>
  </si>
  <si>
    <t>ISCED11</t>
  </si>
  <si>
    <r>
      <t>Source:</t>
    </r>
    <r>
      <rPr>
        <sz val="9"/>
        <color theme="1"/>
        <rFont val="Arial"/>
        <family val="2"/>
      </rPr>
      <t xml:space="preserve"> Eurostat (online data code: lfso_18cresed)</t>
    </r>
  </si>
  <si>
    <t>For own or partner's children</t>
  </si>
  <si>
    <t>GEO</t>
  </si>
  <si>
    <t>Used for all children</t>
  </si>
  <si>
    <t>Used for some children</t>
  </si>
  <si>
    <t>No childcare services used</t>
  </si>
  <si>
    <t xml:space="preserve">Population with childcare responsibilities by use of childcare services </t>
  </si>
  <si>
    <t>Figure 6. Use of professional childcare services by population with only childcare responsibilities, AHM 2018 (%)</t>
  </si>
  <si>
    <t>Other (personal) reasons</t>
  </si>
  <si>
    <t>No service accessible or vacant</t>
  </si>
  <si>
    <t>Other service-related reasons</t>
  </si>
  <si>
    <t>Arranged alone or with partner</t>
  </si>
  <si>
    <t>Arranged using informal support</t>
  </si>
  <si>
    <t>Figure 8. Main reason for not using professional childcare services by age, AHM 2018, EU-28 (%)</t>
  </si>
  <si>
    <t>25-34 years</t>
  </si>
  <si>
    <t>35-44 years</t>
  </si>
  <si>
    <t>45-54 years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</si>
  <si>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</si>
  <si>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</si>
  <si>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</si>
  <si>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</si>
  <si>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</si>
  <si>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</si>
  <si>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</si>
  <si>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</si>
  <si>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</si>
  <si>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</si>
  <si>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</si>
  <si>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</si>
  <si>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</si>
  <si>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</si>
  <si>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</si>
  <si>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</si>
  <si>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</si>
  <si>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</si>
  <si>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</si>
  <si>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</si>
  <si>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</si>
  <si>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</si>
  <si>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RO</t>
  </si>
  <si>
    <t>SE</t>
  </si>
  <si>
    <t>SI</t>
  </si>
  <si>
    <t>SK</t>
  </si>
  <si>
    <t>UK</t>
  </si>
  <si>
    <t>CH</t>
  </si>
  <si>
    <t>IS</t>
  </si>
  <si>
    <t>NO</t>
  </si>
  <si>
    <t>TR</t>
  </si>
  <si>
    <t>Care responsibilities for incapacitated relatives</t>
  </si>
  <si>
    <t>For own or partner's children and incapacitated relatives</t>
  </si>
  <si>
    <t>Total (all response)</t>
  </si>
  <si>
    <t>Yes, use professional care</t>
  </si>
  <si>
    <t>Share that have said "yes"</t>
  </si>
  <si>
    <t>GEO/CHCARE</t>
  </si>
  <si>
    <t xml:space="preserve">Figure 1. Care responsibilities of persons aged 18-64 by country, EU-28, 2018 (%) 
</t>
  </si>
  <si>
    <t/>
  </si>
  <si>
    <t>CHCARE</t>
  </si>
  <si>
    <t xml:space="preserve">Figure 5. Only childcare responsibilities by education level, EU-28, 2018 (%) </t>
  </si>
  <si>
    <t xml:space="preserve">Figure 4. Only childcare responsibilities by age, EU-28, 2018 (%) </t>
  </si>
  <si>
    <t>Figure 3. Persons aged 18-64 with only childcare responsibilities by population group, EU-28, 2018</t>
  </si>
  <si>
    <t xml:space="preserve">Figure 2. Care responsibilities by population group, 18-64 years, EU-28, 2018 (%) </t>
  </si>
  <si>
    <t>Cells in yellow have low reliability</t>
  </si>
  <si>
    <t>Cells with very low reliability, were consequently deleted</t>
  </si>
  <si>
    <t>Employee</t>
  </si>
  <si>
    <t>Family worker</t>
  </si>
  <si>
    <t>Self-employed with employees</t>
  </si>
  <si>
    <t>Self-employed without employees</t>
  </si>
  <si>
    <t xml:space="preserve">Population with childcare responsibilities by use of childcare services and professional status </t>
  </si>
  <si>
    <t>Figure 7. Share of persons aged 18-64 who use professional childcare service for some or all children by professional status (%)</t>
  </si>
  <si>
    <r>
      <t>Source:</t>
    </r>
    <r>
      <rPr>
        <sz val="9"/>
        <color theme="1"/>
        <rFont val="Arial"/>
        <family val="2"/>
      </rPr>
      <t xml:space="preserve"> Eurostat (LFS survey AHM 2018; based on: lfso_18cresls; lfso_18cresed; lfso_18creshc)</t>
    </r>
  </si>
  <si>
    <t>Footnote:</t>
  </si>
  <si>
    <t>¹ Low reliability for care for children and incapacitated relatives</t>
  </si>
  <si>
    <t>Finland¹</t>
  </si>
  <si>
    <t>Cyprus¹</t>
  </si>
  <si>
    <t>¹ Low reliability for self-employed with employees</t>
  </si>
  <si>
    <t>² Low reliabilty for self-employed without employees</t>
  </si>
  <si>
    <t>Cyprus³</t>
  </si>
  <si>
    <t>Estonia³</t>
  </si>
  <si>
    <t>Slovakia³</t>
  </si>
  <si>
    <t>Hungary³</t>
  </si>
  <si>
    <t>Sweden³</t>
  </si>
  <si>
    <t>Denmark³</t>
  </si>
  <si>
    <t>Romania³</t>
  </si>
  <si>
    <t>Germany³</t>
  </si>
  <si>
    <t>Poland³</t>
  </si>
  <si>
    <t>Luxembourg³</t>
  </si>
  <si>
    <t>Spain³</t>
  </si>
  <si>
    <t>Ireland³</t>
  </si>
  <si>
    <t>Belgium³</t>
  </si>
  <si>
    <t>Bulgaria³</t>
  </si>
  <si>
    <t>Austria³</t>
  </si>
  <si>
    <t>France³</t>
  </si>
  <si>
    <t>Croatia³</t>
  </si>
  <si>
    <t>Iceland³</t>
  </si>
  <si>
    <t>³ Very low reliabilty for family worker</t>
  </si>
  <si>
    <t xml:space="preserve">18-24¹ </t>
  </si>
  <si>
    <t>¹ Low reliability for persons who take care of own children and incapacitated relatives</t>
  </si>
  <si>
    <t>Persons in employment or with previous employment experience by effects of care of incapacitated relatives on employment and educational attainment level [lfso_18redsted]</t>
  </si>
  <si>
    <t xml:space="preserve">All ISCED 2011 levels </t>
  </si>
  <si>
    <t>GEO/TIME</t>
  </si>
  <si>
    <t>EFFEMP</t>
  </si>
  <si>
    <t>Work interruption</t>
  </si>
  <si>
    <t>Reduction of working time</t>
  </si>
  <si>
    <t>Croatia¹²</t>
  </si>
  <si>
    <t>Slovenia¹²</t>
  </si>
  <si>
    <t>YEAR</t>
  </si>
  <si>
    <t>QUARTER</t>
  </si>
  <si>
    <t>_Y</t>
  </si>
  <si>
    <t>Sum of VALUE</t>
  </si>
  <si>
    <t>Column Labels</t>
  </si>
  <si>
    <t>1.Males</t>
  </si>
  <si>
    <t>2.Females</t>
  </si>
  <si>
    <t>1_2</t>
  </si>
  <si>
    <t>Tot</t>
  </si>
  <si>
    <t>Gap</t>
  </si>
  <si>
    <t>Slovenia¹</t>
  </si>
  <si>
    <t>¹ Low reliability for males</t>
  </si>
  <si>
    <r>
      <t>Source:</t>
    </r>
    <r>
      <rPr>
        <sz val="9"/>
        <color theme="1"/>
        <rFont val="Arial"/>
        <family val="2"/>
      </rPr>
      <t xml:space="preserve"> Eurostat (LFS survey AHM 2018; based on: lfso_18redsted)</t>
    </r>
  </si>
  <si>
    <t>² Low reliability for females</t>
  </si>
  <si>
    <t>TOTAL</t>
  </si>
  <si>
    <t>Population by care responsibilities and labour status [lfso_18cresls]</t>
  </si>
  <si>
    <t>Population</t>
  </si>
  <si>
    <t>SEX/TIME</t>
  </si>
  <si>
    <t>WSTATUS/TIME</t>
  </si>
  <si>
    <t>DK/SE missing</t>
  </si>
  <si>
    <t>EU-26</t>
  </si>
  <si>
    <t>Household composition²</t>
  </si>
  <si>
    <t xml:space="preserve">² All data based on EU-28 except for household composition. No data available for SE and DK. Aggregate hhcomp based on EU-26. </t>
  </si>
  <si>
    <t>GEO/ISCED11</t>
  </si>
  <si>
    <t>AGE/TIME</t>
  </si>
  <si>
    <t>From 18 to 24 years</t>
  </si>
  <si>
    <t>From 25 to 34 years</t>
  </si>
  <si>
    <t>From 35 to 44 years</t>
  </si>
  <si>
    <t>From 45 to 54 years</t>
  </si>
  <si>
    <t>From 55 to 64 years</t>
  </si>
  <si>
    <t xml:space="preserve">Slovenia¹ </t>
  </si>
  <si>
    <r>
      <t>Source:</t>
    </r>
    <r>
      <rPr>
        <sz val="9"/>
        <color theme="1"/>
        <rFont val="Arial"/>
        <family val="2"/>
      </rPr>
      <t xml:space="preserve"> Eurostat (lfso_18cresls; lfso_18cresed; lfso_18creshc; lfso_18cresdu;lfso_18cresnat)</t>
    </r>
  </si>
  <si>
    <t>GEO/AGE</t>
  </si>
  <si>
    <t>18 to 24 years</t>
  </si>
  <si>
    <t>25 to 34 years</t>
  </si>
  <si>
    <t>35 to 44 years</t>
  </si>
  <si>
    <t>45 to 54 years</t>
  </si>
  <si>
    <t>55 to 64 years</t>
  </si>
  <si>
    <r>
      <t>Source:</t>
    </r>
    <r>
      <rPr>
        <sz val="9"/>
        <color theme="1"/>
        <rFont val="Arial"/>
        <family val="2"/>
      </rPr>
      <t xml:space="preserve"> Eurostat (LFS survey AHM 2018; based on: lfso_18cusels; lfso_18cuseed; lfso_18cusecb)</t>
    </r>
  </si>
  <si>
    <t>Care for children and  incapacitated relatives</t>
  </si>
  <si>
    <t>Population not using childcare services by main reason [lfso_18cobs]</t>
  </si>
  <si>
    <t>Used for some children or not used</t>
  </si>
  <si>
    <t>AGE/REASON</t>
  </si>
  <si>
    <t>Other service related reasons</t>
  </si>
  <si>
    <t>Informal support</t>
  </si>
  <si>
    <t>Other</t>
  </si>
  <si>
    <r>
      <t>Source:</t>
    </r>
    <r>
      <rPr>
        <sz val="9"/>
        <color theme="1"/>
        <rFont val="Arial"/>
        <family val="2"/>
      </rPr>
      <t xml:space="preserve"> Eurostat (lfso_18cobs)</t>
    </r>
  </si>
  <si>
    <t>¹ Very low reliability for children take care of themselves</t>
  </si>
  <si>
    <t>² (Very) low reliability for no service accessible or vacant</t>
  </si>
  <si>
    <t>³ (Very) low reliabllity for other service-related reasons</t>
  </si>
  <si>
    <t>⁴ Low reliability for costs</t>
  </si>
  <si>
    <t xml:space="preserve">18-24 years¹²³ </t>
  </si>
  <si>
    <t>55-64 years²³⁴</t>
  </si>
  <si>
    <t>Czechia¹³</t>
  </si>
  <si>
    <t>Italy¹²³</t>
  </si>
  <si>
    <t>Norway¹³</t>
  </si>
  <si>
    <t>Netherlands¹³</t>
  </si>
  <si>
    <t>Malta¹³</t>
  </si>
  <si>
    <t>United Kingdom³</t>
  </si>
  <si>
    <t>Latvia³</t>
  </si>
  <si>
    <t>total</t>
  </si>
  <si>
    <t>18-64</t>
  </si>
  <si>
    <t>Persons in employment with childcare responsibilities by effect on employment and educational attainment level [lfso_18ceffed]</t>
  </si>
  <si>
    <t>AHM2018_CHCAREFF</t>
  </si>
  <si>
    <t>1.Low</t>
  </si>
  <si>
    <t>2.Medium</t>
  </si>
  <si>
    <t>3.High</t>
  </si>
  <si>
    <t>Row Labels</t>
  </si>
  <si>
    <t>1to6 effect</t>
  </si>
  <si>
    <t>No effect</t>
  </si>
  <si>
    <t>Bulgaria ¹</t>
  </si>
  <si>
    <t>Slovenia ¹</t>
  </si>
  <si>
    <t>Lithuania ¹</t>
  </si>
  <si>
    <t>Source: Eurostat LFS Survey</t>
  </si>
  <si>
    <t xml:space="preserve">¹ Low reliability for Low level of education </t>
  </si>
  <si>
    <t>Croatia²³</t>
  </si>
  <si>
    <t>² Due to Very low reliability value for Low level of education is not shown</t>
  </si>
  <si>
    <t>Latvia²</t>
  </si>
  <si>
    <t>³ Low reliability for Medium and High level of education</t>
  </si>
  <si>
    <t>Slovakia²</t>
  </si>
  <si>
    <t>Persons in employment with childcare responsibilities by effect on employment and Sex, EU-28, 2018 (%)</t>
  </si>
  <si>
    <t>No flags</t>
  </si>
  <si>
    <t>EFFEMP/TIME</t>
  </si>
  <si>
    <t>Flags and footnotes</t>
  </si>
  <si>
    <t>Any change to increase income</t>
  </si>
  <si>
    <t>Less demanding tasks in job</t>
  </si>
  <si>
    <t>Family leave</t>
  </si>
  <si>
    <t>Change of job or employer</t>
  </si>
  <si>
    <t>No effects</t>
  </si>
  <si>
    <t>No response</t>
  </si>
  <si>
    <t>Available flags:</t>
  </si>
  <si>
    <t>b</t>
  </si>
  <si>
    <t>break in time series</t>
  </si>
  <si>
    <r>
      <t>Source:</t>
    </r>
    <r>
      <rPr>
        <sz val="9"/>
        <rFont val="Arial"/>
        <family val="2"/>
      </rPr>
      <t xml:space="preserve"> Eurostat (online data code: lfso_18ceffed)</t>
    </r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</si>
  <si>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</si>
  <si>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</si>
  <si>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</si>
  <si>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</si>
  <si>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</si>
  <si>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</si>
  <si>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</si>
  <si>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</si>
  <si>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</si>
  <si>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</si>
  <si>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</si>
  <si>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</si>
  <si>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</si>
  <si>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</si>
  <si>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</si>
  <si>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</si>
  <si>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</si>
  <si>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</si>
  <si>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</si>
  <si>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</si>
  <si>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Women, aged 18-64, having reduced their working hours to facilitate childcare responsibilities (% of persons having reduce their working hours to facilitate chilcare responsibilities)</t>
  </si>
  <si>
    <t>Bulgaria¹</t>
  </si>
  <si>
    <t>Croatia¹</t>
  </si>
  <si>
    <t>¹ Low reliability</t>
  </si>
  <si>
    <t>² Due to Very Low reliability value is not shown</t>
  </si>
  <si>
    <t xml:space="preserve">Pivot table from Figure_AHM2018_flexibility_work_arrangement.csv </t>
  </si>
  <si>
    <t>Generally possible both</t>
  </si>
  <si>
    <t>Generally possible to vary start end day / Not possible whole day</t>
  </si>
  <si>
    <t>Generally possible to vary start end day / Rarely possible whole day</t>
  </si>
  <si>
    <t>Not possible both</t>
  </si>
  <si>
    <t>Not possible to vary start end day / Generally possible whole day</t>
  </si>
  <si>
    <t>Not possible to vary start end day / Rarely possible whole day</t>
  </si>
  <si>
    <t>Rarely possible both</t>
  </si>
  <si>
    <t>Rarely possible to vary start end day / Generally possible whole day</t>
  </si>
  <si>
    <t>Rarely possible to vary start end day / Not possible whole day</t>
  </si>
  <si>
    <t>Estonia²</t>
  </si>
  <si>
    <t>Latvia⁴</t>
  </si>
  <si>
    <t>Malta⁵</t>
  </si>
  <si>
    <t xml:space="preserve">Lithuania ⁶ </t>
  </si>
  <si>
    <t xml:space="preserve">Cyprus⁷ </t>
  </si>
  <si>
    <t>Iceland⁸</t>
  </si>
  <si>
    <t>¹ Low reliability for Generally possible to vary start end day / Not possible whole day, Generally possible to vary start end day / Rarely possible whole day,Not possible to vary start end day / Rarely possible whole day, Rarely possible both and Rarely possible to vary start end day / Not possible whole day.</t>
  </si>
  <si>
    <t>² Low reliability for Generally possible to vary start end day / Not possible whole day and Rarely possible to vary start end day / Not possible whole day.</t>
  </si>
  <si>
    <t>³ Low reliability for Generally possible to vary start end day / Not possible whole day, Generally possible to vary start end day / Rarely possible whole day,Not possible to vary start end day / Rarely possible whole day,  Rarely possible to vary start end day / Generally possible whole day and Rarely possible to vary start end day / Not possible whole day.</t>
  </si>
  <si>
    <t>⁴ Low reliability for 'Not possible to vary start end day / Generally possible whole day'.</t>
  </si>
  <si>
    <t>⁵ Low reliability for 'Generally possible to vary start end day / Rarely possible whole day', 'Not possible to vary start end day / Generally possible whole day', 'Not possible to vary start end day / Rarely possible whole day' and 'Rarely possible to vary start end day / Generally possible whole day'.</t>
  </si>
  <si>
    <t>⁶ Low reliability for 'Generally possible to vary start end day / Not possible whole day'</t>
  </si>
  <si>
    <t>⁷ Low reliability for 'Not possible to vary start end day / Rarely possible whole day'. Due to very low reliability values for 'Not possible to vary start end day / Generally possible whole day' and 'Rarely possible to vary start end day / Generally possible whole day' are not shown.</t>
  </si>
  <si>
    <t>⁸ Due to very low reliability values for 'Not possible to vary start end day / Generally possible whole day', 'Not possible to vary start end day / Rarely possible whole day' and 'Rarely possible to vary start end day / Not possible whole day' are not shown.</t>
  </si>
  <si>
    <t>AHM2018_CARERES</t>
  </si>
  <si>
    <t>2to8</t>
  </si>
  <si>
    <t>COUNTRY</t>
  </si>
  <si>
    <t>FLAG</t>
  </si>
  <si>
    <t>(Multiple Items)</t>
  </si>
  <si>
    <t>STAPRO</t>
  </si>
  <si>
    <t>No answer</t>
  </si>
  <si>
    <t>Legislators senior officials and managers</t>
  </si>
  <si>
    <t>Skilled agricultural and fishery workers</t>
  </si>
  <si>
    <t>Clerks</t>
  </si>
  <si>
    <t>Professionals</t>
  </si>
  <si>
    <t>Technicians and associate professionals</t>
  </si>
  <si>
    <t>Service workers and shop and market sales workers</t>
  </si>
  <si>
    <t>Elementary occupations</t>
  </si>
  <si>
    <t>Craft and related trades workers</t>
  </si>
  <si>
    <t>Armed forces</t>
  </si>
  <si>
    <t>Plant and machine operators and assemblers</t>
  </si>
  <si>
    <t>Share of employees who perceived being generally possible to vary start and stop of the working day and for taking whole day off  to facilitate reconciliation, EU-28, 2018  (%)</t>
  </si>
  <si>
    <t>Persons in employment with care responsibilities by main obstacle at work for reconciliation and educational attainment level [lfso_18wobsed]</t>
  </si>
  <si>
    <t>Persons in employment with care responsibilities by main obstacle at work for reconciliation, 2018 (%)</t>
  </si>
  <si>
    <t>GEO/BARRIER</t>
  </si>
  <si>
    <t>Long working hours</t>
  </si>
  <si>
    <t>Unpredictable or difficult work schedules</t>
  </si>
  <si>
    <t>Long commute</t>
  </si>
  <si>
    <t>Demanding or exhausting job</t>
  </si>
  <si>
    <t>Lack of support from employers and colleagues</t>
  </si>
  <si>
    <t>Estonia¹</t>
  </si>
  <si>
    <t>Croatia²</t>
  </si>
  <si>
    <t>Slovenia³⁴</t>
  </si>
  <si>
    <t>Greece⁴</t>
  </si>
  <si>
    <t>Cyprus⁴</t>
  </si>
  <si>
    <r>
      <t>Source:</t>
    </r>
    <r>
      <rPr>
        <sz val="9"/>
        <rFont val="Arial"/>
        <family val="2"/>
      </rPr>
      <t xml:space="preserve"> Eurostat (online data code: lfso_18wobsed)</t>
    </r>
  </si>
  <si>
    <t>Denmark⁴</t>
  </si>
  <si>
    <t>¹ Low reliability for Demanding or exhausting job, Due to very low reliability value for Lack of support is not shown</t>
  </si>
  <si>
    <t>Malta⁴</t>
  </si>
  <si>
    <t>² Low reliability for all values except 'Unpredictable or difficult work schedules'</t>
  </si>
  <si>
    <t>Latvia⁵</t>
  </si>
  <si>
    <t>³ Low reliability for 'other'</t>
  </si>
  <si>
    <t>⁴ Low reliability for 'Lack of support from employers and colleagues'</t>
  </si>
  <si>
    <t>Norway⁴</t>
  </si>
  <si>
    <t>⁵ Low reliability for 'Unpredictable or difficult work schedules', Due to very low reliability others values are not shown.</t>
  </si>
  <si>
    <t>Iceland⁶</t>
  </si>
  <si>
    <t>⁶ Low reliability for 'Lack of support from employers and colleagues'</t>
  </si>
  <si>
    <t>Share of persons in employment with care responsibilities WITHOUT  obstacle at work for reconciliation (%)</t>
  </si>
  <si>
    <t>Population by effects of childcare on employment and educational attainment level [lfso_18stwked]</t>
  </si>
  <si>
    <t>Population by effects of childcare on employment, 2018 (%)</t>
  </si>
  <si>
    <t>GEO/EFFEMP</t>
  </si>
  <si>
    <t>No work interruption</t>
  </si>
  <si>
    <t>Never worked for childcare reasons</t>
  </si>
  <si>
    <t>Never worked for other reasons</t>
  </si>
  <si>
    <t>Never had children</t>
  </si>
  <si>
    <t>Estonia¹²</t>
  </si>
  <si>
    <t>Slovenia³</t>
  </si>
  <si>
    <t>Latvia¹²</t>
  </si>
  <si>
    <t>Malta ⁴</t>
  </si>
  <si>
    <r>
      <t>Source:</t>
    </r>
    <r>
      <rPr>
        <sz val="9"/>
        <rFont val="Arial"/>
        <family val="2"/>
      </rPr>
      <t xml:space="preserve"> Eurostat (online data code: lfso_18stwked)</t>
    </r>
  </si>
  <si>
    <t>¹ Due to very low reliability value for Never worked for childcare reasons is not shown</t>
  </si>
  <si>
    <t>Iceland²</t>
  </si>
  <si>
    <t>² Due to very low reliability value for  Never worked for other reasons</t>
  </si>
  <si>
    <t>³ Low reliability for Never worked for childcare reasons</t>
  </si>
  <si>
    <t>⁴  Low reliability for Never worked for other reasons</t>
  </si>
  <si>
    <t>Population by effects of childcare on employment and country of birth [lfso_18stwkcb]</t>
  </si>
  <si>
    <t>Share of  persons who never worked for chilcare reasons (% of concerned country of birth), 2018.</t>
  </si>
  <si>
    <t>Source: Eurostat lfso_18stwkcb</t>
  </si>
  <si>
    <t>GEO/C_BIRTH</t>
  </si>
  <si>
    <t>Cyprus¹²</t>
  </si>
  <si>
    <t>Czechia¹</t>
  </si>
  <si>
    <t>Luxembourg²</t>
  </si>
  <si>
    <t>Austria²</t>
  </si>
  <si>
    <t>Sweden²</t>
  </si>
  <si>
    <t>Finland²</t>
  </si>
  <si>
    <t>Bulgaria⁴</t>
  </si>
  <si>
    <t>Lithuania⁴</t>
  </si>
  <si>
    <t>Hungary⁴</t>
  </si>
  <si>
    <t>Poland⁴</t>
  </si>
  <si>
    <t>Portugal⁴</t>
  </si>
  <si>
    <t>Slovakia⁴</t>
  </si>
  <si>
    <t>Estonia³⁴</t>
  </si>
  <si>
    <r>
      <t>Source:</t>
    </r>
    <r>
      <rPr>
        <sz val="10"/>
        <rFont val="Arial"/>
        <family val="2"/>
      </rPr>
      <t xml:space="preserve"> Eurostat (lfso_18stwkcb)</t>
    </r>
  </si>
  <si>
    <t>Switzerland²</t>
  </si>
  <si>
    <t>¹ Low reliability for Foreign country</t>
  </si>
  <si>
    <t>² Low reliability for Reporting country</t>
  </si>
  <si>
    <t>³ Due to very low reliability Reporting country is not shown</t>
  </si>
  <si>
    <t>⁴ Due to very low reliability Foreign country is not shown</t>
  </si>
  <si>
    <t>Share of persons aged 18-64 with a work interuption (more than 6 months) for childcare by sex, 2018 (%).</t>
  </si>
  <si>
    <t>AHM2018_STOPWORK</t>
  </si>
  <si>
    <t>Yes</t>
  </si>
  <si>
    <t>all stopwork values except no answer</t>
  </si>
  <si>
    <t>More than 6 months</t>
  </si>
  <si>
    <t>Malta¹</t>
  </si>
  <si>
    <t>Portugal¹</t>
  </si>
  <si>
    <t>:u</t>
  </si>
  <si>
    <t>Slovenia²</t>
  </si>
  <si>
    <t>Bulgaria²</t>
  </si>
  <si>
    <t>¹ Due to Very low reliability value for Males is not shown</t>
  </si>
  <si>
    <t>² Low reliability for Males</t>
  </si>
  <si>
    <r>
      <t>Source:</t>
    </r>
    <r>
      <rPr>
        <sz val="9"/>
        <color theme="1"/>
        <rFont val="Arial"/>
        <family val="2"/>
      </rPr>
      <t xml:space="preserve"> Eurostat (online data code: lfso_18cresls)</t>
    </r>
  </si>
  <si>
    <r>
      <t>Source:</t>
    </r>
    <r>
      <rPr>
        <sz val="9"/>
        <color theme="1"/>
        <rFont val="Arial"/>
        <family val="2"/>
      </rPr>
      <t xml:space="preserve"> Eurostat (online data code: lfso_18cuseps)</t>
    </r>
  </si>
  <si>
    <r>
      <t>Source:</t>
    </r>
    <r>
      <rPr>
        <sz val="9"/>
        <color theme="1"/>
        <rFont val="Arial"/>
        <family val="2"/>
      </rPr>
      <t xml:space="preserve"> Eurostat (online data code: lfso_18cresls; lfso_18cresed; lfso_18creshc; lfso_18cresdu;lfso_18cresnat)</t>
    </r>
  </si>
  <si>
    <t>Figure 9. Care for incapacitated relatives by population group, 18-64 years, EU-28, 2018</t>
  </si>
  <si>
    <t xml:space="preserve">Overall total </t>
  </si>
  <si>
    <t>Childcare rate</t>
  </si>
  <si>
    <t>Figure 10. Share of persons in employment or with previous employment experience aged 18-64, having reduced their working time or interrupted their work by sex,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</si>
</sst>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"/>
    <numFmt numFmtId="166" formatCode="0.0"/>
    <numFmt numFmtId="168" formatCode="0.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9.2"/>
      <color rgb="FF00000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1" applyNumberFormat="0" applyFont="0" applyAlignment="0" applyProtection="0"/>
  </cellStyleXfs>
  <cellXfs count="137">
    <xf numFmtId="0" fontId="0" fillId="0" borderId="0" xfId="0"/>
    <xf numFmtId="0" fontId="2" fillId="0" borderId="0" xfId="0" applyFont="1"/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164" fontId="5" fillId="0" borderId="0" xfId="20" applyNumberFormat="1" applyFont="1" applyFill="1" applyBorder="1" applyAlignment="1">
      <alignment/>
      <protection/>
    </xf>
    <xf numFmtId="0" fontId="5" fillId="3" borderId="2" xfId="20" applyNumberFormat="1" applyFont="1" applyFill="1" applyBorder="1" applyAlignment="1">
      <alignment/>
      <protection/>
    </xf>
    <xf numFmtId="165" fontId="5" fillId="0" borderId="2" xfId="20" applyNumberFormat="1" applyFont="1" applyFill="1" applyBorder="1" applyAlignment="1">
      <alignment/>
      <protection/>
    </xf>
    <xf numFmtId="0" fontId="5" fillId="0" borderId="2" xfId="20" applyNumberFormat="1" applyFont="1" applyFill="1" applyBorder="1" applyAlignment="1">
      <alignment/>
      <protection/>
    </xf>
    <xf numFmtId="165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5" fillId="0" borderId="0" xfId="0" applyFont="1"/>
    <xf numFmtId="0" fontId="5" fillId="0" borderId="0" xfId="22" applyFont="1">
      <alignment/>
      <protection/>
    </xf>
    <xf numFmtId="165" fontId="5" fillId="4" borderId="2" xfId="0" applyNumberFormat="1" applyFont="1" applyFill="1" applyBorder="1" applyAlignment="1">
      <alignment/>
    </xf>
    <xf numFmtId="165" fontId="5" fillId="4" borderId="2" xfId="20" applyNumberFormat="1" applyFont="1" applyFill="1" applyBorder="1" applyAlignment="1">
      <alignment/>
      <protection/>
    </xf>
    <xf numFmtId="0" fontId="5" fillId="0" borderId="0" xfId="0" applyFont="1" applyAlignment="1">
      <alignment horizontal="left"/>
    </xf>
    <xf numFmtId="0" fontId="5" fillId="0" borderId="0" xfId="20" applyFont="1" applyAlignment="1">
      <alignment horizontal="left"/>
      <protection/>
    </xf>
    <xf numFmtId="0" fontId="5" fillId="4" borderId="0" xfId="20" applyFont="1" applyFill="1">
      <alignment/>
      <protection/>
    </xf>
    <xf numFmtId="166" fontId="4" fillId="0" borderId="0" xfId="0" applyNumberFormat="1" applyFont="1" applyFill="1" applyBorder="1" applyAlignment="1">
      <alignment/>
    </xf>
    <xf numFmtId="166" fontId="2" fillId="0" borderId="0" xfId="0" applyNumberFormat="1" applyFont="1"/>
    <xf numFmtId="166" fontId="2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6" fontId="2" fillId="4" borderId="0" xfId="0" applyNumberFormat="1" applyFont="1" applyFill="1"/>
    <xf numFmtId="166" fontId="5" fillId="0" borderId="0" xfId="0" applyNumberFormat="1" applyFont="1" applyFill="1" applyBorder="1" applyAlignment="1">
      <alignment/>
    </xf>
    <xf numFmtId="166" fontId="5" fillId="4" borderId="0" xfId="0" applyNumberFormat="1" applyFont="1" applyFill="1"/>
    <xf numFmtId="166" fontId="5" fillId="0" borderId="0" xfId="21" applyNumberFormat="1" applyFont="1">
      <alignment/>
      <protection/>
    </xf>
    <xf numFmtId="166" fontId="5" fillId="5" borderId="0" xfId="0" applyNumberFormat="1" applyFont="1" applyFill="1" applyBorder="1" applyAlignment="1">
      <alignment/>
    </xf>
    <xf numFmtId="166" fontId="5" fillId="0" borderId="0" xfId="22" applyNumberFormat="1" applyFont="1">
      <alignment/>
      <protection/>
    </xf>
    <xf numFmtId="166" fontId="2" fillId="0" borderId="0" xfId="0" applyNumberFormat="1" applyFont="1" applyFill="1" applyBorder="1"/>
    <xf numFmtId="166" fontId="3" fillId="0" borderId="0" xfId="0" applyNumberFormat="1" applyFont="1" applyFill="1" applyBorder="1"/>
    <xf numFmtId="166" fontId="6" fillId="0" borderId="0" xfId="0" applyNumberFormat="1" applyFont="1" applyAlignment="1">
      <alignment/>
    </xf>
    <xf numFmtId="166" fontId="5" fillId="0" borderId="0" xfId="0" applyNumberFormat="1" applyFont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3" fillId="0" borderId="0" xfId="0" applyNumberFormat="1" applyFont="1"/>
    <xf numFmtId="166" fontId="2" fillId="0" borderId="0" xfId="0" applyNumberFormat="1" applyFont="1" applyFill="1"/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0" xfId="0" applyNumberFormat="1" applyFont="1" applyFill="1"/>
    <xf numFmtId="166" fontId="5" fillId="0" borderId="0" xfId="21" applyNumberFormat="1" applyFont="1" applyFill="1">
      <alignment/>
      <protection/>
    </xf>
    <xf numFmtId="166" fontId="5" fillId="0" borderId="0" xfId="22" applyNumberFormat="1" applyFont="1" applyFill="1">
      <alignment/>
      <protection/>
    </xf>
    <xf numFmtId="166" fontId="5" fillId="0" borderId="0" xfId="0" applyNumberFormat="1" applyFont="1" applyFill="1" applyBorder="1"/>
    <xf numFmtId="166" fontId="5" fillId="0" borderId="0" xfId="0" applyNumberFormat="1" applyFont="1"/>
    <xf numFmtId="166" fontId="2" fillId="6" borderId="0" xfId="0" applyNumberFormat="1" applyFont="1" applyFill="1" applyBorder="1"/>
    <xf numFmtId="166" fontId="2" fillId="7" borderId="0" xfId="0" applyNumberFormat="1" applyFont="1" applyFill="1"/>
    <xf numFmtId="166" fontId="4" fillId="0" borderId="0" xfId="20" applyNumberFormat="1" applyFont="1" applyFill="1" applyBorder="1" applyAlignment="1">
      <alignment/>
      <protection/>
    </xf>
    <xf numFmtId="166" fontId="5" fillId="0" borderId="0" xfId="20" applyNumberFormat="1" applyFont="1">
      <alignment/>
      <protection/>
    </xf>
    <xf numFmtId="166" fontId="5" fillId="3" borderId="2" xfId="20" applyNumberFormat="1" applyFont="1" applyFill="1" applyBorder="1" applyAlignment="1">
      <alignment/>
      <protection/>
    </xf>
    <xf numFmtId="166" fontId="5" fillId="0" borderId="0" xfId="20" applyNumberFormat="1" applyFont="1" applyAlignment="1">
      <alignment horizontal="left"/>
      <protection/>
    </xf>
    <xf numFmtId="166" fontId="5" fillId="0" borderId="0" xfId="20" applyNumberFormat="1" applyFont="1" applyAlignment="1">
      <alignment horizontal="center"/>
      <protection/>
    </xf>
    <xf numFmtId="166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Fill="1">
      <alignment/>
      <protection/>
    </xf>
    <xf numFmtId="166" fontId="5" fillId="4" borderId="0" xfId="20" applyNumberFormat="1" applyFont="1" applyFill="1">
      <alignment/>
      <protection/>
    </xf>
    <xf numFmtId="166" fontId="2" fillId="4" borderId="0" xfId="0" applyNumberFormat="1" applyFont="1" applyFill="1" applyBorder="1"/>
    <xf numFmtId="166" fontId="5" fillId="4" borderId="0" xfId="0" applyNumberFormat="1" applyFont="1" applyFill="1" applyBorder="1" applyAlignment="1">
      <alignment/>
    </xf>
    <xf numFmtId="165" fontId="5" fillId="4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/>
    <xf numFmtId="14" fontId="5" fillId="0" borderId="0" xfId="0" applyNumberFormat="1" applyFont="1" applyFill="1" applyBorder="1" applyAlignment="1">
      <alignment/>
    </xf>
    <xf numFmtId="166" fontId="6" fillId="0" borderId="0" xfId="0" applyNumberFormat="1" applyFont="1"/>
    <xf numFmtId="14" fontId="2" fillId="0" borderId="0" xfId="0" applyNumberFormat="1" applyFont="1"/>
    <xf numFmtId="0" fontId="0" fillId="0" borderId="0" xfId="23">
      <alignment/>
      <protection/>
    </xf>
    <xf numFmtId="0" fontId="8" fillId="0" borderId="0" xfId="20">
      <alignment/>
      <protection/>
    </xf>
    <xf numFmtId="166" fontId="8" fillId="0" borderId="0" xfId="20" applyNumberFormat="1">
      <alignment/>
      <protection/>
    </xf>
    <xf numFmtId="0" fontId="0" fillId="0" borderId="0" xfId="23" applyAlignment="1">
      <alignment horizontal="center"/>
      <protection/>
    </xf>
    <xf numFmtId="166" fontId="0" fillId="0" borderId="0" xfId="23" applyNumberFormat="1">
      <alignment/>
      <protection/>
    </xf>
    <xf numFmtId="166" fontId="0" fillId="4" borderId="0" xfId="23" applyNumberFormat="1" applyFill="1">
      <alignment/>
      <protection/>
    </xf>
    <xf numFmtId="166" fontId="0" fillId="7" borderId="0" xfId="23" applyNumberFormat="1" applyFill="1">
      <alignment/>
      <protection/>
    </xf>
    <xf numFmtId="0" fontId="11" fillId="0" borderId="0" xfId="20" applyFont="1" applyAlignment="1">
      <alignment horizontal="left" vertical="center" readingOrder="1"/>
      <protection/>
    </xf>
    <xf numFmtId="0" fontId="4" fillId="0" borderId="0" xfId="20" applyFont="1">
      <alignment/>
      <protection/>
    </xf>
    <xf numFmtId="0" fontId="5" fillId="3" borderId="5" xfId="20" applyNumberFormat="1" applyFont="1" applyFill="1" applyBorder="1" applyAlignment="1">
      <alignment/>
      <protection/>
    </xf>
    <xf numFmtId="0" fontId="9" fillId="0" borderId="0" xfId="20" applyFont="1" applyAlignment="1">
      <alignment/>
      <protection/>
    </xf>
    <xf numFmtId="0" fontId="7" fillId="0" borderId="0" xfId="20" applyFont="1" applyAlignment="1">
      <alignment horizontal="left" vertical="center" readingOrder="1"/>
      <protection/>
    </xf>
    <xf numFmtId="0" fontId="1" fillId="0" borderId="0" xfId="20" applyFont="1">
      <alignment/>
      <protection/>
    </xf>
    <xf numFmtId="0" fontId="5" fillId="7" borderId="0" xfId="20" applyFont="1" applyFill="1">
      <alignment/>
      <protection/>
    </xf>
    <xf numFmtId="0" fontId="5" fillId="7" borderId="2" xfId="20" applyNumberFormat="1" applyFont="1" applyFill="1" applyBorder="1" applyAlignment="1">
      <alignment/>
      <protection/>
    </xf>
    <xf numFmtId="166" fontId="5" fillId="7" borderId="0" xfId="20" applyNumberFormat="1" applyFont="1" applyFill="1">
      <alignment/>
      <protection/>
    </xf>
    <xf numFmtId="0" fontId="12" fillId="0" borderId="0" xfId="20" applyFont="1" applyAlignment="1">
      <alignment horizontal="left" vertical="center" readingOrder="1"/>
      <protection/>
    </xf>
    <xf numFmtId="165" fontId="5" fillId="0" borderId="3" xfId="20" applyNumberFormat="1" applyFont="1" applyFill="1" applyBorder="1" applyAlignment="1">
      <alignment/>
      <protection/>
    </xf>
    <xf numFmtId="0" fontId="5" fillId="7" borderId="4" xfId="20" applyFont="1" applyFill="1" applyBorder="1">
      <alignment/>
      <protection/>
    </xf>
    <xf numFmtId="165" fontId="5" fillId="0" borderId="6" xfId="20" applyNumberFormat="1" applyFont="1" applyFill="1" applyBorder="1" applyAlignment="1">
      <alignment/>
      <protection/>
    </xf>
    <xf numFmtId="165" fontId="5" fillId="0" borderId="4" xfId="20" applyNumberFormat="1" applyFont="1" applyFill="1" applyBorder="1" applyAlignment="1">
      <alignment/>
      <protection/>
    </xf>
    <xf numFmtId="165" fontId="5" fillId="4" borderId="4" xfId="20" applyNumberFormat="1" applyFont="1" applyFill="1" applyBorder="1" applyAlignment="1">
      <alignment/>
      <protection/>
    </xf>
    <xf numFmtId="165" fontId="5" fillId="0" borderId="7" xfId="20" applyNumberFormat="1" applyFont="1" applyFill="1" applyBorder="1" applyAlignment="1">
      <alignment/>
      <protection/>
    </xf>
    <xf numFmtId="0" fontId="13" fillId="0" borderId="0" xfId="20" applyFont="1">
      <alignment/>
      <protection/>
    </xf>
    <xf numFmtId="0" fontId="5" fillId="3" borderId="8" xfId="20" applyNumberFormat="1" applyFont="1" applyFill="1" applyBorder="1" applyAlignment="1">
      <alignment/>
      <protection/>
    </xf>
    <xf numFmtId="165" fontId="5" fillId="0" borderId="9" xfId="20" applyNumberFormat="1" applyFont="1" applyFill="1" applyBorder="1" applyAlignment="1">
      <alignment/>
      <protection/>
    </xf>
    <xf numFmtId="0" fontId="5" fillId="4" borderId="10" xfId="20" applyFont="1" applyFill="1" applyBorder="1">
      <alignment/>
      <protection/>
    </xf>
    <xf numFmtId="165" fontId="5" fillId="0" borderId="11" xfId="20" applyNumberFormat="1" applyFont="1" applyFill="1" applyBorder="1" applyAlignment="1">
      <alignment/>
      <protection/>
    </xf>
    <xf numFmtId="0" fontId="5" fillId="4" borderId="4" xfId="20" applyFont="1" applyFill="1" applyBorder="1">
      <alignment/>
      <protection/>
    </xf>
    <xf numFmtId="0" fontId="5" fillId="0" borderId="5" xfId="20" applyNumberFormat="1" applyFont="1" applyFill="1" applyBorder="1" applyAlignment="1">
      <alignment/>
      <protection/>
    </xf>
    <xf numFmtId="0" fontId="5" fillId="7" borderId="3" xfId="20" applyNumberFormat="1" applyFont="1" applyFill="1" applyBorder="1" applyAlignment="1">
      <alignment/>
      <protection/>
    </xf>
    <xf numFmtId="0" fontId="5" fillId="3" borderId="9" xfId="20" applyNumberFormat="1" applyFont="1" applyFill="1" applyBorder="1" applyAlignment="1">
      <alignment/>
      <protection/>
    </xf>
    <xf numFmtId="0" fontId="5" fillId="3" borderId="4" xfId="20" applyNumberFormat="1" applyFont="1" applyFill="1" applyBorder="1" applyAlignment="1">
      <alignment/>
      <protection/>
    </xf>
    <xf numFmtId="165" fontId="5" fillId="4" borderId="3" xfId="20" applyNumberFormat="1" applyFont="1" applyFill="1" applyBorder="1" applyAlignment="1">
      <alignment/>
      <protection/>
    </xf>
    <xf numFmtId="0" fontId="5" fillId="3" borderId="7" xfId="20" applyNumberFormat="1" applyFont="1" applyFill="1" applyBorder="1" applyAlignment="1">
      <alignment/>
      <protection/>
    </xf>
    <xf numFmtId="0" fontId="5" fillId="0" borderId="9" xfId="20" applyNumberFormat="1" applyFont="1" applyFill="1" applyBorder="1" applyAlignment="1">
      <alignment/>
      <protection/>
    </xf>
    <xf numFmtId="0" fontId="5" fillId="0" borderId="3" xfId="20" applyNumberFormat="1" applyFont="1" applyFill="1" applyBorder="1" applyAlignment="1">
      <alignment/>
      <protection/>
    </xf>
    <xf numFmtId="165" fontId="5" fillId="4" borderId="6" xfId="20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left"/>
      <protection/>
    </xf>
    <xf numFmtId="0" fontId="2" fillId="0" borderId="0" xfId="23" applyNumberFormat="1" applyFont="1">
      <alignment/>
      <protection/>
    </xf>
    <xf numFmtId="0" fontId="2" fillId="4" borderId="0" xfId="23" applyNumberFormat="1" applyFont="1" applyFill="1">
      <alignment/>
      <protection/>
    </xf>
    <xf numFmtId="0" fontId="2" fillId="7" borderId="0" xfId="23" applyNumberFormat="1" applyFont="1" applyFill="1">
      <alignment/>
      <protection/>
    </xf>
    <xf numFmtId="0" fontId="1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/>
    </xf>
    <xf numFmtId="166" fontId="11" fillId="0" borderId="0" xfId="0" applyNumberFormat="1" applyFont="1" applyAlignment="1">
      <alignment horizontal="left" vertical="center" readingOrder="1"/>
    </xf>
    <xf numFmtId="166" fontId="11" fillId="0" borderId="0" xfId="0" applyNumberFormat="1" applyFont="1" applyFill="1" applyAlignment="1">
      <alignment horizontal="left" vertical="center" readingOrder="1"/>
    </xf>
    <xf numFmtId="166" fontId="2" fillId="0" borderId="0" xfId="0" applyNumberFormat="1" applyFont="1" applyAlignment="1">
      <alignment horizontal="left"/>
    </xf>
    <xf numFmtId="166" fontId="11" fillId="6" borderId="0" xfId="0" applyNumberFormat="1" applyFont="1" applyFill="1" applyAlignment="1">
      <alignment horizontal="left" vertical="center" readingOrder="1"/>
    </xf>
    <xf numFmtId="0" fontId="5" fillId="0" borderId="0" xfId="24" applyNumberFormat="1" applyFont="1" applyFill="1" applyBorder="1" applyAlignment="1">
      <alignment/>
      <protection/>
    </xf>
    <xf numFmtId="0" fontId="5" fillId="0" borderId="0" xfId="24" applyFont="1">
      <alignment/>
      <protection/>
    </xf>
    <xf numFmtId="164" fontId="5" fillId="0" borderId="0" xfId="24" applyNumberFormat="1" applyFont="1" applyFill="1" applyBorder="1" applyAlignment="1">
      <alignment/>
      <protection/>
    </xf>
    <xf numFmtId="0" fontId="5" fillId="4" borderId="0" xfId="24" applyFont="1" applyFill="1">
      <alignment/>
      <protection/>
    </xf>
    <xf numFmtId="0" fontId="5" fillId="7" borderId="0" xfId="24" applyFont="1" applyFill="1">
      <alignment/>
      <protection/>
    </xf>
    <xf numFmtId="0" fontId="5" fillId="3" borderId="2" xfId="24" applyNumberFormat="1" applyFont="1" applyFill="1" applyBorder="1" applyAlignment="1">
      <alignment/>
      <protection/>
    </xf>
    <xf numFmtId="165" fontId="5" fillId="0" borderId="2" xfId="24" applyNumberFormat="1" applyFont="1" applyFill="1" applyBorder="1" applyAlignment="1">
      <alignment/>
      <protection/>
    </xf>
    <xf numFmtId="2" fontId="5" fillId="0" borderId="0" xfId="24" applyNumberFormat="1" applyFont="1">
      <alignment/>
      <protection/>
    </xf>
    <xf numFmtId="0" fontId="5" fillId="0" borderId="2" xfId="24" applyNumberFormat="1" applyFont="1" applyFill="1" applyBorder="1" applyAlignment="1">
      <alignment/>
      <protection/>
    </xf>
    <xf numFmtId="165" fontId="5" fillId="4" borderId="2" xfId="24" applyNumberFormat="1" applyFont="1" applyFill="1" applyBorder="1" applyAlignment="1">
      <alignment/>
      <protection/>
    </xf>
    <xf numFmtId="0" fontId="5" fillId="7" borderId="2" xfId="24" applyNumberFormat="1" applyFont="1" applyFill="1" applyBorder="1" applyAlignment="1">
      <alignment/>
      <protection/>
    </xf>
    <xf numFmtId="0" fontId="9" fillId="0" borderId="0" xfId="24" applyFont="1" applyAlignment="1">
      <alignment/>
      <protection/>
    </xf>
    <xf numFmtId="0" fontId="12" fillId="0" borderId="0" xfId="24" applyFont="1" applyAlignment="1">
      <alignment horizontal="left" vertical="center" readingOrder="1"/>
      <protection/>
    </xf>
    <xf numFmtId="0" fontId="8" fillId="0" borderId="0" xfId="24">
      <alignment/>
      <protection/>
    </xf>
    <xf numFmtId="0" fontId="1" fillId="0" borderId="0" xfId="24" applyFont="1">
      <alignment/>
      <protection/>
    </xf>
    <xf numFmtId="0" fontId="13" fillId="0" borderId="0" xfId="24" applyFont="1">
      <alignment/>
      <protection/>
    </xf>
    <xf numFmtId="0" fontId="5" fillId="7" borderId="4" xfId="24" applyFont="1" applyFill="1" applyBorder="1">
      <alignment/>
      <protection/>
    </xf>
    <xf numFmtId="166" fontId="5" fillId="0" borderId="0" xfId="20" applyNumberFormat="1" applyFont="1" applyAlignment="1">
      <alignment horizontal="center"/>
      <protection/>
    </xf>
    <xf numFmtId="0" fontId="0" fillId="0" borderId="0" xfId="23" applyAlignment="1">
      <alignment horizontal="center"/>
      <protection/>
    </xf>
    <xf numFmtId="0" fontId="5" fillId="0" borderId="0" xfId="20" applyFont="1" applyAlignment="1">
      <alignment horizontal="left" wrapText="1"/>
      <protection/>
    </xf>
    <xf numFmtId="168" fontId="2" fillId="0" borderId="0" xfId="0" applyNumberFormat="1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4" xfId="22"/>
    <cellStyle name="Normal 3" xfId="23"/>
    <cellStyle name="Normal 5" xfId="24"/>
    <cellStyle name="Note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Care responsibilities of persons aged 18-64 by country, EU-28, 2018 (%) </a:t>
            </a:r>
          </a:p>
        </c:rich>
      </c:tx>
      <c:layout>
        <c:manualLayout>
          <c:xMode val="edge"/>
          <c:yMode val="edge"/>
          <c:x val="0.005"/>
          <c:y val="0.01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Figure_1!$O$12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Figure_1!$N$13:$N$47</c:f>
              <c:strCache/>
            </c:strRef>
          </c:cat>
          <c:val>
            <c:numRef>
              <c:f>Figure_1!$O$13:$O$47</c:f>
              <c:numCache/>
            </c:numRef>
          </c:val>
        </c:ser>
        <c:ser>
          <c:idx val="1"/>
          <c:order val="1"/>
          <c:tx>
            <c:strRef>
              <c:f>Figure_1!$P$12</c:f>
              <c:strCache>
                <c:ptCount val="1"/>
                <c:pt idx="0">
                  <c:v>For children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Figure_1!$N$13:$N$47</c:f>
              <c:strCache/>
            </c:strRef>
          </c:cat>
          <c:val>
            <c:numRef>
              <c:f>Figure_1!$P$13:$P$47</c:f>
              <c:numCache/>
            </c:numRef>
          </c:val>
        </c:ser>
        <c:ser>
          <c:idx val="2"/>
          <c:order val="2"/>
          <c:tx>
            <c:strRef>
              <c:f>Figure_1!$Q$12</c:f>
              <c:strCache>
                <c:ptCount val="1"/>
                <c:pt idx="0">
                  <c:v>For incapacitated relatives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Figure_1!$N$13:$N$47</c:f>
              <c:strCache/>
            </c:strRef>
          </c:cat>
          <c:val>
            <c:numRef>
              <c:f>Figure_1!$Q$13:$Q$47</c:f>
              <c:numCache/>
            </c:numRef>
          </c:val>
        </c:ser>
        <c:ser>
          <c:idx val="3"/>
          <c:order val="3"/>
          <c:tx>
            <c:strRef>
              <c:f>Figure_1!$R$12</c:f>
              <c:strCache>
                <c:ptCount val="1"/>
                <c:pt idx="0">
                  <c:v>For children and incapacitated relatives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Figure_1!$N$13:$N$47</c:f>
              <c:strCache/>
            </c:strRef>
          </c:cat>
          <c:val>
            <c:numRef>
              <c:f>Figure_1!$R$13:$R$47</c:f>
              <c:numCache/>
            </c:numRef>
          </c:val>
        </c:ser>
        <c:overlap val="100"/>
        <c:axId val="8281991"/>
        <c:axId val="7429056"/>
      </c:barChart>
      <c:catAx>
        <c:axId val="8281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828199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only care responsibilities for incapacitated relatives by population group (N)</a:t>
            </a:r>
          </a:p>
        </c:rich>
      </c:tx>
      <c:layout>
        <c:manualLayout>
          <c:xMode val="edge"/>
          <c:yMode val="edge"/>
          <c:x val="0.008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9"/>
          <c:w val="0.99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Figure_9!$B$5:$B$37</c:f>
              <c:strCache/>
            </c:strRef>
          </c:cat>
          <c:val>
            <c:numRef>
              <c:f>Figure_9!$C$5:$C$37</c:f>
              <c:numCache/>
            </c:numRef>
          </c:val>
        </c:ser>
        <c:gapWidth val="60"/>
        <c:axId val="49782801"/>
        <c:axId val="45392026"/>
      </c:barChart>
      <c:catAx>
        <c:axId val="497828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97828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with only care responsibilities for incapacitated relatives by population group (%)</a:t>
            </a:r>
          </a:p>
        </c:rich>
      </c:tx>
      <c:layout>
        <c:manualLayout>
          <c:xMode val="edge"/>
          <c:yMode val="edge"/>
          <c:x val="0.008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9"/>
          <c:w val="0.99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Figure_9!$B$7:$B$37</c:f>
              <c:strCache/>
            </c:strRef>
          </c:cat>
          <c:val>
            <c:numRef>
              <c:f>Figure_9!$E$7:$E$37</c:f>
              <c:numCache/>
            </c:numRef>
          </c:val>
        </c:ser>
        <c:gapWidth val="60"/>
        <c:axId val="5875051"/>
        <c:axId val="52875460"/>
      </c:barChart>
      <c:catAx>
        <c:axId val="58750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8750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of persons in employment or with previous employment experience, aged 18-64, having reduced their working time or interrupted their work, 2018 (%)</a:t>
            </a:r>
          </a:p>
        </c:rich>
      </c:tx>
      <c:layout>
        <c:manualLayout>
          <c:xMode val="edge"/>
          <c:yMode val="edge"/>
          <c:x val="0.008"/>
          <c:y val="0.0127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Figure_10!$I$10</c:f>
              <c:strCache>
                <c:ptCount val="1"/>
                <c:pt idx="0">
                  <c:v>Males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Figure_10!$H$11:$H$45</c:f>
              <c:strCache/>
            </c:strRef>
          </c:cat>
          <c:val>
            <c:numRef>
              <c:f>Figure_10!$I$11:$I$45</c:f>
              <c:numCache/>
            </c:numRef>
          </c:val>
          <c:smooth val="0"/>
        </c:ser>
        <c:ser>
          <c:idx val="1"/>
          <c:order val="1"/>
          <c:tx>
            <c:strRef>
              <c:f>Figure_10!$J$10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Figure_10!$H$11:$H$45</c:f>
              <c:strCache/>
            </c:strRef>
          </c:cat>
          <c:val>
            <c:numRef>
              <c:f>Figure_10!$J$11:$J$45</c:f>
              <c:numCache/>
            </c:numRef>
          </c:val>
          <c:smooth val="0"/>
        </c:ser>
        <c:hiLowLines/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1709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in employment who adapted their work to facilitate childcare responsibilities  by  educational attainment level, 2018 (%). </a:t>
            </a:r>
          </a:p>
        </c:rich>
      </c:tx>
      <c:layout>
        <c:manualLayout>
          <c:xMode val="edge"/>
          <c:yMode val="edge"/>
          <c:x val="0.011"/>
          <c:y val="0.02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5925"/>
          <c:w val="0.906"/>
          <c:h val="0.488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11'!$J$4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11'!$I$5:$I$40</c:f>
              <c:strCache/>
            </c:strRef>
          </c:cat>
          <c:val>
            <c:numRef>
              <c:f>'Figure 11'!$J$5:$J$40</c:f>
              <c:numCache/>
            </c:numRef>
          </c:val>
          <c:smooth val="0"/>
        </c:ser>
        <c:ser>
          <c:idx val="1"/>
          <c:order val="1"/>
          <c:tx>
            <c:strRef>
              <c:f>'Figure 11'!$K$4</c:f>
              <c:strCache>
                <c:ptCount val="1"/>
                <c:pt idx="0">
                  <c:v>Medium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11'!$I$5:$I$40</c:f>
              <c:strCache/>
            </c:strRef>
          </c:cat>
          <c:val>
            <c:numRef>
              <c:f>'Figure 11'!$K$5:$K$40</c:f>
              <c:numCache/>
            </c:numRef>
          </c:val>
          <c:smooth val="0"/>
        </c:ser>
        <c:ser>
          <c:idx val="2"/>
          <c:order val="2"/>
          <c:tx>
            <c:strRef>
              <c:f>'Figure 11'!$L$4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11'!$I$5:$I$40</c:f>
              <c:strCache/>
            </c:strRef>
          </c:cat>
          <c:val>
            <c:numRef>
              <c:f>'Figure 11'!$L$5:$L$40</c:f>
              <c:numCache/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57224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1275"/>
          <c:y val="0.918"/>
          <c:w val="0.981"/>
          <c:h val="0.0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75"/>
          <c:y val="0.2657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</c:dPt>
          <c:dPt>
            <c:idx val="3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15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9"/>
                  <c:y val="0.05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25"/>
                  <c:y val="0.03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12'!$B$27:$B$32</c:f>
              <c:strCache/>
            </c:strRef>
          </c:cat>
          <c:val>
            <c:numRef>
              <c:f>'Figure 12'!$C$27:$C$32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in employment with childcare responsibilities by effect on employment and Sex, EU-28, 2018 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</c:dPt>
          <c:dPt>
            <c:idx val="3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202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64"/>
                  <c:y val="-0.07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425"/>
                  <c:y val="-0.04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605"/>
                  <c:y val="0.02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9375"/>
                  <c:y val="0.08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12'!$B$15:$B$20</c:f>
              <c:strCache/>
            </c:strRef>
          </c:cat>
          <c:val>
            <c:numRef>
              <c:f>'Figure 12'!$C$15:$C$20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Women, aged 18-64, having reduced their working hours to facilitate childcare responsibilities (% of persons having reduce their working hours to facilitate childcare responsibilities)</a:t>
            </a:r>
          </a:p>
        </c:rich>
      </c:tx>
      <c:layout>
        <c:manualLayout>
          <c:xMode val="edge"/>
          <c:yMode val="edge"/>
          <c:x val="0.00775"/>
          <c:y val="0.018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13'!$A$14:$A$48</c:f>
              <c:strCache/>
            </c:strRef>
          </c:cat>
          <c:val>
            <c:numRef>
              <c:f>'Figure 13'!$D$14:$D$48</c:f>
              <c:numCache/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31473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by their perceived possibility to use time flexibility and taking whole days off to facilitate care responsibilities, 2018 (%). </a:t>
            </a:r>
          </a:p>
        </c:rich>
      </c:tx>
      <c:layout>
        <c:manualLayout>
          <c:xMode val="edge"/>
          <c:yMode val="edge"/>
          <c:x val="0.006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1375"/>
          <c:w val="0.9405"/>
          <c:h val="0.39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14'!$B$3</c:f>
              <c:strCache>
                <c:ptCount val="1"/>
                <c:pt idx="0">
                  <c:v>Generally possible both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14'!$B$4:$B$38</c:f>
              <c:numCache/>
            </c:numRef>
          </c:val>
        </c:ser>
        <c:ser>
          <c:idx val="2"/>
          <c:order val="1"/>
          <c:tx>
            <c:strRef>
              <c:f>'Figure 14'!$D$3</c:f>
              <c:strCache>
                <c:ptCount val="1"/>
                <c:pt idx="0">
                  <c:v>Generally possible to vary start end day / Rarely possible whole day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14'!$D$4:$D$38</c:f>
              <c:numCache/>
            </c:numRef>
          </c:val>
        </c:ser>
        <c:ser>
          <c:idx val="1"/>
          <c:order val="2"/>
          <c:tx>
            <c:strRef>
              <c:f>'Figure 14'!$C$3</c:f>
              <c:strCache>
                <c:ptCount val="1"/>
                <c:pt idx="0">
                  <c:v>Generally possible to vary start end day / Not possible whole day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14'!$C$4:$C$38</c:f>
              <c:numCache/>
            </c:numRef>
          </c:val>
        </c:ser>
        <c:ser>
          <c:idx val="6"/>
          <c:order val="3"/>
          <c:tx>
            <c:strRef>
              <c:f>'Figure 14'!$H$3</c:f>
              <c:strCache>
                <c:ptCount val="1"/>
                <c:pt idx="0">
                  <c:v>Rarely possible both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14'!$H$4:$H$38</c:f>
              <c:numCache/>
            </c:numRef>
          </c:val>
        </c:ser>
        <c:ser>
          <c:idx val="7"/>
          <c:order val="4"/>
          <c:tx>
            <c:strRef>
              <c:f>'Figure 14'!$I$3</c:f>
              <c:strCache>
                <c:ptCount val="1"/>
                <c:pt idx="0">
                  <c:v>Rarely possible to vary start end day / Generally possible whole day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14'!$I$4:$I$38</c:f>
              <c:numCache/>
            </c:numRef>
          </c:val>
        </c:ser>
        <c:ser>
          <c:idx val="8"/>
          <c:order val="5"/>
          <c:tx>
            <c:strRef>
              <c:f>'Figure 14'!$J$3</c:f>
              <c:strCache>
                <c:ptCount val="1"/>
                <c:pt idx="0">
                  <c:v>Rarely possible to vary start end day / Not possible whole day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14'!$J$4:$J$38</c:f>
              <c:numCache/>
            </c:numRef>
          </c:val>
        </c:ser>
        <c:ser>
          <c:idx val="3"/>
          <c:order val="6"/>
          <c:tx>
            <c:strRef>
              <c:f>'Figure 14'!$E$3</c:f>
              <c:strCache>
                <c:ptCount val="1"/>
                <c:pt idx="0">
                  <c:v>Not possible both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14'!$E$4:$E$38</c:f>
              <c:numCache/>
            </c:numRef>
          </c:val>
        </c:ser>
        <c:ser>
          <c:idx val="4"/>
          <c:order val="7"/>
          <c:tx>
            <c:strRef>
              <c:f>'Figure 14'!$F$3</c:f>
              <c:strCache>
                <c:ptCount val="1"/>
                <c:pt idx="0">
                  <c:v>Not possible to vary start end day / Generally possible whole day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14'!$F$4:$F$38</c:f>
              <c:numCache/>
            </c:numRef>
          </c:val>
        </c:ser>
        <c:ser>
          <c:idx val="5"/>
          <c:order val="8"/>
          <c:tx>
            <c:strRef>
              <c:f>'Figure 14'!$G$3</c:f>
              <c:strCache>
                <c:ptCount val="1"/>
                <c:pt idx="0">
                  <c:v>Not possible to vary start end day / Rarely possible whole day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14'!$A$4:$A$38</c:f>
              <c:strCache/>
            </c:strRef>
          </c:cat>
          <c:val>
            <c:numRef>
              <c:f>'Figure 14'!$G$4:$G$38</c:f>
              <c:numCache/>
            </c:numRef>
          </c:val>
        </c:ser>
        <c:overlap val="100"/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536064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2425"/>
          <c:y val="0.63425"/>
          <c:w val="0.55375"/>
          <c:h val="0.3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who perceived being generally possible to vary start and stop of the working day and to take whole day off  to facilitate reconciliation by occupation, EU-28, 2018  (%)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15'!$A$9:$A$18</c:f>
              <c:strCache/>
            </c:strRef>
          </c:cat>
          <c:val>
            <c:numRef>
              <c:f>'Figure 15'!$E$9:$E$18</c:f>
              <c:numCache/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71526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in employment with care responsibilities by main obstacle at work for reconciliation, 2018 (%)</a:t>
            </a:r>
          </a:p>
        </c:rich>
      </c:tx>
      <c:layout>
        <c:manualLayout>
          <c:xMode val="edge"/>
          <c:yMode val="edge"/>
          <c:x val="0.011"/>
          <c:y val="0.02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6325"/>
          <c:w val="0.93225"/>
          <c:h val="0.3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16+17'!$N$13</c:f>
              <c:strCache>
                <c:ptCount val="1"/>
                <c:pt idx="0">
                  <c:v>Unpredictable or difficult work schedules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16+17'!$L$14:$L$48</c:f>
              <c:strCache/>
            </c:strRef>
          </c:cat>
          <c:val>
            <c:numRef>
              <c:f>'Fig 16+17'!$N$14:$N$48</c:f>
              <c:numCache/>
            </c:numRef>
          </c:val>
        </c:ser>
        <c:ser>
          <c:idx val="0"/>
          <c:order val="1"/>
          <c:tx>
            <c:strRef>
              <c:f>'Fig 16+17'!$M$13</c:f>
              <c:strCache>
                <c:ptCount val="1"/>
                <c:pt idx="0">
                  <c:v>Long working hours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16+17'!$L$14:$L$48</c:f>
              <c:strCache/>
            </c:strRef>
          </c:cat>
          <c:val>
            <c:numRef>
              <c:f>'Fig 16+17'!$M$14:$M$48</c:f>
              <c:numCache/>
            </c:numRef>
          </c:val>
        </c:ser>
        <c:ser>
          <c:idx val="2"/>
          <c:order val="2"/>
          <c:tx>
            <c:strRef>
              <c:f>'Fig 16+17'!$O$13</c:f>
              <c:strCache>
                <c:ptCount val="1"/>
                <c:pt idx="0">
                  <c:v>Long commute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16+17'!$L$14:$L$48</c:f>
              <c:strCache/>
            </c:strRef>
          </c:cat>
          <c:val>
            <c:numRef>
              <c:f>'Fig 16+17'!$O$14:$O$48</c:f>
              <c:numCache/>
            </c:numRef>
          </c:val>
        </c:ser>
        <c:ser>
          <c:idx val="3"/>
          <c:order val="3"/>
          <c:tx>
            <c:strRef>
              <c:f>'Fig 16+17'!$P$13</c:f>
              <c:strCache>
                <c:ptCount val="1"/>
                <c:pt idx="0">
                  <c:v>Demanding or exhausting job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16+17'!$L$14:$L$48</c:f>
              <c:strCache/>
            </c:strRef>
          </c:cat>
          <c:val>
            <c:numRef>
              <c:f>'Fig 16+17'!$P$14:$P$48</c:f>
              <c:numCache/>
            </c:numRef>
          </c:val>
        </c:ser>
        <c:ser>
          <c:idx val="4"/>
          <c:order val="4"/>
          <c:tx>
            <c:strRef>
              <c:f>'Fig 16+17'!$Q$13</c:f>
              <c:strCache>
                <c:ptCount val="1"/>
                <c:pt idx="0">
                  <c:v>Lack of support from employers and colleagues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16+17'!$L$14:$L$48</c:f>
              <c:strCache/>
            </c:strRef>
          </c:cat>
          <c:val>
            <c:numRef>
              <c:f>'Fig 16+17'!$Q$14:$Q$48</c:f>
              <c:numCache/>
            </c:numRef>
          </c:val>
        </c:ser>
        <c:ser>
          <c:idx val="5"/>
          <c:order val="5"/>
          <c:tx>
            <c:strRef>
              <c:f>'Fig 16+17'!$R$13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16+17'!$L$14:$L$48</c:f>
              <c:strCache/>
            </c:strRef>
          </c:cat>
          <c:val>
            <c:numRef>
              <c:f>'Fig 16+17'!$R$14:$R$48</c:f>
              <c:numCache/>
            </c:numRef>
          </c:val>
        </c:ser>
        <c:overlap val="100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12685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5"/>
          <c:y val="0.81225"/>
          <c:w val="0.83125"/>
          <c:h val="0.16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Care responsibilities by population group, 18-64 years, EU-28, 2018 (%)</a:t>
            </a:r>
          </a:p>
        </c:rich>
      </c:tx>
      <c:layout>
        <c:manualLayout>
          <c:xMode val="edge"/>
          <c:yMode val="edge"/>
          <c:x val="0.005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475"/>
          <c:w val="0.99"/>
          <c:h val="0.8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Figure_2!$K$4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Figure_2!$I$5:$J$27</c:f>
              <c:multiLvlStrCache/>
            </c:multiLvlStrRef>
          </c:cat>
          <c:val>
            <c:numRef>
              <c:f>Figure_2!$K$5:$K$27</c:f>
              <c:numCache/>
            </c:numRef>
          </c:val>
        </c:ser>
        <c:ser>
          <c:idx val="1"/>
          <c:order val="1"/>
          <c:tx>
            <c:strRef>
              <c:f>Figure_2!$L$4</c:f>
              <c:strCache>
                <c:ptCount val="1"/>
                <c:pt idx="0">
                  <c:v>Only own children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Figure_2!$I$5:$J$27</c:f>
              <c:multiLvlStrCache/>
            </c:multiLvlStrRef>
          </c:cat>
          <c:val>
            <c:numRef>
              <c:f>Figure_2!$L$5:$L$27</c:f>
              <c:numCache/>
            </c:numRef>
          </c:val>
        </c:ser>
        <c:ser>
          <c:idx val="2"/>
          <c:order val="2"/>
          <c:tx>
            <c:strRef>
              <c:f>Figure_2!$M$4</c:f>
              <c:strCache>
                <c:ptCount val="1"/>
                <c:pt idx="0">
                  <c:v>Only incapacitated relatives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Figure_2!$I$5:$J$27</c:f>
              <c:multiLvlStrCache/>
            </c:multiLvlStrRef>
          </c:cat>
          <c:val>
            <c:numRef>
              <c:f>Figure_2!$M$5:$M$27</c:f>
              <c:numCache/>
            </c:numRef>
          </c:val>
        </c:ser>
        <c:ser>
          <c:idx val="3"/>
          <c:order val="3"/>
          <c:tx>
            <c:strRef>
              <c:f>Figure_2!$N$4</c:f>
              <c:strCache>
                <c:ptCount val="1"/>
                <c:pt idx="0">
                  <c:v>Own children and incapacitated relatives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Figure_2!$I$5:$J$27</c:f>
              <c:multiLvlStrCache/>
            </c:multiLvlStrRef>
          </c:cat>
          <c:val>
            <c:numRef>
              <c:f>Figure_2!$N$5:$N$27</c:f>
              <c:numCache/>
            </c:numRef>
          </c:val>
        </c:ser>
        <c:overlap val="100"/>
        <c:gapWidth val="60"/>
        <c:axId val="66861505"/>
        <c:axId val="64882634"/>
      </c:barChart>
      <c:catAx>
        <c:axId val="668615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882634"/>
        <c:crosses val="autoZero"/>
        <c:auto val="0"/>
        <c:lblOffset val="100"/>
        <c:noMultiLvlLbl val="0"/>
      </c:catAx>
      <c:valAx>
        <c:axId val="6488263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68615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4"/>
          <c:w val="0.792"/>
          <c:h val="0.0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in employment with care responsibilities WITHOUT  obstacle at work for reconciliation (%)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16+17'!$L$52:$L$85</c:f>
              <c:strCache/>
            </c:strRef>
          </c:cat>
          <c:val>
            <c:numRef>
              <c:f>'Fig 16+17'!$S$52:$S$85</c:f>
              <c:numCache/>
            </c:numRef>
          </c:val>
        </c:ser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38029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in employment or with previous employment by effects of childcare on employment, 2018 (%)</a:t>
            </a:r>
          </a:p>
        </c:rich>
      </c:tx>
      <c:layout>
        <c:manualLayout>
          <c:xMode val="edge"/>
          <c:yMode val="edge"/>
          <c:x val="0.008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2925"/>
          <c:w val="0.9095"/>
          <c:h val="0.43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18'!$B$13</c:f>
              <c:strCache>
                <c:ptCount val="1"/>
                <c:pt idx="0">
                  <c:v>Work interruption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18'!$A$14:$A$47</c:f>
              <c:strCache/>
            </c:strRef>
          </c:cat>
          <c:val>
            <c:numRef>
              <c:f>'Fig 18'!$B$14:$B$47</c:f>
              <c:numCache/>
            </c:numRef>
          </c:val>
        </c:ser>
        <c:ser>
          <c:idx val="1"/>
          <c:order val="1"/>
          <c:tx>
            <c:strRef>
              <c:f>'Fig 18'!$C$13</c:f>
              <c:strCache>
                <c:ptCount val="1"/>
                <c:pt idx="0">
                  <c:v>No work interruption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18'!$A$14:$A$47</c:f>
              <c:strCache/>
            </c:strRef>
          </c:cat>
          <c:val>
            <c:numRef>
              <c:f>'Fig 18'!$C$14:$C$47</c:f>
              <c:numCache/>
            </c:numRef>
          </c:val>
        </c:ser>
        <c:ser>
          <c:idx val="2"/>
          <c:order val="2"/>
          <c:tx>
            <c:strRef>
              <c:f>'Fig 18'!$D$13</c:f>
              <c:strCache>
                <c:ptCount val="1"/>
                <c:pt idx="0">
                  <c:v>Never worked for childcare reasons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18'!$A$14:$A$47</c:f>
              <c:strCache/>
            </c:strRef>
          </c:cat>
          <c:val>
            <c:numRef>
              <c:f>'Fig 18'!$D$14:$D$47</c:f>
              <c:numCache/>
            </c:numRef>
          </c:val>
        </c:ser>
        <c:ser>
          <c:idx val="3"/>
          <c:order val="3"/>
          <c:tx>
            <c:strRef>
              <c:f>'Fig 18'!$E$13</c:f>
              <c:strCache>
                <c:ptCount val="1"/>
                <c:pt idx="0">
                  <c:v>Never worked for other reasons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18'!$A$14:$A$47</c:f>
              <c:strCache/>
            </c:strRef>
          </c:cat>
          <c:val>
            <c:numRef>
              <c:f>'Fig 18'!$E$14:$E$47</c:f>
              <c:numCache/>
            </c:numRef>
          </c:val>
        </c:ser>
        <c:ser>
          <c:idx val="4"/>
          <c:order val="4"/>
          <c:tx>
            <c:strRef>
              <c:f>'Fig 18'!$F$13</c:f>
              <c:strCache>
                <c:ptCount val="1"/>
                <c:pt idx="0">
                  <c:v>Never had children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18'!$A$14:$A$47</c:f>
              <c:strCache/>
            </c:strRef>
          </c:cat>
          <c:val>
            <c:numRef>
              <c:f>'Fig 18'!$F$14:$F$47</c:f>
              <c:numCache/>
            </c:numRef>
          </c:val>
        </c:ser>
        <c:overlap val="100"/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6586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"/>
          <c:y val="0.81225"/>
          <c:w val="0.59875"/>
          <c:h val="0.163"/>
        </c:manualLayout>
      </c:layout>
      <c:overlay val="0"/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18-64  who never worked for childcare reasons (% of the group of the concerned countries of birth), 2018.</a:t>
            </a:r>
          </a:p>
        </c:rich>
      </c:tx>
      <c:layout>
        <c:manualLayout>
          <c:xMode val="edge"/>
          <c:yMode val="edge"/>
          <c:x val="0.011"/>
          <c:y val="0.02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5"/>
          <c:y val="0.11525"/>
          <c:w val="0.94725"/>
          <c:h val="0.59925"/>
        </c:manualLayout>
      </c:layout>
      <c:lineChart>
        <c:grouping val="standard"/>
        <c:varyColors val="0"/>
        <c:ser>
          <c:idx val="0"/>
          <c:order val="0"/>
          <c:tx>
            <c:strRef>
              <c:f>'Fig 19'!$J$13</c:f>
              <c:strCache>
                <c:ptCount val="1"/>
                <c:pt idx="0">
                  <c:v>Foreign country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19'!$I$14:$I$48</c:f>
              <c:strCache/>
            </c:strRef>
          </c:cat>
          <c:val>
            <c:numRef>
              <c:f>'Fig 19'!$J$14:$J$48</c:f>
              <c:numCache/>
            </c:numRef>
          </c:val>
          <c:smooth val="0"/>
        </c:ser>
        <c:ser>
          <c:idx val="1"/>
          <c:order val="1"/>
          <c:tx>
            <c:strRef>
              <c:f>'Fig 19'!$K$13</c:f>
              <c:strCache>
                <c:ptCount val="1"/>
                <c:pt idx="0">
                  <c:v>Reporting country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19'!$I$14:$I$48</c:f>
              <c:strCache/>
            </c:strRef>
          </c:cat>
          <c:val>
            <c:numRef>
              <c:f>'Fig 19'!$K$14:$K$48</c:f>
              <c:numCache/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33481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195"/>
          <c:y val="0.9235"/>
          <c:w val="0.356"/>
          <c:h val="0.04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in employment or with previous employment experience, aged 18-64 with a work interuption (more than 6 months) for childcare reasons by sex, 2018 (%).</a:t>
            </a:r>
          </a:p>
        </c:rich>
      </c:tx>
      <c:layout>
        <c:manualLayout>
          <c:xMode val="edge"/>
          <c:yMode val="edge"/>
          <c:x val="0.00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20'!$P$6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20'!$O$7:$O$40</c:f>
              <c:strCache/>
            </c:strRef>
          </c:cat>
          <c:val>
            <c:numRef>
              <c:f>'Fig 20'!$P$7:$P$40</c:f>
              <c:numCache/>
            </c:numRef>
          </c:val>
          <c:smooth val="0"/>
        </c:ser>
        <c:ser>
          <c:idx val="1"/>
          <c:order val="1"/>
          <c:tx>
            <c:strRef>
              <c:f>'Fig 20'!$Q$6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20'!$O$7:$O$40</c:f>
              <c:strCache/>
            </c:strRef>
          </c:cat>
          <c:val>
            <c:numRef>
              <c:f>'Fig 20'!$Q$7:$Q$40</c:f>
              <c:numCache/>
            </c:numRef>
          </c:val>
          <c:smooth val="0"/>
        </c:ser>
        <c:hiLowLines/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623278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0125"/>
          <c:y val="0.942"/>
          <c:w val="0.19725"/>
          <c:h val="0.040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o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nly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hildcare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responsibilities by population group (N)</a:t>
            </a:r>
          </a:p>
        </c:rich>
      </c:tx>
      <c:layout>
        <c:manualLayout>
          <c:xMode val="edge"/>
          <c:yMode val="edge"/>
          <c:x val="0.004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425"/>
          <c:y val="0.1045"/>
          <c:w val="0.654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Figure_3!$C$4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Figure_3!$A$5:$B$37</c:f>
              <c:multiLvlStrCache/>
            </c:multiLvlStrRef>
          </c:cat>
          <c:val>
            <c:numRef>
              <c:f>Figure_3!$C$5:$C$37</c:f>
              <c:numCache/>
            </c:numRef>
          </c:val>
        </c:ser>
        <c:gapWidth val="60"/>
        <c:axId val="47072795"/>
        <c:axId val="21001972"/>
      </c:barChart>
      <c:catAx>
        <c:axId val="470727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  <c:max val="9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70727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with o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nly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hildcare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responsibilities by population group (%)</a:t>
            </a:r>
          </a:p>
        </c:rich>
      </c:tx>
      <c:layout>
        <c:manualLayout>
          <c:xMode val="edge"/>
          <c:yMode val="edge"/>
          <c:x val="0.004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425"/>
          <c:y val="0.1045"/>
          <c:w val="0.654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Figure_3!$E$4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Figure_3!$A$7:$B$37</c:f>
              <c:multiLvlStrCache/>
            </c:multiLvlStrRef>
          </c:cat>
          <c:val>
            <c:numRef>
              <c:f>Figure_3!$E$7:$E$37</c:f>
              <c:numCache/>
            </c:numRef>
          </c:val>
        </c:ser>
        <c:gapWidth val="60"/>
        <c:axId val="54800021"/>
        <c:axId val="23438142"/>
      </c:barChart>
      <c:catAx>
        <c:axId val="548000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48000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childcare responsibilities by age, EU-28,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(%) </a:t>
            </a:r>
          </a:p>
        </c:rich>
      </c:tx>
      <c:layout>
        <c:manualLayout>
          <c:xMode val="edge"/>
          <c:yMode val="edge"/>
          <c:x val="0.011"/>
          <c:y val="0.023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Figure_4!$Q$13</c:f>
              <c:strCache>
                <c:ptCount val="1"/>
                <c:pt idx="0">
                  <c:v>18 to 24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Figure_4!$P$14:$P$48</c:f>
              <c:strCache/>
            </c:strRef>
          </c:cat>
          <c:val>
            <c:numRef>
              <c:f>Figure_4!$Q$14:$Q$48</c:f>
              <c:numCache/>
            </c:numRef>
          </c:val>
        </c:ser>
        <c:ser>
          <c:idx val="1"/>
          <c:order val="1"/>
          <c:tx>
            <c:strRef>
              <c:f>Figure_4!$R$13</c:f>
              <c:strCache>
                <c:ptCount val="1"/>
                <c:pt idx="0">
                  <c:v>25 to 34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Figure_4!$P$14:$P$48</c:f>
              <c:strCache/>
            </c:strRef>
          </c:cat>
          <c:val>
            <c:numRef>
              <c:f>Figure_4!$R$14:$R$48</c:f>
              <c:numCache/>
            </c:numRef>
          </c:val>
        </c:ser>
        <c:ser>
          <c:idx val="2"/>
          <c:order val="2"/>
          <c:tx>
            <c:strRef>
              <c:f>Figure_4!$S$13</c:f>
              <c:strCache>
                <c:ptCount val="1"/>
                <c:pt idx="0">
                  <c:v>35 to 44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Figure_4!$P$14:$P$48</c:f>
              <c:strCache/>
            </c:strRef>
          </c:cat>
          <c:val>
            <c:numRef>
              <c:f>Figure_4!$S$14:$S$48</c:f>
              <c:numCache/>
            </c:numRef>
          </c:val>
        </c:ser>
        <c:ser>
          <c:idx val="3"/>
          <c:order val="3"/>
          <c:tx>
            <c:strRef>
              <c:f>Figure_4!$T$13</c:f>
              <c:strCache>
                <c:ptCount val="1"/>
                <c:pt idx="0">
                  <c:v>45 to 54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Figure_4!$P$14:$P$48</c:f>
              <c:strCache/>
            </c:strRef>
          </c:cat>
          <c:val>
            <c:numRef>
              <c:f>Figure_4!$T$14:$T$48</c:f>
              <c:numCache/>
            </c:numRef>
          </c:val>
        </c:ser>
        <c:ser>
          <c:idx val="4"/>
          <c:order val="4"/>
          <c:tx>
            <c:strRef>
              <c:f>Figure_4!$U$13</c:f>
              <c:strCache>
                <c:ptCount val="1"/>
                <c:pt idx="0">
                  <c:v>55 to 64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Figure_4!$P$14:$P$48</c:f>
              <c:strCache/>
            </c:strRef>
          </c:cat>
          <c:val>
            <c:numRef>
              <c:f>Figure_4!$U$14:$U$48</c:f>
              <c:numCache/>
            </c:numRef>
          </c:val>
        </c:ser>
        <c:overlap val="100"/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9616687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childcare responsibilities by education level, EU-28, 2018 (%) </a:t>
            </a:r>
          </a:p>
        </c:rich>
      </c:tx>
      <c:layout>
        <c:manualLayout>
          <c:xMode val="edge"/>
          <c:yMode val="edge"/>
          <c:x val="0.011"/>
          <c:y val="0.023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Figure_5!$J$13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Figure_5!$F$14:$F$48</c:f>
              <c:strCache/>
            </c:strRef>
          </c:cat>
          <c:val>
            <c:numRef>
              <c:f>Figure_5!$J$14:$J$48</c:f>
              <c:numCache/>
            </c:numRef>
          </c:val>
        </c:ser>
        <c:ser>
          <c:idx val="1"/>
          <c:order val="1"/>
          <c:tx>
            <c:strRef>
              <c:f>Figure_5!$K$13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Figure_5!$F$14:$F$48</c:f>
              <c:strCache/>
            </c:strRef>
          </c:cat>
          <c:val>
            <c:numRef>
              <c:f>Figure_5!$K$14:$K$48</c:f>
              <c:numCache/>
            </c:numRef>
          </c:val>
        </c:ser>
        <c:ser>
          <c:idx val="2"/>
          <c:order val="2"/>
          <c:tx>
            <c:strRef>
              <c:f>Figure_5!$L$13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Figure_5!$F$14:$F$48</c:f>
              <c:strCache/>
            </c:strRef>
          </c:cat>
          <c:val>
            <c:numRef>
              <c:f>Figure_5!$L$14:$L$48</c:f>
              <c:numCache/>
            </c:numRef>
          </c:val>
        </c:ser>
        <c:overlap val="100"/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0754153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professional childcare services by population with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childcare responsibilities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EU-28, 2018 (%)</a:t>
            </a:r>
          </a:p>
        </c:rich>
      </c:tx>
      <c:layout>
        <c:manualLayout>
          <c:xMode val="edge"/>
          <c:yMode val="edge"/>
          <c:x val="0.0127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375"/>
          <c:y val="0.15875"/>
          <c:w val="0.6805"/>
          <c:h val="0.6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Figure_6!$G$27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Figure_6!$A$28:$B$46</c:f>
              <c:multiLvlStrCache/>
            </c:multiLvlStrRef>
          </c:cat>
          <c:val>
            <c:numRef>
              <c:f>Figure_6!$G$28:$G$46</c:f>
              <c:numCache/>
            </c:numRef>
          </c:val>
        </c:ser>
        <c:ser>
          <c:idx val="1"/>
          <c:order val="1"/>
          <c:tx>
            <c:strRef>
              <c:f>Figure_6!$H$27</c:f>
              <c:strCache>
                <c:ptCount val="1"/>
                <c:pt idx="0">
                  <c:v>Yes, for some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Figure_6!$A$28:$B$46</c:f>
              <c:multiLvlStrCache/>
            </c:multiLvlStrRef>
          </c:cat>
          <c:val>
            <c:numRef>
              <c:f>Figure_6!$H$28:$H$46</c:f>
              <c:numCache/>
            </c:numRef>
          </c:val>
        </c:ser>
        <c:ser>
          <c:idx val="2"/>
          <c:order val="2"/>
          <c:tx>
            <c:strRef>
              <c:f>Figure_6!$I$27</c:f>
              <c:strCache>
                <c:ptCount val="1"/>
                <c:pt idx="0">
                  <c:v>Yes, for all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Figure_6!$A$28:$B$46</c:f>
              <c:multiLvlStrCache/>
            </c:multiLvlStrRef>
          </c:cat>
          <c:val>
            <c:numRef>
              <c:f>Figure_6!$I$28:$I$46</c:f>
              <c:numCache/>
            </c:numRef>
          </c:val>
        </c:ser>
        <c:overlap val="100"/>
        <c:gapWidth val="60"/>
        <c:axId val="12752067"/>
        <c:axId val="47659740"/>
      </c:barChart>
      <c:catAx>
        <c:axId val="127520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27520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924"/>
          <c:w val="0.4645"/>
          <c:h val="0.05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18-64 years who use professional childcare services for some or all children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professional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status, EU-28, 2018 (%)</a:t>
            </a:r>
          </a:p>
        </c:rich>
      </c:tx>
      <c:layout>
        <c:manualLayout>
          <c:xMode val="edge"/>
          <c:yMode val="edge"/>
          <c:x val="0.00925"/>
          <c:y val="0.02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Figure_7!$R$5</c:f>
              <c:strCache>
                <c:ptCount val="1"/>
                <c:pt idx="0">
                  <c:v>Employee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Figure_7!$Q$6:$Q$40</c:f>
              <c:strCache/>
            </c:strRef>
          </c:cat>
          <c:val>
            <c:numRef>
              <c:f>Figure_7!$R$6:$R$40</c:f>
              <c:numCache/>
            </c:numRef>
          </c:val>
          <c:smooth val="0"/>
        </c:ser>
        <c:ser>
          <c:idx val="1"/>
          <c:order val="1"/>
          <c:tx>
            <c:strRef>
              <c:f>Figure_7!$S$5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Figure_7!$Q$6:$Q$40</c:f>
              <c:strCache/>
            </c:strRef>
          </c:cat>
          <c:val>
            <c:numRef>
              <c:f>Figure_7!$S$6:$S$40</c:f>
              <c:numCache/>
            </c:numRef>
          </c:val>
          <c:smooth val="0"/>
        </c:ser>
        <c:ser>
          <c:idx val="2"/>
          <c:order val="2"/>
          <c:tx>
            <c:strRef>
              <c:f>Figure_7!$T$5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Figure_7!$Q$6:$Q$40</c:f>
              <c:strCache/>
            </c:strRef>
          </c:cat>
          <c:val>
            <c:numRef>
              <c:f>Figure_7!$T$6:$T$40</c:f>
              <c:numCache/>
            </c:numRef>
          </c:val>
          <c:smooth val="0"/>
        </c:ser>
        <c:ser>
          <c:idx val="3"/>
          <c:order val="3"/>
          <c:tx>
            <c:strRef>
              <c:f>Figure_7!$U$5</c:f>
              <c:strCache>
                <c:ptCount val="1"/>
                <c:pt idx="0">
                  <c:v>Family worker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Figure_7!$Q$6:$Q$40</c:f>
              <c:strCache/>
            </c:strRef>
          </c:cat>
          <c:val>
            <c:numRef>
              <c:f>Figure_7!$U$6:$U$40</c:f>
              <c:numCache/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28447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 for not using professional childcare services by age, EU-28, 2018 (%)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Persons not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using childcare services at all or only for some children</a:t>
            </a:r>
          </a:p>
        </c:rich>
      </c:tx>
      <c:layout>
        <c:manualLayout>
          <c:xMode val="edge"/>
          <c:yMode val="edge"/>
          <c:x val="0.006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75"/>
          <c:y val="0.13275"/>
          <c:w val="0.66475"/>
          <c:h val="0.79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Figure_8!$K$13</c:f>
              <c:strCache>
                <c:ptCount val="1"/>
                <c:pt idx="0">
                  <c:v>Arranged alone or with partner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Figure_8!$K$14:$K$20</c:f>
              <c:numCache/>
            </c:numRef>
          </c:val>
        </c:ser>
        <c:ser>
          <c:idx val="1"/>
          <c:order val="1"/>
          <c:tx>
            <c:strRef>
              <c:f>Figure_8!$L$13</c:f>
              <c:strCache>
                <c:ptCount val="1"/>
                <c:pt idx="0">
                  <c:v>Arranged using informal support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Figure_8!$L$14:$L$20</c:f>
              <c:numCache/>
            </c:numRef>
          </c:val>
        </c:ser>
        <c:ser>
          <c:idx val="2"/>
          <c:order val="2"/>
          <c:tx>
            <c:strRef>
              <c:f>Figure_8!$M$13</c:f>
              <c:strCache>
                <c:ptCount val="1"/>
                <c:pt idx="0">
                  <c:v>Children take care of themselves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Figure_8!$M$14:$M$20</c:f>
              <c:numCache/>
            </c:numRef>
          </c:val>
        </c:ser>
        <c:ser>
          <c:idx val="3"/>
          <c:order val="3"/>
          <c:tx>
            <c:strRef>
              <c:f>Figure_8!$N$13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Figure_8!$N$14:$N$20</c:f>
              <c:numCache/>
            </c:numRef>
          </c:val>
        </c:ser>
        <c:ser>
          <c:idx val="4"/>
          <c:order val="4"/>
          <c:tx>
            <c:strRef>
              <c:f>Figure_8!$O$13</c:f>
              <c:strCache>
                <c:ptCount val="1"/>
                <c:pt idx="0">
                  <c:v>No service accessible or vacant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Figure_8!$O$14:$O$20</c:f>
              <c:numCache/>
            </c:numRef>
          </c:val>
        </c:ser>
        <c:ser>
          <c:idx val="5"/>
          <c:order val="5"/>
          <c:tx>
            <c:strRef>
              <c:f>Figure_8!$P$13</c:f>
              <c:strCache>
                <c:ptCount val="1"/>
                <c:pt idx="0">
                  <c:v>Other service-related reasons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Figure_8!$P$14:$P$20</c:f>
              <c:numCache/>
            </c:numRef>
          </c:val>
        </c:ser>
        <c:ser>
          <c:idx val="6"/>
          <c:order val="6"/>
          <c:tx>
            <c:strRef>
              <c:f>Figure_8!$Q$13</c:f>
              <c:strCache>
                <c:ptCount val="1"/>
                <c:pt idx="0">
                  <c:v>Other (personal) reasons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Figure_8!$J$14:$J$20</c:f>
              <c:strCache/>
            </c:strRef>
          </c:cat>
          <c:val>
            <c:numRef>
              <c:f>Figure_8!$Q$14:$Q$20</c:f>
              <c:numCache/>
            </c:numRef>
          </c:val>
        </c:ser>
        <c:overlap val="100"/>
        <c:axId val="48667863"/>
        <c:axId val="35357584"/>
      </c:barChart>
      <c:catAx>
        <c:axId val="486678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86678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"/>
          <c:y val="0.07625"/>
          <c:w val="0.268"/>
          <c:h val="0.4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7</xdr:row>
      <xdr:rowOff>76200</xdr:rowOff>
    </xdr:from>
    <xdr:to>
      <xdr:col>32</xdr:col>
      <xdr:colOff>142875</xdr:colOff>
      <xdr:row>34</xdr:row>
      <xdr:rowOff>123825</xdr:rowOff>
    </xdr:to>
    <xdr:graphicFrame macro="">
      <xdr:nvGraphicFramePr>
        <xdr:cNvPr id="4" name="Chart 3"/>
        <xdr:cNvGraphicFramePr/>
      </xdr:nvGraphicFramePr>
      <xdr:xfrm>
        <a:off x="11610975" y="1419225"/>
        <a:ext cx="80391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11</xdr:row>
      <xdr:rowOff>47625</xdr:rowOff>
    </xdr:from>
    <xdr:to>
      <xdr:col>22</xdr:col>
      <xdr:colOff>457200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9153525" y="2152650"/>
        <a:ext cx="66579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6</xdr:row>
      <xdr:rowOff>0</xdr:rowOff>
    </xdr:from>
    <xdr:to>
      <xdr:col>24</xdr:col>
      <xdr:colOff>390525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8134350" y="1143000"/>
        <a:ext cx="6200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0.4715</cdr:x>
      <cdr:y>0.89425</cdr:y>
    </cdr:from>
    <cdr:to>
      <cdr:x>0.72575</cdr:x>
      <cdr:y>0.95775</cdr:y>
    </cdr:to>
    <cdr:sp macro="" textlink="">
      <cdr:nvSpPr>
        <cdr:cNvPr id="2" name="TextBox 1"/>
        <cdr:cNvSpPr txBox="1"/>
      </cdr:nvSpPr>
      <cdr:spPr>
        <a:xfrm>
          <a:off x="2314575" y="3857625"/>
          <a:ext cx="12477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300">
              <a:latin typeface="Arial" panose="020B0604020202020204" pitchFamily="34" charset="0"/>
              <a:cs typeface="Arial" panose="020B0604020202020204" pitchFamily="34" charset="0"/>
            </a:rPr>
            <a:t>Female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0.89525</cdr:y>
    </cdr:from>
    <cdr:to>
      <cdr:x>0.783</cdr:x>
      <cdr:y>0.973</cdr:y>
    </cdr:to>
    <cdr:sp macro="" textlink="">
      <cdr:nvSpPr>
        <cdr:cNvPr id="2" name="TextBox 1"/>
        <cdr:cNvSpPr txBox="1"/>
      </cdr:nvSpPr>
      <cdr:spPr>
        <a:xfrm>
          <a:off x="2286000" y="3867150"/>
          <a:ext cx="1552575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300">
              <a:latin typeface="Arial" panose="020B0604020202020204" pitchFamily="34" charset="0"/>
              <a:cs typeface="Arial" panose="020B0604020202020204" pitchFamily="34" charset="0"/>
            </a:rPr>
            <a:t>Male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5</xdr:row>
      <xdr:rowOff>0</xdr:rowOff>
    </xdr:from>
    <xdr:to>
      <xdr:col>21</xdr:col>
      <xdr:colOff>161925</xdr:colOff>
      <xdr:row>33</xdr:row>
      <xdr:rowOff>57150</xdr:rowOff>
    </xdr:to>
    <xdr:graphicFrame macro="">
      <xdr:nvGraphicFramePr>
        <xdr:cNvPr id="2" name="Chart 4"/>
        <xdr:cNvGraphicFramePr/>
      </xdr:nvGraphicFramePr>
      <xdr:xfrm>
        <a:off x="10144125" y="962025"/>
        <a:ext cx="4914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5</xdr:row>
      <xdr:rowOff>9525</xdr:rowOff>
    </xdr:from>
    <xdr:to>
      <xdr:col>14</xdr:col>
      <xdr:colOff>266700</xdr:colOff>
      <xdr:row>33</xdr:row>
      <xdr:rowOff>66675</xdr:rowOff>
    </xdr:to>
    <xdr:graphicFrame macro="">
      <xdr:nvGraphicFramePr>
        <xdr:cNvPr id="3" name="Chart 5"/>
        <xdr:cNvGraphicFramePr/>
      </xdr:nvGraphicFramePr>
      <xdr:xfrm>
        <a:off x="5648325" y="971550"/>
        <a:ext cx="49149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85725</xdr:rowOff>
    </xdr:from>
    <xdr:to>
      <xdr:col>16</xdr:col>
      <xdr:colOff>95250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3305175" y="1228725"/>
        <a:ext cx="7305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</xdr:row>
      <xdr:rowOff>85725</xdr:rowOff>
    </xdr:from>
    <xdr:to>
      <xdr:col>22</xdr:col>
      <xdr:colOff>485775</xdr:colOff>
      <xdr:row>52</xdr:row>
      <xdr:rowOff>0</xdr:rowOff>
    </xdr:to>
    <xdr:graphicFrame macro="">
      <xdr:nvGraphicFramePr>
        <xdr:cNvPr id="2" name="Chart 2"/>
        <xdr:cNvGraphicFramePr/>
      </xdr:nvGraphicFramePr>
      <xdr:xfrm>
        <a:off x="7639050" y="657225"/>
        <a:ext cx="73056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23</xdr:row>
      <xdr:rowOff>57150</xdr:rowOff>
    </xdr:from>
    <xdr:to>
      <xdr:col>13</xdr:col>
      <xdr:colOff>228600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2581275" y="4438650"/>
        <a:ext cx="8772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8</xdr:row>
      <xdr:rowOff>19050</xdr:rowOff>
    </xdr:from>
    <xdr:to>
      <xdr:col>33</xdr:col>
      <xdr:colOff>352425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13687425" y="1543050"/>
        <a:ext cx="6781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49</xdr:row>
      <xdr:rowOff>9525</xdr:rowOff>
    </xdr:from>
    <xdr:to>
      <xdr:col>33</xdr:col>
      <xdr:colOff>47625</xdr:colOff>
      <xdr:row>79</xdr:row>
      <xdr:rowOff>9525</xdr:rowOff>
    </xdr:to>
    <xdr:graphicFrame macro="">
      <xdr:nvGraphicFramePr>
        <xdr:cNvPr id="3" name="Chart 3"/>
        <xdr:cNvGraphicFramePr/>
      </xdr:nvGraphicFramePr>
      <xdr:xfrm>
        <a:off x="13411200" y="8315325"/>
        <a:ext cx="67532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11</xdr:row>
      <xdr:rowOff>57150</xdr:rowOff>
    </xdr:from>
    <xdr:to>
      <xdr:col>18</xdr:col>
      <xdr:colOff>523875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4714875" y="2152650"/>
        <a:ext cx="6781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10</xdr:row>
      <xdr:rowOff>38100</xdr:rowOff>
    </xdr:from>
    <xdr:to>
      <xdr:col>29</xdr:col>
      <xdr:colOff>581025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8867775" y="1952625"/>
        <a:ext cx="87249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15</xdr:row>
      <xdr:rowOff>114300</xdr:rowOff>
    </xdr:from>
    <xdr:to>
      <xdr:col>21</xdr:col>
      <xdr:colOff>638175</xdr:colOff>
      <xdr:row>41</xdr:row>
      <xdr:rowOff>133350</xdr:rowOff>
    </xdr:to>
    <xdr:graphicFrame macro="">
      <xdr:nvGraphicFramePr>
        <xdr:cNvPr id="2" name="Chart 1"/>
        <xdr:cNvGraphicFramePr/>
      </xdr:nvGraphicFramePr>
      <xdr:xfrm>
        <a:off x="11420475" y="2971800"/>
        <a:ext cx="63722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114300</xdr:rowOff>
    </xdr:from>
    <xdr:to>
      <xdr:col>28</xdr:col>
      <xdr:colOff>228600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13154025" y="685800"/>
        <a:ext cx="6505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4</xdr:row>
      <xdr:rowOff>66675</xdr:rowOff>
    </xdr:from>
    <xdr:to>
      <xdr:col>22</xdr:col>
      <xdr:colOff>542925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4486275" y="838200"/>
        <a:ext cx="98393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22</xdr:col>
      <xdr:colOff>571500</xdr:colOff>
      <xdr:row>80</xdr:row>
      <xdr:rowOff>38100</xdr:rowOff>
    </xdr:to>
    <xdr:graphicFrame macro="">
      <xdr:nvGraphicFramePr>
        <xdr:cNvPr id="6" name="Chart 5"/>
        <xdr:cNvGraphicFramePr/>
      </xdr:nvGraphicFramePr>
      <xdr:xfrm>
        <a:off x="4486275" y="6677025"/>
        <a:ext cx="9867900" cy="723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457200</xdr:colOff>
      <xdr:row>4</xdr:row>
      <xdr:rowOff>114300</xdr:rowOff>
    </xdr:from>
    <xdr:to>
      <xdr:col>34</xdr:col>
      <xdr:colOff>495300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13268325" y="885825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11</xdr:row>
      <xdr:rowOff>142875</xdr:rowOff>
    </xdr:from>
    <xdr:to>
      <xdr:col>26</xdr:col>
      <xdr:colOff>114300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8001000" y="2247900"/>
        <a:ext cx="7248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171450</xdr:rowOff>
    </xdr:from>
    <xdr:to>
      <xdr:col>23</xdr:col>
      <xdr:colOff>447675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7067550" y="752475"/>
        <a:ext cx="796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561975</xdr:colOff>
      <xdr:row>15</xdr:row>
      <xdr:rowOff>95250</xdr:rowOff>
    </xdr:from>
    <xdr:to>
      <xdr:col>33</xdr:col>
      <xdr:colOff>28575</xdr:colOff>
      <xdr:row>39</xdr:row>
      <xdr:rowOff>104775</xdr:rowOff>
    </xdr:to>
    <xdr:graphicFrame macro="">
      <xdr:nvGraphicFramePr>
        <xdr:cNvPr id="2" name="Chart 1"/>
        <xdr:cNvGraphicFramePr/>
      </xdr:nvGraphicFramePr>
      <xdr:xfrm>
        <a:off x="13954125" y="2962275"/>
        <a:ext cx="6438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12</xdr:row>
      <xdr:rowOff>95250</xdr:rowOff>
    </xdr:from>
    <xdr:to>
      <xdr:col>35</xdr:col>
      <xdr:colOff>485775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11563350" y="2390775"/>
        <a:ext cx="10820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8</xdr:row>
      <xdr:rowOff>66675</xdr:rowOff>
    </xdr:from>
    <xdr:to>
      <xdr:col>24</xdr:col>
      <xdr:colOff>266700</xdr:colOff>
      <xdr:row>43</xdr:row>
      <xdr:rowOff>57150</xdr:rowOff>
    </xdr:to>
    <xdr:graphicFrame macro="">
      <xdr:nvGraphicFramePr>
        <xdr:cNvPr id="4" name="Chart 3"/>
        <xdr:cNvGraphicFramePr/>
      </xdr:nvGraphicFramePr>
      <xdr:xfrm>
        <a:off x="4210050" y="1590675"/>
        <a:ext cx="10896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1009650</xdr:colOff>
      <xdr:row>43</xdr:row>
      <xdr:rowOff>38100</xdr:rowOff>
    </xdr:from>
    <xdr:to>
      <xdr:col>24</xdr:col>
      <xdr:colOff>266700</xdr:colOff>
      <xdr:row>78</xdr:row>
      <xdr:rowOff>57150</xdr:rowOff>
    </xdr:to>
    <xdr:graphicFrame macro="">
      <xdr:nvGraphicFramePr>
        <xdr:cNvPr id="5" name="Chart 4"/>
        <xdr:cNvGraphicFramePr/>
      </xdr:nvGraphicFramePr>
      <xdr:xfrm>
        <a:off x="4210050" y="8201025"/>
        <a:ext cx="10896600" cy="668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 topLeftCell="I13">
      <selection activeCell="Q17" sqref="Q17"/>
    </sheetView>
  </sheetViews>
  <sheetFormatPr defaultColWidth="9.140625" defaultRowHeight="15"/>
  <cols>
    <col min="1" max="5" width="9.140625" style="1" customWidth="1"/>
    <col min="6" max="18" width="9.140625" style="25" customWidth="1"/>
    <col min="19" max="16384" width="9.140625" style="1" customWidth="1"/>
  </cols>
  <sheetData>
    <row r="1" ht="15">
      <c r="A1" s="2" t="s">
        <v>235</v>
      </c>
    </row>
    <row r="3" spans="1:20" s="7" customFormat="1" ht="15.75">
      <c r="A3" s="3" t="s">
        <v>52</v>
      </c>
      <c r="B3" s="4">
        <v>43714.43988425926</v>
      </c>
      <c r="C3" s="1"/>
      <c r="D3" s="1"/>
      <c r="E3" s="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T3" s="110" t="s">
        <v>169</v>
      </c>
    </row>
    <row r="4" spans="1:20" ht="15" customHeight="1">
      <c r="A4" s="3" t="s">
        <v>53</v>
      </c>
      <c r="B4" s="4">
        <v>43717.44490430555</v>
      </c>
      <c r="T4" s="8" t="s">
        <v>459</v>
      </c>
    </row>
    <row r="5" spans="1:20" ht="15">
      <c r="A5" s="3" t="s">
        <v>54</v>
      </c>
      <c r="B5" s="3" t="s">
        <v>55</v>
      </c>
      <c r="T5" s="21" t="s">
        <v>185</v>
      </c>
    </row>
    <row r="6" ht="15">
      <c r="T6" s="21" t="s">
        <v>186</v>
      </c>
    </row>
    <row r="7" spans="1:2" ht="15">
      <c r="A7" s="3" t="s">
        <v>56</v>
      </c>
      <c r="B7" s="3" t="s">
        <v>236</v>
      </c>
    </row>
    <row r="8" spans="1:2" ht="15">
      <c r="A8" s="3" t="s">
        <v>57</v>
      </c>
      <c r="B8" s="3" t="s">
        <v>31</v>
      </c>
    </row>
    <row r="9" spans="1:2" ht="15">
      <c r="A9" s="3" t="s">
        <v>58</v>
      </c>
      <c r="B9" s="3" t="s">
        <v>59</v>
      </c>
    </row>
    <row r="10" spans="1:2" ht="15">
      <c r="A10" s="3" t="s">
        <v>60</v>
      </c>
      <c r="B10" s="3" t="s">
        <v>61</v>
      </c>
    </row>
    <row r="12" spans="1:18" ht="72">
      <c r="A12" s="5" t="s">
        <v>111</v>
      </c>
      <c r="B12" s="5" t="s">
        <v>65</v>
      </c>
      <c r="C12" s="5" t="s">
        <v>116</v>
      </c>
      <c r="D12" s="5" t="s">
        <v>64</v>
      </c>
      <c r="E12" s="5" t="s">
        <v>164</v>
      </c>
      <c r="F12" s="27" t="s">
        <v>31</v>
      </c>
      <c r="G12" s="27"/>
      <c r="H12" s="26"/>
      <c r="I12" s="27" t="s">
        <v>0</v>
      </c>
      <c r="J12" s="27" t="s">
        <v>78</v>
      </c>
      <c r="K12" s="27" t="s">
        <v>64</v>
      </c>
      <c r="L12" s="27" t="s">
        <v>79</v>
      </c>
      <c r="M12" s="26"/>
      <c r="N12" s="26"/>
      <c r="O12" s="27" t="s">
        <v>0</v>
      </c>
      <c r="P12" s="27" t="s">
        <v>78</v>
      </c>
      <c r="Q12" s="27" t="s">
        <v>64</v>
      </c>
      <c r="R12" s="27" t="s">
        <v>79</v>
      </c>
    </row>
    <row r="13" spans="1:18" ht="15">
      <c r="A13" s="5" t="s">
        <v>66</v>
      </c>
      <c r="B13" s="6">
        <v>202312.1</v>
      </c>
      <c r="C13" s="6">
        <v>89088.1</v>
      </c>
      <c r="D13" s="6">
        <v>12655.6</v>
      </c>
      <c r="E13" s="6">
        <v>4219</v>
      </c>
      <c r="F13" s="25">
        <f>SUM(B13:E13)</f>
        <v>308274.8</v>
      </c>
      <c r="H13" s="25" t="s">
        <v>2</v>
      </c>
      <c r="I13" s="25">
        <f>B13/F13*100</f>
        <v>65.62719365968286</v>
      </c>
      <c r="J13" s="25">
        <f>C13/F13*100</f>
        <v>28.898923947075794</v>
      </c>
      <c r="K13" s="25">
        <f>D13/F13*100</f>
        <v>4.105298259864251</v>
      </c>
      <c r="L13" s="25">
        <f>E13/F13*100</f>
        <v>1.3685841333771038</v>
      </c>
      <c r="N13" s="25" t="s">
        <v>2</v>
      </c>
      <c r="O13" s="25">
        <v>65.62719365968286</v>
      </c>
      <c r="P13" s="25">
        <v>28.898923947075794</v>
      </c>
      <c r="Q13" s="25">
        <v>4.105298259864251</v>
      </c>
      <c r="R13" s="25">
        <v>1.3685841333771038</v>
      </c>
    </row>
    <row r="14" spans="1:12" ht="15">
      <c r="A14" s="5" t="s">
        <v>5</v>
      </c>
      <c r="B14" s="6">
        <v>4499.9</v>
      </c>
      <c r="C14" s="6">
        <v>2066.8</v>
      </c>
      <c r="D14" s="6">
        <v>206.1</v>
      </c>
      <c r="E14" s="6">
        <v>132.7</v>
      </c>
      <c r="F14" s="25">
        <f aca="true" t="shared" si="0" ref="F14:F45">SUM(B14:E14)</f>
        <v>6905.5</v>
      </c>
      <c r="H14" s="25" t="s">
        <v>5</v>
      </c>
      <c r="I14" s="25">
        <f aca="true" t="shared" si="1" ref="I14:I45">B14/F14*100</f>
        <v>65.16399971037579</v>
      </c>
      <c r="J14" s="25">
        <f aca="true" t="shared" si="2" ref="J14:J45">C14/F14*100</f>
        <v>29.929766128448342</v>
      </c>
      <c r="K14" s="25">
        <f aca="true" t="shared" si="3" ref="K14:K45">D14/F14*100</f>
        <v>2.984577510679893</v>
      </c>
      <c r="L14" s="25">
        <f aca="true" t="shared" si="4" ref="L14:L45">E14/F14*100</f>
        <v>1.9216566504959816</v>
      </c>
    </row>
    <row r="15" spans="1:18" ht="15">
      <c r="A15" s="5" t="s">
        <v>6</v>
      </c>
      <c r="B15" s="6">
        <v>3099.1</v>
      </c>
      <c r="C15" s="6">
        <v>980</v>
      </c>
      <c r="D15" s="6">
        <v>184</v>
      </c>
      <c r="E15" s="6">
        <v>42.5</v>
      </c>
      <c r="F15" s="25">
        <f t="shared" si="0"/>
        <v>4305.6</v>
      </c>
      <c r="H15" s="25" t="s">
        <v>6</v>
      </c>
      <c r="I15" s="25">
        <f t="shared" si="1"/>
        <v>71.97835377183203</v>
      </c>
      <c r="J15" s="25">
        <f t="shared" si="2"/>
        <v>22.76105536975102</v>
      </c>
      <c r="K15" s="25">
        <f t="shared" si="3"/>
        <v>4.2735042735042725</v>
      </c>
      <c r="L15" s="25">
        <f t="shared" si="4"/>
        <v>0.9870865849126718</v>
      </c>
      <c r="N15" s="25" t="s">
        <v>4</v>
      </c>
      <c r="O15" s="25">
        <v>72.35095289464222</v>
      </c>
      <c r="P15" s="25">
        <v>24.770123799250012</v>
      </c>
      <c r="Q15" s="25">
        <v>2.098320234242564</v>
      </c>
      <c r="R15" s="25">
        <v>0.7806030718652077</v>
      </c>
    </row>
    <row r="16" spans="1:18" ht="15">
      <c r="A16" s="5" t="s">
        <v>68</v>
      </c>
      <c r="B16" s="6">
        <v>4318.2</v>
      </c>
      <c r="C16" s="6">
        <v>2044.1</v>
      </c>
      <c r="D16" s="6">
        <v>181.7</v>
      </c>
      <c r="E16" s="6">
        <v>44.4</v>
      </c>
      <c r="F16" s="25">
        <f t="shared" si="0"/>
        <v>6588.399999999999</v>
      </c>
      <c r="H16" s="25" t="s">
        <v>68</v>
      </c>
      <c r="I16" s="25">
        <f t="shared" si="1"/>
        <v>65.54246858114261</v>
      </c>
      <c r="J16" s="25">
        <f t="shared" si="2"/>
        <v>31.02574221358752</v>
      </c>
      <c r="K16" s="25">
        <f t="shared" si="3"/>
        <v>2.757877481634388</v>
      </c>
      <c r="L16" s="25">
        <f t="shared" si="4"/>
        <v>0.6739117236354807</v>
      </c>
      <c r="N16" s="25" t="s">
        <v>6</v>
      </c>
      <c r="O16" s="25">
        <v>71.97835377183203</v>
      </c>
      <c r="P16" s="25">
        <v>22.76105536975102</v>
      </c>
      <c r="Q16" s="25">
        <v>4.2735042735042725</v>
      </c>
      <c r="R16" s="25">
        <v>0.9870865849126718</v>
      </c>
    </row>
    <row r="17" spans="1:18" ht="15">
      <c r="A17" s="5" t="s">
        <v>7</v>
      </c>
      <c r="B17" s="6">
        <v>2407.1</v>
      </c>
      <c r="C17" s="6">
        <v>1027.4</v>
      </c>
      <c r="D17" s="6">
        <v>23.9</v>
      </c>
      <c r="E17" s="6">
        <v>25.1</v>
      </c>
      <c r="F17" s="25">
        <f t="shared" si="0"/>
        <v>3483.5</v>
      </c>
      <c r="H17" s="25" t="s">
        <v>7</v>
      </c>
      <c r="I17" s="25">
        <f t="shared" si="1"/>
        <v>69.10004306014066</v>
      </c>
      <c r="J17" s="25">
        <f t="shared" si="2"/>
        <v>29.49332567819722</v>
      </c>
      <c r="K17" s="25">
        <f t="shared" si="3"/>
        <v>0.6860915745658102</v>
      </c>
      <c r="L17" s="25">
        <f t="shared" si="4"/>
        <v>0.7205396870963112</v>
      </c>
      <c r="N17" s="25" t="s">
        <v>7</v>
      </c>
      <c r="O17" s="25">
        <v>69.10004306014066</v>
      </c>
      <c r="P17" s="25">
        <v>29.49332567819722</v>
      </c>
      <c r="Q17" s="25">
        <v>0.6860915745658102</v>
      </c>
      <c r="R17" s="25">
        <v>0.7205396870963112</v>
      </c>
    </row>
    <row r="18" spans="1:18" ht="15">
      <c r="A18" s="5" t="s">
        <v>69</v>
      </c>
      <c r="B18" s="6">
        <v>35211.4</v>
      </c>
      <c r="C18" s="6">
        <v>12055</v>
      </c>
      <c r="D18" s="6">
        <v>1021.2</v>
      </c>
      <c r="E18" s="6">
        <v>379.9</v>
      </c>
      <c r="F18" s="25">
        <f t="shared" si="0"/>
        <v>48667.5</v>
      </c>
      <c r="H18" s="25" t="s">
        <v>4</v>
      </c>
      <c r="I18" s="25">
        <f t="shared" si="1"/>
        <v>72.35095289464222</v>
      </c>
      <c r="J18" s="25">
        <f t="shared" si="2"/>
        <v>24.770123799250012</v>
      </c>
      <c r="K18" s="25">
        <f t="shared" si="3"/>
        <v>2.098320234242564</v>
      </c>
      <c r="L18" s="25">
        <f t="shared" si="4"/>
        <v>0.7806030718652077</v>
      </c>
      <c r="N18" s="25" t="s">
        <v>3</v>
      </c>
      <c r="O18" s="25">
        <v>68.86238333753738</v>
      </c>
      <c r="P18" s="25">
        <v>26.701740477820618</v>
      </c>
      <c r="Q18" s="25">
        <v>3.7404057511441025</v>
      </c>
      <c r="R18" s="25">
        <v>0.6954704334978918</v>
      </c>
    </row>
    <row r="19" spans="1:18" ht="15">
      <c r="A19" s="5" t="s">
        <v>11</v>
      </c>
      <c r="B19" s="6">
        <v>485.7</v>
      </c>
      <c r="C19" s="6">
        <v>259.1</v>
      </c>
      <c r="D19" s="6">
        <v>43.3</v>
      </c>
      <c r="E19" s="6">
        <v>17.6</v>
      </c>
      <c r="F19" s="25">
        <f t="shared" si="0"/>
        <v>805.6999999999999</v>
      </c>
      <c r="H19" s="25" t="s">
        <v>11</v>
      </c>
      <c r="I19" s="25">
        <f t="shared" si="1"/>
        <v>60.282983740846475</v>
      </c>
      <c r="J19" s="25">
        <f t="shared" si="2"/>
        <v>32.15837160233338</v>
      </c>
      <c r="K19" s="25">
        <f t="shared" si="3"/>
        <v>5.374208762566712</v>
      </c>
      <c r="L19" s="25">
        <f t="shared" si="4"/>
        <v>2.1844358942534443</v>
      </c>
      <c r="N19" s="25" t="s">
        <v>9</v>
      </c>
      <c r="O19" s="25">
        <v>68.5309286309873</v>
      </c>
      <c r="P19" s="25">
        <v>27.82495908094253</v>
      </c>
      <c r="Q19" s="25">
        <v>2.890583984435317</v>
      </c>
      <c r="R19" s="25">
        <v>0.7535283036348476</v>
      </c>
    </row>
    <row r="20" spans="1:18" ht="15">
      <c r="A20" s="5" t="s">
        <v>21</v>
      </c>
      <c r="B20" s="6">
        <v>1480.3</v>
      </c>
      <c r="C20" s="6">
        <v>1050.8</v>
      </c>
      <c r="D20" s="6">
        <v>88.5</v>
      </c>
      <c r="E20" s="6">
        <v>63.3</v>
      </c>
      <c r="F20" s="25">
        <f t="shared" si="0"/>
        <v>2682.9</v>
      </c>
      <c r="H20" s="25" t="s">
        <v>21</v>
      </c>
      <c r="I20" s="25">
        <f t="shared" si="1"/>
        <v>55.17536993551754</v>
      </c>
      <c r="J20" s="25">
        <f t="shared" si="2"/>
        <v>39.16657348391666</v>
      </c>
      <c r="K20" s="25">
        <f t="shared" si="3"/>
        <v>3.298669350329867</v>
      </c>
      <c r="L20" s="25">
        <f t="shared" si="4"/>
        <v>2.3593872302359387</v>
      </c>
      <c r="N20" s="25" t="s">
        <v>70</v>
      </c>
      <c r="O20" s="25">
        <v>68.25164714194175</v>
      </c>
      <c r="P20" s="25">
        <v>27.193861623646548</v>
      </c>
      <c r="Q20" s="25">
        <v>3.7494044000460045</v>
      </c>
      <c r="R20" s="25">
        <v>0.8050868343657066</v>
      </c>
    </row>
    <row r="21" spans="1:18" ht="15">
      <c r="A21" s="5" t="s">
        <v>18</v>
      </c>
      <c r="B21" s="6">
        <v>4074.7</v>
      </c>
      <c r="C21" s="6">
        <v>1585.5</v>
      </c>
      <c r="D21" s="6">
        <v>501.3</v>
      </c>
      <c r="E21" s="6">
        <v>131.9</v>
      </c>
      <c r="F21" s="25">
        <f t="shared" si="0"/>
        <v>6293.4</v>
      </c>
      <c r="H21" s="25" t="s">
        <v>18</v>
      </c>
      <c r="I21" s="25">
        <f t="shared" si="1"/>
        <v>64.74560650840563</v>
      </c>
      <c r="J21" s="25">
        <f t="shared" si="2"/>
        <v>25.193059395557256</v>
      </c>
      <c r="K21" s="25">
        <f t="shared" si="3"/>
        <v>7.965487653732482</v>
      </c>
      <c r="L21" s="25">
        <f t="shared" si="4"/>
        <v>2.095846442304637</v>
      </c>
      <c r="N21" s="25" t="s">
        <v>12</v>
      </c>
      <c r="O21" s="25">
        <v>68.17636644011652</v>
      </c>
      <c r="P21" s="25">
        <v>27.859957736021478</v>
      </c>
      <c r="Q21" s="25">
        <v>3.318293449083329</v>
      </c>
      <c r="R21" s="25">
        <v>0.6453823747786853</v>
      </c>
    </row>
    <row r="22" spans="1:18" ht="15">
      <c r="A22" s="5" t="s">
        <v>13</v>
      </c>
      <c r="B22" s="6">
        <v>18971.5</v>
      </c>
      <c r="C22" s="6">
        <v>8267.9</v>
      </c>
      <c r="D22" s="6">
        <v>1494.6</v>
      </c>
      <c r="E22" s="6">
        <v>519.9</v>
      </c>
      <c r="F22" s="25">
        <f t="shared" si="0"/>
        <v>29253.9</v>
      </c>
      <c r="H22" s="25" t="s">
        <v>13</v>
      </c>
      <c r="I22" s="25">
        <f t="shared" si="1"/>
        <v>64.85118223553098</v>
      </c>
      <c r="J22" s="25">
        <f t="shared" si="2"/>
        <v>28.262556445465385</v>
      </c>
      <c r="K22" s="25">
        <f t="shared" si="3"/>
        <v>5.109062381426066</v>
      </c>
      <c r="L22" s="25">
        <f t="shared" si="4"/>
        <v>1.7771989375775537</v>
      </c>
      <c r="N22" s="25" t="s">
        <v>10</v>
      </c>
      <c r="O22" s="25">
        <v>68.04752729608221</v>
      </c>
      <c r="P22" s="25">
        <v>26.39691714836224</v>
      </c>
      <c r="Q22" s="25">
        <v>3.500321130378934</v>
      </c>
      <c r="R22" s="25">
        <v>2.055234425176622</v>
      </c>
    </row>
    <row r="23" spans="1:18" ht="15">
      <c r="A23" s="5" t="s">
        <v>16</v>
      </c>
      <c r="B23" s="6">
        <v>23757.5</v>
      </c>
      <c r="C23" s="6">
        <v>12659.3</v>
      </c>
      <c r="D23" s="6">
        <v>1544.7</v>
      </c>
      <c r="E23" s="6">
        <v>487.9</v>
      </c>
      <c r="F23" s="25">
        <f t="shared" si="0"/>
        <v>38449.4</v>
      </c>
      <c r="H23" s="25" t="s">
        <v>16</v>
      </c>
      <c r="I23" s="25">
        <f t="shared" si="1"/>
        <v>61.78900060859207</v>
      </c>
      <c r="J23" s="25">
        <f t="shared" si="2"/>
        <v>32.924570994605894</v>
      </c>
      <c r="K23" s="25">
        <f t="shared" si="3"/>
        <v>4.017487919187295</v>
      </c>
      <c r="L23" s="25">
        <f t="shared" si="4"/>
        <v>1.268940477614735</v>
      </c>
      <c r="N23" s="25" t="s">
        <v>14</v>
      </c>
      <c r="O23" s="25">
        <v>67.64344033105915</v>
      </c>
      <c r="P23" s="25">
        <v>27.989039257353767</v>
      </c>
      <c r="Q23" s="25">
        <v>3.4476009394922262</v>
      </c>
      <c r="R23" s="25">
        <v>0.9199194720948439</v>
      </c>
    </row>
    <row r="24" spans="1:18" ht="15">
      <c r="A24" s="5" t="s">
        <v>15</v>
      </c>
      <c r="B24" s="6">
        <v>1712.3</v>
      </c>
      <c r="C24" s="6">
        <v>634.2</v>
      </c>
      <c r="D24" s="6">
        <v>166.6</v>
      </c>
      <c r="E24" s="6">
        <v>47.4</v>
      </c>
      <c r="F24" s="25">
        <f t="shared" si="0"/>
        <v>2560.5</v>
      </c>
      <c r="H24" s="25" t="s">
        <v>15</v>
      </c>
      <c r="I24" s="25">
        <f t="shared" si="1"/>
        <v>66.87365748877173</v>
      </c>
      <c r="J24" s="25">
        <f t="shared" si="2"/>
        <v>24.768599882835385</v>
      </c>
      <c r="K24" s="25">
        <f t="shared" si="3"/>
        <v>6.506541691075962</v>
      </c>
      <c r="L24" s="25">
        <f t="shared" si="4"/>
        <v>1.8512009373169305</v>
      </c>
      <c r="N24" s="25" t="s">
        <v>15</v>
      </c>
      <c r="O24" s="25">
        <v>66.87365748877173</v>
      </c>
      <c r="P24" s="25">
        <v>24.768599882835385</v>
      </c>
      <c r="Q24" s="25">
        <v>6.506541691075962</v>
      </c>
      <c r="R24" s="25">
        <v>1.8512009373169305</v>
      </c>
    </row>
    <row r="25" spans="1:18" ht="15">
      <c r="A25" s="5" t="s">
        <v>20</v>
      </c>
      <c r="B25" s="6">
        <v>24117.2</v>
      </c>
      <c r="C25" s="6">
        <v>9918.7</v>
      </c>
      <c r="D25" s="6">
        <v>2181.6</v>
      </c>
      <c r="E25" s="6">
        <v>645.7</v>
      </c>
      <c r="F25" s="25">
        <f t="shared" si="0"/>
        <v>36863.2</v>
      </c>
      <c r="H25" s="25" t="s">
        <v>20</v>
      </c>
      <c r="I25" s="25">
        <f t="shared" si="1"/>
        <v>65.42351179496083</v>
      </c>
      <c r="J25" s="25">
        <f t="shared" si="2"/>
        <v>26.906779661016955</v>
      </c>
      <c r="K25" s="25">
        <f t="shared" si="3"/>
        <v>5.918097180928406</v>
      </c>
      <c r="L25" s="25">
        <f t="shared" si="4"/>
        <v>1.7516113630938173</v>
      </c>
      <c r="N25" s="25" t="s">
        <v>250</v>
      </c>
      <c r="O25" s="25">
        <v>66.56146563005157</v>
      </c>
      <c r="P25" s="25">
        <v>29.836040335616964</v>
      </c>
      <c r="Q25" s="25">
        <v>2.909706720036948</v>
      </c>
      <c r="R25" s="25">
        <v>0.6927873142945116</v>
      </c>
    </row>
    <row r="26" spans="1:18" ht="15">
      <c r="A26" s="5" t="s">
        <v>8</v>
      </c>
      <c r="B26" s="6">
        <v>345.4</v>
      </c>
      <c r="C26" s="6">
        <v>162.8</v>
      </c>
      <c r="D26" s="6">
        <v>21.1</v>
      </c>
      <c r="E26" s="6">
        <v>4.6</v>
      </c>
      <c r="F26" s="25">
        <f t="shared" si="0"/>
        <v>533.9</v>
      </c>
      <c r="H26" s="25" t="s">
        <v>8</v>
      </c>
      <c r="I26" s="25">
        <f t="shared" si="1"/>
        <v>64.69376287694325</v>
      </c>
      <c r="J26" s="25">
        <f t="shared" si="2"/>
        <v>30.49260161078854</v>
      </c>
      <c r="K26" s="25">
        <f t="shared" si="3"/>
        <v>3.9520509458700137</v>
      </c>
      <c r="L26" s="25">
        <f t="shared" si="4"/>
        <v>0.8615845663982019</v>
      </c>
      <c r="N26" s="25" t="s">
        <v>17</v>
      </c>
      <c r="O26" s="25">
        <v>66.41028966009111</v>
      </c>
      <c r="P26" s="25">
        <v>30.942732562851543</v>
      </c>
      <c r="Q26" s="25">
        <v>1.7773491319922847</v>
      </c>
      <c r="R26" s="25">
        <v>0.8696286450650804</v>
      </c>
    </row>
    <row r="27" spans="1:18" ht="15">
      <c r="A27" s="5" t="s">
        <v>24</v>
      </c>
      <c r="B27" s="6">
        <v>744.5</v>
      </c>
      <c r="C27" s="6">
        <v>341.7</v>
      </c>
      <c r="D27" s="6">
        <v>55.5</v>
      </c>
      <c r="E27" s="6">
        <v>17.9</v>
      </c>
      <c r="F27" s="25">
        <f t="shared" si="0"/>
        <v>1159.6000000000001</v>
      </c>
      <c r="H27" s="25" t="s">
        <v>24</v>
      </c>
      <c r="I27" s="25">
        <f t="shared" si="1"/>
        <v>64.20317350810623</v>
      </c>
      <c r="J27" s="25">
        <f t="shared" si="2"/>
        <v>29.467057606071055</v>
      </c>
      <c r="K27" s="25">
        <f t="shared" si="3"/>
        <v>4.786133149361849</v>
      </c>
      <c r="L27" s="25">
        <f t="shared" si="4"/>
        <v>1.5436357364608482</v>
      </c>
      <c r="N27" s="25" t="s">
        <v>68</v>
      </c>
      <c r="O27" s="25">
        <v>65.54246858114261</v>
      </c>
      <c r="P27" s="25">
        <v>31.02574221358752</v>
      </c>
      <c r="Q27" s="25">
        <v>2.757877481634388</v>
      </c>
      <c r="R27" s="25">
        <v>0.6739117236354807</v>
      </c>
    </row>
    <row r="28" spans="1:18" ht="15">
      <c r="A28" s="5" t="s">
        <v>12</v>
      </c>
      <c r="B28" s="6">
        <v>1193.7</v>
      </c>
      <c r="C28" s="6">
        <v>487.8</v>
      </c>
      <c r="D28" s="6">
        <v>58.1</v>
      </c>
      <c r="E28" s="6">
        <v>11.3</v>
      </c>
      <c r="F28" s="25">
        <f t="shared" si="0"/>
        <v>1750.8999999999999</v>
      </c>
      <c r="H28" s="25" t="s">
        <v>12</v>
      </c>
      <c r="I28" s="25">
        <f t="shared" si="1"/>
        <v>68.17636644011652</v>
      </c>
      <c r="J28" s="25">
        <f t="shared" si="2"/>
        <v>27.859957736021478</v>
      </c>
      <c r="K28" s="25">
        <f t="shared" si="3"/>
        <v>3.318293449083329</v>
      </c>
      <c r="L28" s="25">
        <f t="shared" si="4"/>
        <v>0.6453823747786853</v>
      </c>
      <c r="N28" s="25" t="s">
        <v>20</v>
      </c>
      <c r="O28" s="25">
        <v>65.42351179496083</v>
      </c>
      <c r="P28" s="25">
        <v>26.906779661016955</v>
      </c>
      <c r="Q28" s="25">
        <v>5.918097180928406</v>
      </c>
      <c r="R28" s="25">
        <v>1.7516113630938173</v>
      </c>
    </row>
    <row r="29" spans="1:18" ht="15">
      <c r="A29" s="5" t="s">
        <v>23</v>
      </c>
      <c r="B29" s="6">
        <v>225.5</v>
      </c>
      <c r="C29" s="6">
        <v>118.6</v>
      </c>
      <c r="D29" s="6">
        <v>14.4</v>
      </c>
      <c r="E29" s="6">
        <v>8.2</v>
      </c>
      <c r="F29" s="25">
        <f t="shared" si="0"/>
        <v>366.7</v>
      </c>
      <c r="H29" s="25" t="s">
        <v>23</v>
      </c>
      <c r="I29" s="25">
        <f t="shared" si="1"/>
        <v>61.49440959912735</v>
      </c>
      <c r="J29" s="25">
        <f t="shared" si="2"/>
        <v>32.34251431688028</v>
      </c>
      <c r="K29" s="25">
        <f t="shared" si="3"/>
        <v>3.9269157349331882</v>
      </c>
      <c r="L29" s="25">
        <f t="shared" si="4"/>
        <v>2.236160349059176</v>
      </c>
      <c r="N29" s="25" t="s">
        <v>22</v>
      </c>
      <c r="O29" s="25">
        <v>65.33845181981633</v>
      </c>
      <c r="P29" s="25">
        <v>28.582535594538122</v>
      </c>
      <c r="Q29" s="25">
        <v>4.66171015760403</v>
      </c>
      <c r="R29" s="25">
        <v>1.417302428041531</v>
      </c>
    </row>
    <row r="30" spans="1:18" ht="15" customHeight="1">
      <c r="A30" s="5" t="s">
        <v>70</v>
      </c>
      <c r="B30" s="6">
        <v>4154</v>
      </c>
      <c r="C30" s="6">
        <v>1655.1</v>
      </c>
      <c r="D30" s="6">
        <v>228.2</v>
      </c>
      <c r="E30" s="6">
        <v>49</v>
      </c>
      <c r="F30" s="25">
        <f t="shared" si="0"/>
        <v>6086.3</v>
      </c>
      <c r="H30" s="25" t="s">
        <v>70</v>
      </c>
      <c r="I30" s="25">
        <f t="shared" si="1"/>
        <v>68.25164714194175</v>
      </c>
      <c r="J30" s="25">
        <f t="shared" si="2"/>
        <v>27.193861623646548</v>
      </c>
      <c r="K30" s="25">
        <f t="shared" si="3"/>
        <v>3.7494044000460045</v>
      </c>
      <c r="L30" s="25">
        <f t="shared" si="4"/>
        <v>0.8050868343657066</v>
      </c>
      <c r="N30" s="25" t="s">
        <v>5</v>
      </c>
      <c r="O30" s="25">
        <v>65.16399971037579</v>
      </c>
      <c r="P30" s="25">
        <v>29.929766128448342</v>
      </c>
      <c r="Q30" s="25">
        <v>2.984577510679893</v>
      </c>
      <c r="R30" s="25">
        <v>1.9216566504959816</v>
      </c>
    </row>
    <row r="31" spans="1:18" ht="15">
      <c r="A31" s="5" t="s">
        <v>10</v>
      </c>
      <c r="B31" s="6">
        <v>211.9</v>
      </c>
      <c r="C31" s="6">
        <v>82.2</v>
      </c>
      <c r="D31" s="6">
        <v>10.9</v>
      </c>
      <c r="E31" s="6">
        <v>6.4</v>
      </c>
      <c r="F31" s="25">
        <f t="shared" si="0"/>
        <v>311.4</v>
      </c>
      <c r="H31" s="25" t="s">
        <v>10</v>
      </c>
      <c r="I31" s="25">
        <f t="shared" si="1"/>
        <v>68.04752729608221</v>
      </c>
      <c r="J31" s="25">
        <f t="shared" si="2"/>
        <v>26.39691714836224</v>
      </c>
      <c r="K31" s="25">
        <f t="shared" si="3"/>
        <v>3.500321130378934</v>
      </c>
      <c r="L31" s="25">
        <f t="shared" si="4"/>
        <v>2.055234425176622</v>
      </c>
      <c r="N31" s="25" t="s">
        <v>13</v>
      </c>
      <c r="O31" s="25">
        <v>64.85118223553098</v>
      </c>
      <c r="P31" s="25">
        <v>28.262556445465385</v>
      </c>
      <c r="Q31" s="25">
        <v>5.109062381426066</v>
      </c>
      <c r="R31" s="25">
        <v>1.7771989375775537</v>
      </c>
    </row>
    <row r="32" spans="1:18" ht="15">
      <c r="A32" s="5" t="s">
        <v>71</v>
      </c>
      <c r="B32" s="6">
        <v>6514.4</v>
      </c>
      <c r="C32" s="6">
        <v>2892</v>
      </c>
      <c r="D32" s="6">
        <v>802.9</v>
      </c>
      <c r="E32" s="6">
        <v>239.2</v>
      </c>
      <c r="F32" s="25">
        <f t="shared" si="0"/>
        <v>10448.5</v>
      </c>
      <c r="H32" s="25" t="s">
        <v>71</v>
      </c>
      <c r="I32" s="25">
        <f t="shared" si="1"/>
        <v>62.34770541226013</v>
      </c>
      <c r="J32" s="25">
        <f t="shared" si="2"/>
        <v>27.678614155141883</v>
      </c>
      <c r="K32" s="25">
        <f t="shared" si="3"/>
        <v>7.684356606211418</v>
      </c>
      <c r="L32" s="25">
        <f t="shared" si="4"/>
        <v>2.2893238263865627</v>
      </c>
      <c r="N32" s="25" t="s">
        <v>18</v>
      </c>
      <c r="O32" s="25">
        <v>64.74560650840563</v>
      </c>
      <c r="P32" s="25">
        <v>25.193059395557256</v>
      </c>
      <c r="Q32" s="25">
        <v>7.965487653732482</v>
      </c>
      <c r="R32" s="25">
        <v>2.095846442304637</v>
      </c>
    </row>
    <row r="33" spans="1:18" ht="15">
      <c r="A33" s="5" t="s">
        <v>3</v>
      </c>
      <c r="B33" s="6">
        <v>3822</v>
      </c>
      <c r="C33" s="6">
        <v>1482</v>
      </c>
      <c r="D33" s="6">
        <v>207.6</v>
      </c>
      <c r="E33" s="6">
        <v>38.6</v>
      </c>
      <c r="F33" s="25">
        <f t="shared" si="0"/>
        <v>5550.200000000001</v>
      </c>
      <c r="H33" s="25" t="s">
        <v>3</v>
      </c>
      <c r="I33" s="25">
        <f t="shared" si="1"/>
        <v>68.86238333753738</v>
      </c>
      <c r="J33" s="25">
        <f t="shared" si="2"/>
        <v>26.701740477820618</v>
      </c>
      <c r="K33" s="25">
        <f t="shared" si="3"/>
        <v>3.7404057511441025</v>
      </c>
      <c r="L33" s="25">
        <f t="shared" si="4"/>
        <v>0.6954704334978918</v>
      </c>
      <c r="N33" s="25" t="s">
        <v>8</v>
      </c>
      <c r="O33" s="25">
        <v>64.69376287694325</v>
      </c>
      <c r="P33" s="25">
        <v>30.49260161078854</v>
      </c>
      <c r="Q33" s="25">
        <v>3.9520509458700137</v>
      </c>
      <c r="R33" s="25">
        <v>0.8615845663982019</v>
      </c>
    </row>
    <row r="34" spans="1:24" ht="15">
      <c r="A34" s="5" t="s">
        <v>26</v>
      </c>
      <c r="B34" s="6">
        <v>14394.7</v>
      </c>
      <c r="C34" s="6">
        <v>7047.8</v>
      </c>
      <c r="D34" s="6">
        <v>1116.6</v>
      </c>
      <c r="E34" s="6">
        <v>409.4</v>
      </c>
      <c r="F34" s="25">
        <f t="shared" si="0"/>
        <v>22968.5</v>
      </c>
      <c r="H34" s="25" t="s">
        <v>26</v>
      </c>
      <c r="I34" s="25">
        <f t="shared" si="1"/>
        <v>62.671484859699156</v>
      </c>
      <c r="J34" s="25">
        <f t="shared" si="2"/>
        <v>30.684633302131182</v>
      </c>
      <c r="K34" s="25">
        <f t="shared" si="3"/>
        <v>4.861440668741972</v>
      </c>
      <c r="L34" s="25">
        <f t="shared" si="4"/>
        <v>1.7824411694276943</v>
      </c>
      <c r="N34" s="25" t="s">
        <v>24</v>
      </c>
      <c r="O34" s="25">
        <v>64.20317350810623</v>
      </c>
      <c r="P34" s="25">
        <v>29.467057606071055</v>
      </c>
      <c r="Q34" s="25">
        <v>4.786133149361849</v>
      </c>
      <c r="R34" s="25">
        <v>1.5436357364608482</v>
      </c>
      <c r="U34" s="111"/>
      <c r="V34" s="111"/>
      <c r="W34" s="111"/>
      <c r="X34" s="111"/>
    </row>
    <row r="35" spans="1:24" ht="15">
      <c r="A35" s="5" t="s">
        <v>22</v>
      </c>
      <c r="B35" s="6">
        <v>4033.8</v>
      </c>
      <c r="C35" s="6">
        <v>1764.6</v>
      </c>
      <c r="D35" s="6">
        <v>287.8</v>
      </c>
      <c r="E35" s="6">
        <v>87.5</v>
      </c>
      <c r="F35" s="25">
        <f t="shared" si="0"/>
        <v>6173.7</v>
      </c>
      <c r="H35" s="25" t="s">
        <v>22</v>
      </c>
      <c r="I35" s="25">
        <f t="shared" si="1"/>
        <v>65.33845181981633</v>
      </c>
      <c r="J35" s="25">
        <f t="shared" si="2"/>
        <v>28.582535594538122</v>
      </c>
      <c r="K35" s="25">
        <f t="shared" si="3"/>
        <v>4.66171015760403</v>
      </c>
      <c r="L35" s="25">
        <f t="shared" si="4"/>
        <v>1.417302428041531</v>
      </c>
      <c r="N35" s="25" t="s">
        <v>25</v>
      </c>
      <c r="O35" s="25">
        <v>63.397201639443566</v>
      </c>
      <c r="P35" s="25">
        <v>31.14362292798159</v>
      </c>
      <c r="Q35" s="25">
        <v>3.975953481798543</v>
      </c>
      <c r="R35" s="25">
        <v>1.4832219507763131</v>
      </c>
      <c r="U35" s="111"/>
      <c r="V35" s="111"/>
      <c r="W35" s="111"/>
      <c r="X35" s="111"/>
    </row>
    <row r="36" spans="1:20" ht="15">
      <c r="A36" s="5" t="s">
        <v>17</v>
      </c>
      <c r="B36" s="6">
        <v>8194.1</v>
      </c>
      <c r="C36" s="6">
        <v>3817.9</v>
      </c>
      <c r="D36" s="6">
        <v>219.3</v>
      </c>
      <c r="E36" s="6">
        <v>107.3</v>
      </c>
      <c r="F36" s="25">
        <f t="shared" si="0"/>
        <v>12338.599999999999</v>
      </c>
      <c r="H36" s="25" t="s">
        <v>17</v>
      </c>
      <c r="I36" s="25">
        <f t="shared" si="1"/>
        <v>66.41028966009111</v>
      </c>
      <c r="J36" s="25">
        <f t="shared" si="2"/>
        <v>30.942732562851543</v>
      </c>
      <c r="K36" s="25">
        <f t="shared" si="3"/>
        <v>1.7773491319922847</v>
      </c>
      <c r="L36" s="25">
        <f t="shared" si="4"/>
        <v>0.8696286450650804</v>
      </c>
      <c r="N36" s="25" t="s">
        <v>26</v>
      </c>
      <c r="O36" s="25">
        <v>62.671484859699156</v>
      </c>
      <c r="P36" s="25">
        <v>30.684633302131182</v>
      </c>
      <c r="Q36" s="25">
        <v>4.861440668741972</v>
      </c>
      <c r="R36" s="25">
        <v>1.7824411694276943</v>
      </c>
      <c r="T36" s="17"/>
    </row>
    <row r="37" spans="1:18" ht="15">
      <c r="A37" s="5" t="s">
        <v>19</v>
      </c>
      <c r="B37" s="6">
        <v>864.7</v>
      </c>
      <c r="C37" s="6">
        <v>387.6</v>
      </c>
      <c r="D37" s="6">
        <v>37.8</v>
      </c>
      <c r="E37" s="19">
        <v>9</v>
      </c>
      <c r="F37" s="25">
        <f t="shared" si="0"/>
        <v>1299.1000000000001</v>
      </c>
      <c r="H37" s="25" t="s">
        <v>19</v>
      </c>
      <c r="I37" s="25">
        <f t="shared" si="1"/>
        <v>66.56146563005157</v>
      </c>
      <c r="J37" s="25">
        <f t="shared" si="2"/>
        <v>29.836040335616964</v>
      </c>
      <c r="K37" s="25">
        <f t="shared" si="3"/>
        <v>2.909706720036948</v>
      </c>
      <c r="L37" s="25">
        <f t="shared" si="4"/>
        <v>0.6927873142945116</v>
      </c>
      <c r="N37" s="25" t="s">
        <v>71</v>
      </c>
      <c r="O37" s="25">
        <v>62.34770541226013</v>
      </c>
      <c r="P37" s="25">
        <v>27.678614155141883</v>
      </c>
      <c r="Q37" s="25">
        <v>7.684356606211418</v>
      </c>
      <c r="R37" s="25">
        <v>2.2893238263865627</v>
      </c>
    </row>
    <row r="38" spans="1:18" ht="15">
      <c r="A38" s="5" t="s">
        <v>14</v>
      </c>
      <c r="B38" s="6">
        <v>2419.2</v>
      </c>
      <c r="C38" s="6">
        <v>1001</v>
      </c>
      <c r="D38" s="6">
        <v>123.3</v>
      </c>
      <c r="E38" s="6">
        <v>32.9</v>
      </c>
      <c r="F38" s="25">
        <f t="shared" si="0"/>
        <v>3576.4</v>
      </c>
      <c r="H38" s="25" t="s">
        <v>14</v>
      </c>
      <c r="I38" s="25">
        <f t="shared" si="1"/>
        <v>67.64344033105915</v>
      </c>
      <c r="J38" s="25">
        <f t="shared" si="2"/>
        <v>27.989039257353767</v>
      </c>
      <c r="K38" s="25">
        <f t="shared" si="3"/>
        <v>3.4476009394922262</v>
      </c>
      <c r="L38" s="25">
        <f t="shared" si="4"/>
        <v>0.9199194720948439</v>
      </c>
      <c r="N38" s="25" t="s">
        <v>28</v>
      </c>
      <c r="O38" s="25">
        <v>62.105632157046045</v>
      </c>
      <c r="P38" s="25">
        <v>34.33545888558743</v>
      </c>
      <c r="Q38" s="25">
        <v>2.767669348646213</v>
      </c>
      <c r="R38" s="25">
        <v>0.7912396087203285</v>
      </c>
    </row>
    <row r="39" spans="1:20" ht="15">
      <c r="A39" s="5" t="s">
        <v>9</v>
      </c>
      <c r="B39" s="6">
        <v>2219.1</v>
      </c>
      <c r="C39" s="6">
        <v>901</v>
      </c>
      <c r="D39" s="6">
        <v>93.6</v>
      </c>
      <c r="E39" s="6">
        <v>24.4</v>
      </c>
      <c r="F39" s="25">
        <f t="shared" si="0"/>
        <v>3238.1</v>
      </c>
      <c r="H39" s="25" t="s">
        <v>9</v>
      </c>
      <c r="I39" s="25">
        <f t="shared" si="1"/>
        <v>68.5309286309873</v>
      </c>
      <c r="J39" s="25">
        <f t="shared" si="2"/>
        <v>27.82495908094253</v>
      </c>
      <c r="K39" s="25">
        <f t="shared" si="3"/>
        <v>2.890583984435317</v>
      </c>
      <c r="L39" s="25">
        <f t="shared" si="4"/>
        <v>0.7535283036348476</v>
      </c>
      <c r="N39" s="25" t="s">
        <v>16</v>
      </c>
      <c r="O39" s="25">
        <v>61.78900060859207</v>
      </c>
      <c r="P39" s="25">
        <v>32.924570994605894</v>
      </c>
      <c r="Q39" s="25">
        <v>4.017487919187295</v>
      </c>
      <c r="R39" s="25">
        <v>1.268940477614735</v>
      </c>
      <c r="T39" s="21"/>
    </row>
    <row r="40" spans="1:20" ht="15">
      <c r="A40" s="5" t="s">
        <v>28</v>
      </c>
      <c r="B40" s="6">
        <v>3720.5</v>
      </c>
      <c r="C40" s="6">
        <v>2056.9</v>
      </c>
      <c r="D40" s="6">
        <v>165.8</v>
      </c>
      <c r="E40" s="6">
        <v>47.4</v>
      </c>
      <c r="F40" s="25">
        <f t="shared" si="0"/>
        <v>5990.599999999999</v>
      </c>
      <c r="H40" s="25" t="s">
        <v>28</v>
      </c>
      <c r="I40" s="25">
        <f t="shared" si="1"/>
        <v>62.105632157046045</v>
      </c>
      <c r="J40" s="25">
        <f t="shared" si="2"/>
        <v>34.33545888558743</v>
      </c>
      <c r="K40" s="25">
        <f t="shared" si="3"/>
        <v>2.767669348646213</v>
      </c>
      <c r="L40" s="25">
        <f t="shared" si="4"/>
        <v>0.7912396087203285</v>
      </c>
      <c r="N40" s="25" t="s">
        <v>23</v>
      </c>
      <c r="O40" s="25">
        <v>61.49440959912735</v>
      </c>
      <c r="P40" s="25">
        <v>32.34251431688028</v>
      </c>
      <c r="Q40" s="25">
        <v>3.9269157349331882</v>
      </c>
      <c r="R40" s="25">
        <v>2.236160349059176</v>
      </c>
      <c r="T40" s="21"/>
    </row>
    <row r="41" spans="1:20" ht="15">
      <c r="A41" s="5" t="s">
        <v>25</v>
      </c>
      <c r="B41" s="6">
        <v>25120</v>
      </c>
      <c r="C41" s="6">
        <v>12340.1</v>
      </c>
      <c r="D41" s="6">
        <v>1575.4</v>
      </c>
      <c r="E41" s="6">
        <v>587.7</v>
      </c>
      <c r="F41" s="25">
        <f t="shared" si="0"/>
        <v>39623.2</v>
      </c>
      <c r="H41" s="25" t="s">
        <v>25</v>
      </c>
      <c r="I41" s="25">
        <f t="shared" si="1"/>
        <v>63.397201639443566</v>
      </c>
      <c r="J41" s="25">
        <f t="shared" si="2"/>
        <v>31.14362292798159</v>
      </c>
      <c r="K41" s="25">
        <f t="shared" si="3"/>
        <v>3.975953481798543</v>
      </c>
      <c r="L41" s="25">
        <f t="shared" si="4"/>
        <v>1.4832219507763131</v>
      </c>
      <c r="N41" s="25" t="s">
        <v>11</v>
      </c>
      <c r="O41" s="25">
        <v>60.282983740846475</v>
      </c>
      <c r="P41" s="25">
        <v>32.15837160233338</v>
      </c>
      <c r="Q41" s="25">
        <v>5.374208762566712</v>
      </c>
      <c r="R41" s="25">
        <v>2.1844358942534443</v>
      </c>
      <c r="T41" s="21"/>
    </row>
    <row r="42" spans="1:20" ht="15">
      <c r="A42" s="5" t="s">
        <v>72</v>
      </c>
      <c r="B42" s="6">
        <v>103.9</v>
      </c>
      <c r="C42" s="6">
        <v>77.2</v>
      </c>
      <c r="D42" s="6">
        <v>18.7</v>
      </c>
      <c r="E42" s="6">
        <v>10.3</v>
      </c>
      <c r="F42" s="25">
        <f t="shared" si="0"/>
        <v>210.10000000000002</v>
      </c>
      <c r="H42" s="25" t="s">
        <v>72</v>
      </c>
      <c r="I42" s="25">
        <f t="shared" si="1"/>
        <v>49.452641599238454</v>
      </c>
      <c r="J42" s="25">
        <f t="shared" si="2"/>
        <v>36.744407425035696</v>
      </c>
      <c r="K42" s="25">
        <f t="shared" si="3"/>
        <v>8.900523560209422</v>
      </c>
      <c r="L42" s="25">
        <f t="shared" si="4"/>
        <v>4.902427415516421</v>
      </c>
      <c r="N42" s="25" t="s">
        <v>21</v>
      </c>
      <c r="O42" s="25">
        <v>55.17536993551754</v>
      </c>
      <c r="P42" s="25">
        <v>39.16657348391666</v>
      </c>
      <c r="Q42" s="25">
        <v>3.298669350329867</v>
      </c>
      <c r="R42" s="25">
        <v>2.3593872302359387</v>
      </c>
      <c r="T42" s="21"/>
    </row>
    <row r="43" spans="1:12" ht="15">
      <c r="A43" s="5" t="s">
        <v>73</v>
      </c>
      <c r="B43" s="6">
        <v>2062.2</v>
      </c>
      <c r="C43" s="6">
        <v>1071.2</v>
      </c>
      <c r="D43" s="6">
        <v>86.2</v>
      </c>
      <c r="E43" s="6">
        <v>34.6</v>
      </c>
      <c r="F43" s="25">
        <f t="shared" si="0"/>
        <v>3254.1999999999994</v>
      </c>
      <c r="H43" s="25" t="s">
        <v>73</v>
      </c>
      <c r="I43" s="25">
        <f t="shared" si="1"/>
        <v>63.37041361932273</v>
      </c>
      <c r="J43" s="25">
        <f t="shared" si="2"/>
        <v>32.91746051256838</v>
      </c>
      <c r="K43" s="25">
        <f t="shared" si="3"/>
        <v>2.6488845184684413</v>
      </c>
      <c r="L43" s="25">
        <f t="shared" si="4"/>
        <v>1.063241349640465</v>
      </c>
    </row>
    <row r="44" spans="1:18" ht="15">
      <c r="A44" s="5" t="s">
        <v>74</v>
      </c>
      <c r="B44" s="6">
        <v>3458.6</v>
      </c>
      <c r="C44" s="6">
        <v>1423.7</v>
      </c>
      <c r="D44" s="6">
        <v>351.8</v>
      </c>
      <c r="E44" s="6">
        <v>124.7</v>
      </c>
      <c r="F44" s="25">
        <f t="shared" si="0"/>
        <v>5358.8</v>
      </c>
      <c r="H44" s="25" t="s">
        <v>74</v>
      </c>
      <c r="I44" s="25">
        <f t="shared" si="1"/>
        <v>64.54056878405613</v>
      </c>
      <c r="J44" s="25">
        <f t="shared" si="2"/>
        <v>26.567515115324326</v>
      </c>
      <c r="K44" s="25">
        <f t="shared" si="3"/>
        <v>6.56490259013212</v>
      </c>
      <c r="L44" s="25">
        <f t="shared" si="4"/>
        <v>2.3270135104874226</v>
      </c>
      <c r="N44" s="25" t="s">
        <v>74</v>
      </c>
      <c r="O44" s="25">
        <v>64.54056878405613</v>
      </c>
      <c r="P44" s="25">
        <v>26.567515115324326</v>
      </c>
      <c r="Q44" s="25">
        <v>6.56490259013212</v>
      </c>
      <c r="R44" s="25">
        <v>2.3270135104874226</v>
      </c>
    </row>
    <row r="45" spans="1:18" ht="15">
      <c r="A45" s="5" t="s">
        <v>75</v>
      </c>
      <c r="B45" s="6">
        <v>28450.9</v>
      </c>
      <c r="C45" s="6">
        <v>19065.1</v>
      </c>
      <c r="D45" s="6">
        <v>1304</v>
      </c>
      <c r="E45" s="6">
        <v>998.6</v>
      </c>
      <c r="F45" s="25">
        <f t="shared" si="0"/>
        <v>49818.6</v>
      </c>
      <c r="H45" s="25" t="s">
        <v>75</v>
      </c>
      <c r="I45" s="25">
        <f t="shared" si="1"/>
        <v>57.10899142087494</v>
      </c>
      <c r="J45" s="25">
        <f t="shared" si="2"/>
        <v>38.26904007740081</v>
      </c>
      <c r="K45" s="25">
        <f t="shared" si="3"/>
        <v>2.61749627649111</v>
      </c>
      <c r="L45" s="25">
        <f t="shared" si="4"/>
        <v>2.0044722252331457</v>
      </c>
      <c r="N45" s="25" t="s">
        <v>73</v>
      </c>
      <c r="O45" s="25">
        <v>63.37041361932273</v>
      </c>
      <c r="P45" s="25">
        <v>32.91746051256838</v>
      </c>
      <c r="Q45" s="25">
        <v>2.6488845184684413</v>
      </c>
      <c r="R45" s="25">
        <v>1.063241349640465</v>
      </c>
    </row>
    <row r="46" spans="14:18" ht="15">
      <c r="N46" s="25" t="s">
        <v>75</v>
      </c>
      <c r="O46" s="25">
        <v>57.10899142087494</v>
      </c>
      <c r="P46" s="25">
        <v>38.26904007740081</v>
      </c>
      <c r="Q46" s="25">
        <v>2.61749627649111</v>
      </c>
      <c r="R46" s="25">
        <v>2.0044722252331457</v>
      </c>
    </row>
    <row r="47" spans="1:18" ht="15">
      <c r="A47" s="29" t="s">
        <v>80</v>
      </c>
      <c r="B47" s="25"/>
      <c r="C47" s="25"/>
      <c r="D47" s="25"/>
      <c r="N47" s="25" t="s">
        <v>72</v>
      </c>
      <c r="O47" s="25">
        <v>49.452641599238454</v>
      </c>
      <c r="P47" s="25">
        <v>36.744407425035696</v>
      </c>
      <c r="Q47" s="25">
        <v>8.900523560209422</v>
      </c>
      <c r="R47" s="25">
        <v>4.902427415516421</v>
      </c>
    </row>
    <row r="48" spans="1:4" ht="15">
      <c r="A48" s="29" t="s">
        <v>67</v>
      </c>
      <c r="B48" s="29" t="s">
        <v>81</v>
      </c>
      <c r="C48" s="25"/>
      <c r="D48" s="25"/>
    </row>
    <row r="49" spans="1:4" ht="15">
      <c r="A49" s="25"/>
      <c r="B49" s="25"/>
      <c r="C49" s="25"/>
      <c r="D49" s="25"/>
    </row>
    <row r="50" spans="1:4" ht="15">
      <c r="A50" s="30"/>
      <c r="B50" s="31" t="s">
        <v>176</v>
      </c>
      <c r="C50" s="25"/>
      <c r="D50" s="25"/>
    </row>
    <row r="51" spans="1:4" ht="15">
      <c r="A51" s="32"/>
      <c r="B51" s="33" t="s">
        <v>177</v>
      </c>
      <c r="C51" s="25"/>
      <c r="D51" s="25"/>
    </row>
    <row r="52" spans="1:4" ht="15">
      <c r="A52" s="25"/>
      <c r="B52" s="25"/>
      <c r="C52" s="25"/>
      <c r="D52" s="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 topLeftCell="A1">
      <selection activeCell="M10" sqref="M10"/>
    </sheetView>
  </sheetViews>
  <sheetFormatPr defaultColWidth="9.421875" defaultRowHeight="15"/>
  <cols>
    <col min="1" max="2" width="9.421875" style="52" customWidth="1"/>
    <col min="3" max="3" width="21.57421875" style="52" bestFit="1" customWidth="1"/>
    <col min="4" max="4" width="19.7109375" style="52" customWidth="1"/>
    <col min="5" max="9" width="9.421875" style="52" customWidth="1"/>
    <col min="10" max="10" width="9.8515625" style="52" customWidth="1"/>
    <col min="11" max="16384" width="9.421875" style="52" customWidth="1"/>
  </cols>
  <sheetData>
    <row r="1" ht="15">
      <c r="A1" s="51" t="s">
        <v>212</v>
      </c>
    </row>
    <row r="3" spans="5:6" ht="15">
      <c r="E3" s="29" t="s">
        <v>80</v>
      </c>
      <c r="F3" s="25"/>
    </row>
    <row r="4" spans="1:6" ht="15">
      <c r="A4" s="52" t="s">
        <v>220</v>
      </c>
      <c r="B4" s="52">
        <v>2018</v>
      </c>
      <c r="E4" s="29" t="s">
        <v>67</v>
      </c>
      <c r="F4" s="29" t="s">
        <v>81</v>
      </c>
    </row>
    <row r="5" spans="1:6" ht="15">
      <c r="A5" s="52" t="s">
        <v>221</v>
      </c>
      <c r="B5" s="52" t="s">
        <v>222</v>
      </c>
      <c r="E5" s="25"/>
      <c r="F5" s="25"/>
    </row>
    <row r="6" spans="5:6" ht="15">
      <c r="E6" s="30"/>
      <c r="F6" s="31" t="s">
        <v>176</v>
      </c>
    </row>
    <row r="7" spans="1:6" ht="15">
      <c r="A7" s="52" t="s">
        <v>223</v>
      </c>
      <c r="B7" s="52" t="s">
        <v>224</v>
      </c>
      <c r="E7" s="32"/>
      <c r="F7" s="33" t="s">
        <v>177</v>
      </c>
    </row>
    <row r="8" spans="5:6" s="57" customFormat="1" ht="15">
      <c r="E8" s="29"/>
      <c r="F8" s="46"/>
    </row>
    <row r="9" spans="2:5" ht="15">
      <c r="B9" s="133" t="s">
        <v>225</v>
      </c>
      <c r="C9" s="133"/>
      <c r="D9" s="133" t="s">
        <v>226</v>
      </c>
      <c r="E9" s="133"/>
    </row>
    <row r="10" spans="2:13" ht="15.75">
      <c r="B10" s="52" t="s">
        <v>227</v>
      </c>
      <c r="C10" s="52" t="s">
        <v>228</v>
      </c>
      <c r="D10" s="52" t="s">
        <v>227</v>
      </c>
      <c r="E10" s="52" t="s">
        <v>228</v>
      </c>
      <c r="I10" s="52" t="s">
        <v>82</v>
      </c>
      <c r="J10" s="52" t="s">
        <v>83</v>
      </c>
      <c r="K10" s="52" t="s">
        <v>229</v>
      </c>
      <c r="M10" s="110" t="s">
        <v>465</v>
      </c>
    </row>
    <row r="11" spans="1:11" ht="15">
      <c r="A11" s="52" t="s">
        <v>2</v>
      </c>
      <c r="B11" s="52">
        <v>3533.22328</v>
      </c>
      <c r="C11" s="52">
        <v>140432.04049</v>
      </c>
      <c r="D11" s="52">
        <v>7906.99331</v>
      </c>
      <c r="E11" s="52">
        <v>135120.05816</v>
      </c>
      <c r="H11" s="52" t="s">
        <v>2</v>
      </c>
      <c r="I11" s="52">
        <v>2.5159666324520837</v>
      </c>
      <c r="J11" s="52">
        <v>5.851827935595673</v>
      </c>
      <c r="K11" s="52">
        <f>J11-I11</f>
        <v>3.3358613031435893</v>
      </c>
    </row>
    <row r="12" ht="12"/>
    <row r="13" spans="1:11" ht="12">
      <c r="A13" s="52" t="s">
        <v>135</v>
      </c>
      <c r="B13" s="58">
        <v>1.11523</v>
      </c>
      <c r="C13" s="52">
        <v>240.01666</v>
      </c>
      <c r="D13" s="52">
        <v>3.91733</v>
      </c>
      <c r="E13" s="52">
        <v>255.59948</v>
      </c>
      <c r="H13" s="52" t="s">
        <v>6</v>
      </c>
      <c r="I13" s="52">
        <v>4.186417883871521</v>
      </c>
      <c r="J13" s="52">
        <v>10.960511496992964</v>
      </c>
      <c r="K13" s="52">
        <v>6.774093613121443</v>
      </c>
    </row>
    <row r="14" spans="1:11" ht="12">
      <c r="A14" s="52" t="s">
        <v>156</v>
      </c>
      <c r="B14" s="58">
        <v>4.68105</v>
      </c>
      <c r="C14" s="52">
        <v>639.93545</v>
      </c>
      <c r="D14" s="52">
        <v>10.77726</v>
      </c>
      <c r="E14" s="52">
        <v>591.41263</v>
      </c>
      <c r="H14" s="52" t="s">
        <v>22</v>
      </c>
      <c r="I14" s="52">
        <v>3.1459909842366094</v>
      </c>
      <c r="J14" s="52">
        <v>9.682211595506082</v>
      </c>
      <c r="K14" s="52">
        <v>6.5362206112694725</v>
      </c>
    </row>
    <row r="15" spans="1:11" ht="12">
      <c r="A15" s="52" t="s">
        <v>144</v>
      </c>
      <c r="B15" s="58">
        <v>12.2165</v>
      </c>
      <c r="C15" s="52">
        <v>1148.78794</v>
      </c>
      <c r="D15" s="58">
        <v>29.52594</v>
      </c>
      <c r="E15" s="52">
        <v>1086.8895</v>
      </c>
      <c r="H15" s="52" t="s">
        <v>26</v>
      </c>
      <c r="I15" s="52">
        <v>1.8851322557351657</v>
      </c>
      <c r="J15" s="52">
        <v>7.3183651707471915</v>
      </c>
      <c r="K15" s="52">
        <v>5.4332329150120255</v>
      </c>
    </row>
    <row r="16" spans="1:11" ht="12">
      <c r="A16" s="52" t="s">
        <v>150</v>
      </c>
      <c r="B16" s="52">
        <v>5.87824</v>
      </c>
      <c r="C16" s="52">
        <v>520.71184</v>
      </c>
      <c r="D16" s="52">
        <v>16.60589</v>
      </c>
      <c r="E16" s="52">
        <v>557.53232</v>
      </c>
      <c r="H16" s="52" t="s">
        <v>14</v>
      </c>
      <c r="I16" s="52">
        <v>2.2837902878805454</v>
      </c>
      <c r="J16" s="52">
        <v>6.863282633880901</v>
      </c>
      <c r="K16" s="52">
        <v>4.579492346000356</v>
      </c>
    </row>
    <row r="17" spans="1:11" ht="12">
      <c r="A17" s="52" t="s">
        <v>138</v>
      </c>
      <c r="B17" s="52">
        <v>23.45963</v>
      </c>
      <c r="C17" s="52">
        <v>1663.83742</v>
      </c>
      <c r="D17" s="52">
        <v>49.59297</v>
      </c>
      <c r="E17" s="52">
        <v>1629.71646</v>
      </c>
      <c r="H17" s="52" t="s">
        <v>68</v>
      </c>
      <c r="I17" s="52">
        <v>1.7574963466886868</v>
      </c>
      <c r="J17" s="52">
        <v>6.013790767936091</v>
      </c>
      <c r="K17" s="52">
        <v>4.256294421247404</v>
      </c>
    </row>
    <row r="18" spans="1:11" ht="12">
      <c r="A18" s="52" t="s">
        <v>132</v>
      </c>
      <c r="B18" s="52">
        <v>38.0104</v>
      </c>
      <c r="C18" s="52">
        <v>2653.62309</v>
      </c>
      <c r="D18" s="52">
        <v>100.81145</v>
      </c>
      <c r="E18" s="52">
        <v>2571.55185</v>
      </c>
      <c r="H18" s="52" t="s">
        <v>25</v>
      </c>
      <c r="I18" s="52">
        <v>3.91971727707877</v>
      </c>
      <c r="J18" s="52">
        <v>8.04881502110221</v>
      </c>
      <c r="K18" s="52">
        <v>4.129097744023439</v>
      </c>
    </row>
    <row r="19" spans="1:11" ht="12">
      <c r="A19" s="52" t="s">
        <v>145</v>
      </c>
      <c r="B19" s="52">
        <v>42.03293</v>
      </c>
      <c r="C19" s="52">
        <v>2784.82405</v>
      </c>
      <c r="D19" s="52">
        <v>120.25046</v>
      </c>
      <c r="E19" s="52">
        <v>2781.22951</v>
      </c>
      <c r="H19" s="52" t="s">
        <v>5</v>
      </c>
      <c r="I19" s="52">
        <v>2.4433493777037065</v>
      </c>
      <c r="J19" s="52">
        <v>6.538530537933217</v>
      </c>
      <c r="K19" s="52">
        <v>4.09518116022951</v>
      </c>
    </row>
    <row r="20" spans="1:11" ht="12">
      <c r="A20" s="52" t="s">
        <v>141</v>
      </c>
      <c r="B20" s="52">
        <v>25.1685</v>
      </c>
      <c r="C20" s="52">
        <v>1595.87081</v>
      </c>
      <c r="D20" s="52">
        <v>47.73158</v>
      </c>
      <c r="E20" s="52">
        <v>1561.51581</v>
      </c>
      <c r="H20" s="52" t="s">
        <v>12</v>
      </c>
      <c r="I20" s="52">
        <v>2.686354855860583</v>
      </c>
      <c r="J20" s="52">
        <v>6.692938073224385</v>
      </c>
      <c r="K20" s="52">
        <v>4.006583217363802</v>
      </c>
    </row>
    <row r="21" spans="1:11" ht="12">
      <c r="A21" s="52" t="s">
        <v>137</v>
      </c>
      <c r="B21" s="52">
        <v>341.28596</v>
      </c>
      <c r="C21" s="52">
        <v>21237.7776</v>
      </c>
      <c r="D21" s="52">
        <v>934.83572</v>
      </c>
      <c r="E21" s="52">
        <v>20436.78462</v>
      </c>
      <c r="H21" s="52" t="s">
        <v>13</v>
      </c>
      <c r="I21" s="52">
        <v>2.829564639866526</v>
      </c>
      <c r="J21" s="52">
        <v>6.721621998275172</v>
      </c>
      <c r="K21" s="52">
        <v>3.8920573584086458</v>
      </c>
    </row>
    <row r="22" spans="1:11" ht="12">
      <c r="A22" s="52" t="s">
        <v>142</v>
      </c>
      <c r="B22" s="52">
        <v>298.34626</v>
      </c>
      <c r="C22" s="52">
        <v>17331.67655</v>
      </c>
      <c r="D22" s="52">
        <v>810.04636</v>
      </c>
      <c r="E22" s="52">
        <v>17482.57508</v>
      </c>
      <c r="H22" s="52" t="s">
        <v>21</v>
      </c>
      <c r="I22" s="52">
        <v>4.05967582421502</v>
      </c>
      <c r="J22" s="52">
        <v>7.472078447727758</v>
      </c>
      <c r="K22" s="52">
        <v>3.4124026235127376</v>
      </c>
    </row>
    <row r="23" spans="1:11" ht="12">
      <c r="A23" s="52" t="s">
        <v>139</v>
      </c>
      <c r="B23" s="52">
        <v>6.69491</v>
      </c>
      <c r="C23" s="52">
        <v>382.9887</v>
      </c>
      <c r="D23" s="52">
        <v>15.22296</v>
      </c>
      <c r="E23" s="52">
        <v>388.05279</v>
      </c>
      <c r="H23" s="52" t="s">
        <v>17</v>
      </c>
      <c r="I23" s="52">
        <v>2.832552474925985</v>
      </c>
      <c r="J23" s="52">
        <v>5.979565525342205</v>
      </c>
      <c r="K23" s="52">
        <v>3.1470130504162204</v>
      </c>
    </row>
    <row r="24" spans="1:11" ht="12">
      <c r="A24" s="52" t="s">
        <v>136</v>
      </c>
      <c r="B24" s="52">
        <v>55.09219</v>
      </c>
      <c r="C24" s="52">
        <v>3134.69727</v>
      </c>
      <c r="D24" s="52">
        <v>179.63453</v>
      </c>
      <c r="E24" s="52">
        <v>2987.04323</v>
      </c>
      <c r="H24" s="52" t="s">
        <v>112</v>
      </c>
      <c r="I24" s="52">
        <v>1.6069758636139027</v>
      </c>
      <c r="J24" s="52">
        <v>4.5742798457891665</v>
      </c>
      <c r="K24" s="52">
        <v>2.967303982175264</v>
      </c>
    </row>
    <row r="25" spans="1:11" ht="12">
      <c r="A25" s="52" t="s">
        <v>153</v>
      </c>
      <c r="B25" s="52">
        <v>201.03155</v>
      </c>
      <c r="C25" s="52">
        <v>10664.0555</v>
      </c>
      <c r="D25" s="52">
        <v>764.54755</v>
      </c>
      <c r="E25" s="52">
        <v>10446.97186</v>
      </c>
      <c r="H25" s="52" t="s">
        <v>16</v>
      </c>
      <c r="I25" s="52">
        <v>1.721392960105755</v>
      </c>
      <c r="J25" s="52">
        <v>4.633449913947117</v>
      </c>
      <c r="K25" s="52">
        <v>2.912056953841362</v>
      </c>
    </row>
    <row r="26" spans="1:11" ht="12">
      <c r="A26" s="52" t="s">
        <v>157</v>
      </c>
      <c r="B26" s="52">
        <v>37.49178</v>
      </c>
      <c r="C26" s="52">
        <v>1641.64723</v>
      </c>
      <c r="D26" s="52">
        <v>106.71333</v>
      </c>
      <c r="E26" s="52">
        <v>1554.84388</v>
      </c>
      <c r="H26" s="52" t="s">
        <v>70</v>
      </c>
      <c r="I26" s="52">
        <v>1.5093567581046996</v>
      </c>
      <c r="J26" s="52">
        <v>4.323643898054281</v>
      </c>
      <c r="K26" s="52">
        <v>2.814287139949582</v>
      </c>
    </row>
    <row r="27" spans="1:11" ht="12">
      <c r="A27" s="52" t="s">
        <v>155</v>
      </c>
      <c r="B27" s="52">
        <v>67.09004</v>
      </c>
      <c r="C27" s="52">
        <v>2870.32923</v>
      </c>
      <c r="D27" s="52">
        <v>114.3781</v>
      </c>
      <c r="E27" s="52">
        <v>2762.54672</v>
      </c>
      <c r="H27" s="52" t="s">
        <v>3</v>
      </c>
      <c r="I27" s="52">
        <v>1.4323963393007706</v>
      </c>
      <c r="J27" s="52">
        <v>3.9202573341074185</v>
      </c>
      <c r="K27" s="52">
        <v>2.487860994806648</v>
      </c>
    </row>
    <row r="28" spans="1:11" ht="12">
      <c r="A28" s="52" t="s">
        <v>133</v>
      </c>
      <c r="B28" s="52">
        <v>74.31896</v>
      </c>
      <c r="C28" s="52">
        <v>3041.68371</v>
      </c>
      <c r="D28" s="52">
        <v>187.4466</v>
      </c>
      <c r="E28" s="52">
        <v>2866.8001</v>
      </c>
      <c r="H28" s="52" t="s">
        <v>18</v>
      </c>
      <c r="I28" s="52">
        <v>3.3809661496459023</v>
      </c>
      <c r="J28" s="52">
        <v>5.613131610502706</v>
      </c>
      <c r="K28" s="52">
        <v>2.232165460856804</v>
      </c>
    </row>
    <row r="29" spans="1:11" ht="12">
      <c r="A29" s="52" t="s">
        <v>147</v>
      </c>
      <c r="B29" s="52">
        <v>425.0379</v>
      </c>
      <c r="C29" s="52">
        <v>16205.3234</v>
      </c>
      <c r="D29" s="52">
        <v>616.8</v>
      </c>
      <c r="E29" s="52">
        <v>14296.7366</v>
      </c>
      <c r="H29" s="52" t="s">
        <v>11</v>
      </c>
      <c r="I29" s="52">
        <v>1.7480698516692528</v>
      </c>
      <c r="J29" s="52">
        <v>3.922909560835782</v>
      </c>
      <c r="K29" s="52">
        <v>2.1748397091665295</v>
      </c>
    </row>
    <row r="30" spans="1:11" ht="12">
      <c r="A30" s="52" t="s">
        <v>148</v>
      </c>
      <c r="B30" s="52">
        <v>20.95615</v>
      </c>
      <c r="C30" s="52">
        <v>780.09612</v>
      </c>
      <c r="D30" s="52">
        <v>55.23548</v>
      </c>
      <c r="E30" s="52">
        <v>825.28001</v>
      </c>
      <c r="H30" s="52" t="s">
        <v>71</v>
      </c>
      <c r="I30" s="52">
        <v>4.977517123861502</v>
      </c>
      <c r="J30" s="52">
        <v>7.1241215326656375</v>
      </c>
      <c r="K30" s="52">
        <v>2.1466044088041354</v>
      </c>
    </row>
    <row r="31" spans="1:11" ht="12">
      <c r="A31" s="52" t="s">
        <v>140</v>
      </c>
      <c r="B31" s="52">
        <v>386.3474</v>
      </c>
      <c r="C31" s="52">
        <v>13653.95208</v>
      </c>
      <c r="D31" s="52">
        <v>889.76892</v>
      </c>
      <c r="E31" s="52">
        <v>13237.41383</v>
      </c>
      <c r="H31" s="52" t="s">
        <v>10</v>
      </c>
      <c r="I31" s="52">
        <v>2.8903760356915233</v>
      </c>
      <c r="J31" s="52">
        <v>4.982869551820523</v>
      </c>
      <c r="K31" s="52">
        <v>2.0924935161289993</v>
      </c>
    </row>
    <row r="32" spans="1:11" ht="12">
      <c r="A32" s="52" t="s">
        <v>154</v>
      </c>
      <c r="B32" s="52">
        <v>158.15129</v>
      </c>
      <c r="C32" s="52">
        <v>5583.34899</v>
      </c>
      <c r="D32" s="52">
        <v>283.80365</v>
      </c>
      <c r="E32" s="52">
        <v>4746.22527</v>
      </c>
      <c r="H32" s="52" t="s">
        <v>24</v>
      </c>
      <c r="I32" s="52">
        <v>1.1288854119391638</v>
      </c>
      <c r="J32" s="52">
        <v>2.978462306902674</v>
      </c>
      <c r="K32" s="52">
        <v>1.84957689496351</v>
      </c>
    </row>
    <row r="33" spans="1:11" ht="12">
      <c r="A33" s="52" t="s">
        <v>151</v>
      </c>
      <c r="B33" s="52">
        <v>4.535</v>
      </c>
      <c r="C33" s="52">
        <v>156.9</v>
      </c>
      <c r="D33" s="52">
        <v>6.792</v>
      </c>
      <c r="E33" s="52">
        <v>136.307</v>
      </c>
      <c r="H33" s="52" t="s">
        <v>28</v>
      </c>
      <c r="I33" s="52">
        <v>2.3373639267158217</v>
      </c>
      <c r="J33" s="52">
        <v>4.140313688522887</v>
      </c>
      <c r="K33" s="52">
        <v>1.802949761807065</v>
      </c>
    </row>
    <row r="34" spans="1:11" ht="12">
      <c r="A34" s="52" t="s">
        <v>27</v>
      </c>
      <c r="B34" s="52">
        <v>86.89765</v>
      </c>
      <c r="C34" s="52">
        <v>2762.17098</v>
      </c>
      <c r="D34" s="52">
        <v>284.13575</v>
      </c>
      <c r="E34" s="52">
        <v>2934.6162</v>
      </c>
      <c r="H34" s="52" t="s">
        <v>20</v>
      </c>
      <c r="I34" s="52">
        <v>2.6228288662230583</v>
      </c>
      <c r="J34" s="52">
        <v>4.314271272228656</v>
      </c>
      <c r="K34" s="52">
        <v>1.691442406005598</v>
      </c>
    </row>
    <row r="35" spans="1:11" ht="12">
      <c r="A35" s="52" t="s">
        <v>143</v>
      </c>
      <c r="B35" s="52">
        <v>92.82315</v>
      </c>
      <c r="C35" s="52">
        <v>2745.46227</v>
      </c>
      <c r="D35" s="52">
        <v>131.45585</v>
      </c>
      <c r="E35" s="52">
        <v>2341.93422</v>
      </c>
      <c r="H35" s="52" t="s">
        <v>218</v>
      </c>
      <c r="I35" s="52">
        <v>1.0634251609570344</v>
      </c>
      <c r="J35" s="52">
        <v>2.7165539827185743</v>
      </c>
      <c r="K35" s="52">
        <v>1.6531288217615399</v>
      </c>
    </row>
    <row r="36" spans="1:11" ht="12">
      <c r="A36" s="52" t="s">
        <v>158</v>
      </c>
      <c r="B36" s="52">
        <v>730.90692</v>
      </c>
      <c r="C36" s="52">
        <v>18646.92957</v>
      </c>
      <c r="D36" s="52">
        <v>1485.55138</v>
      </c>
      <c r="E36" s="52">
        <v>18456.77129</v>
      </c>
      <c r="H36" s="52" t="s">
        <v>7</v>
      </c>
      <c r="I36" s="52">
        <v>1.4099712939501023</v>
      </c>
      <c r="J36" s="52">
        <v>3.043042837034364</v>
      </c>
      <c r="K36" s="52">
        <v>1.6330715430842615</v>
      </c>
    </row>
    <row r="37" spans="1:11" ht="12">
      <c r="A37" s="52" t="s">
        <v>146</v>
      </c>
      <c r="B37" s="52">
        <v>48.54395</v>
      </c>
      <c r="C37" s="52">
        <v>1195.75927</v>
      </c>
      <c r="D37" s="52">
        <v>91.00697</v>
      </c>
      <c r="E37" s="52">
        <v>1217.96058</v>
      </c>
      <c r="H37" s="52" t="s">
        <v>9</v>
      </c>
      <c r="I37" s="52">
        <v>1.5771013444377746</v>
      </c>
      <c r="J37" s="52">
        <v>3.0567465083814938</v>
      </c>
      <c r="K37" s="52">
        <v>1.4796451639437191</v>
      </c>
    </row>
    <row r="38" spans="1:11" ht="12">
      <c r="A38" s="52" t="s">
        <v>134</v>
      </c>
      <c r="B38" s="52">
        <v>81.85179</v>
      </c>
      <c r="C38" s="52">
        <v>1955.17486</v>
      </c>
      <c r="D38" s="52">
        <v>203.7132</v>
      </c>
      <c r="E38" s="52">
        <v>1858.61034</v>
      </c>
      <c r="H38" s="52" t="s">
        <v>23</v>
      </c>
      <c r="I38" s="52">
        <v>7.650848666215997</v>
      </c>
      <c r="J38" s="52">
        <v>8.860322634739225</v>
      </c>
      <c r="K38" s="52">
        <v>1.2094739685232279</v>
      </c>
    </row>
    <row r="39" spans="1:11" ht="12">
      <c r="A39" s="52" t="s">
        <v>152</v>
      </c>
      <c r="B39" s="52">
        <v>249.79888</v>
      </c>
      <c r="C39" s="52">
        <v>5018.54386</v>
      </c>
      <c r="D39" s="52">
        <v>352.1302</v>
      </c>
      <c r="E39" s="52">
        <v>4942.78766</v>
      </c>
      <c r="H39" s="52" t="s">
        <v>230</v>
      </c>
      <c r="I39" s="52">
        <v>0.7314878399063531</v>
      </c>
      <c r="J39" s="52">
        <v>1.8222911472147627</v>
      </c>
      <c r="K39" s="52">
        <v>1.0908033073084096</v>
      </c>
    </row>
    <row r="40" spans="1:11" ht="15">
      <c r="A40" s="52" t="s">
        <v>149</v>
      </c>
      <c r="B40" s="52">
        <v>13.45907</v>
      </c>
      <c r="C40" s="52">
        <v>175.91604</v>
      </c>
      <c r="D40" s="52">
        <v>14.56188</v>
      </c>
      <c r="E40" s="52">
        <v>164.34932</v>
      </c>
      <c r="H40" s="52" t="s">
        <v>188</v>
      </c>
      <c r="I40" s="52">
        <v>0.46464691242682904</v>
      </c>
      <c r="J40" s="52">
        <v>1.5326048394151663</v>
      </c>
      <c r="K40" s="52">
        <v>1.0679579269883372</v>
      </c>
    </row>
    <row r="41" ht="15">
      <c r="M41" s="36" t="s">
        <v>232</v>
      </c>
    </row>
    <row r="42" spans="1:15" ht="15">
      <c r="A42" s="52" t="s">
        <v>162</v>
      </c>
      <c r="B42" s="52">
        <v>321.72574</v>
      </c>
      <c r="C42" s="52">
        <v>24079.10124</v>
      </c>
      <c r="D42" s="52">
        <v>296.13253</v>
      </c>
      <c r="E42" s="52">
        <v>19633.77657</v>
      </c>
      <c r="H42" s="52" t="s">
        <v>74</v>
      </c>
      <c r="I42" s="52">
        <v>2.0699637093542127</v>
      </c>
      <c r="J42" s="52">
        <v>5.032586133353283</v>
      </c>
      <c r="K42" s="52">
        <v>2.9626224239990706</v>
      </c>
      <c r="M42" s="54" t="s">
        <v>185</v>
      </c>
      <c r="N42" s="54"/>
      <c r="O42" s="54"/>
    </row>
    <row r="43" spans="1:15" ht="15">
      <c r="A43" s="52" t="s">
        <v>161</v>
      </c>
      <c r="B43" s="52">
        <v>21.749965</v>
      </c>
      <c r="C43" s="52">
        <v>1487.377295</v>
      </c>
      <c r="D43" s="52">
        <v>46.4877075</v>
      </c>
      <c r="E43" s="52">
        <v>1371.1227225</v>
      </c>
      <c r="H43" s="52" t="s">
        <v>73</v>
      </c>
      <c r="I43" s="52">
        <v>1.4623031475009842</v>
      </c>
      <c r="J43" s="52">
        <v>3.3904848003129784</v>
      </c>
      <c r="K43" s="52">
        <v>1.9281816528119942</v>
      </c>
      <c r="M43" s="54" t="s">
        <v>231</v>
      </c>
      <c r="N43" s="54"/>
      <c r="O43" s="54"/>
    </row>
    <row r="44" spans="1:15" ht="15">
      <c r="A44" s="52" t="s">
        <v>159</v>
      </c>
      <c r="B44" s="52">
        <v>54.44826</v>
      </c>
      <c r="C44" s="52">
        <v>2630.39684</v>
      </c>
      <c r="D44" s="52">
        <v>128.99343</v>
      </c>
      <c r="E44" s="52">
        <v>2563.16388</v>
      </c>
      <c r="H44" s="52" t="s">
        <v>72</v>
      </c>
      <c r="I44" s="52">
        <v>9.908680113843108</v>
      </c>
      <c r="J44" s="52">
        <v>11.329794729672601</v>
      </c>
      <c r="K44" s="52">
        <v>1.4211146158294934</v>
      </c>
      <c r="M44" s="54" t="s">
        <v>233</v>
      </c>
      <c r="N44" s="54"/>
      <c r="O44" s="54"/>
    </row>
    <row r="45" spans="1:11" ht="15">
      <c r="A45" s="52" t="s">
        <v>160</v>
      </c>
      <c r="B45" s="52">
        <v>7.02571</v>
      </c>
      <c r="C45" s="52">
        <v>70.9046</v>
      </c>
      <c r="D45" s="52">
        <v>8.39376</v>
      </c>
      <c r="E45" s="52">
        <v>74.08572</v>
      </c>
      <c r="H45" s="52" t="s">
        <v>75</v>
      </c>
      <c r="I45" s="52">
        <v>1.3361202180816945</v>
      </c>
      <c r="J45" s="52">
        <v>1.5082810428457472</v>
      </c>
      <c r="K45" s="52">
        <v>0.1721608247640527</v>
      </c>
    </row>
  </sheetData>
  <mergeCells count="2">
    <mergeCell ref="B9:C9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 topLeftCell="A1">
      <selection activeCell="M45" sqref="M45"/>
    </sheetView>
  </sheetViews>
  <sheetFormatPr defaultColWidth="8.7109375" defaultRowHeight="15"/>
  <cols>
    <col min="1" max="16384" width="8.7109375" style="68" customWidth="1"/>
  </cols>
  <sheetData>
    <row r="1" spans="1:12" ht="15">
      <c r="A1" s="67" t="s">
        <v>58</v>
      </c>
      <c r="B1" s="67" t="s">
        <v>281</v>
      </c>
      <c r="C1" s="67"/>
      <c r="D1" s="9" t="s">
        <v>282</v>
      </c>
      <c r="E1" s="67"/>
      <c r="F1" s="67"/>
      <c r="G1" s="67"/>
      <c r="H1" s="67"/>
      <c r="I1" s="67"/>
      <c r="J1" s="67"/>
      <c r="K1" s="67"/>
      <c r="L1" s="67"/>
    </row>
    <row r="2" ht="15">
      <c r="A2" s="68" t="s">
        <v>283</v>
      </c>
    </row>
    <row r="3" spans="1:15" ht="15">
      <c r="A3" s="67" t="s">
        <v>223</v>
      </c>
      <c r="B3" s="67" t="s">
        <v>224</v>
      </c>
      <c r="C3" s="67"/>
      <c r="D3" s="67"/>
      <c r="E3" s="67"/>
      <c r="F3" s="67"/>
      <c r="G3" s="67"/>
      <c r="H3" s="67"/>
      <c r="I3" s="67"/>
      <c r="J3" s="67"/>
      <c r="K3" s="67"/>
      <c r="L3" s="67"/>
      <c r="N3" s="10"/>
      <c r="O3" s="69">
        <f>MAX(J7:L34)</f>
        <v>60.518434369513585</v>
      </c>
    </row>
    <row r="4" spans="1:14" ht="15">
      <c r="A4" s="67"/>
      <c r="B4" s="134" t="s">
        <v>284</v>
      </c>
      <c r="C4" s="134"/>
      <c r="D4" s="134" t="s">
        <v>285</v>
      </c>
      <c r="E4" s="134"/>
      <c r="F4" s="134" t="s">
        <v>286</v>
      </c>
      <c r="G4" s="134"/>
      <c r="H4" s="70"/>
      <c r="I4" s="67"/>
      <c r="J4" s="67" t="s">
        <v>35</v>
      </c>
      <c r="K4" s="67" t="s">
        <v>36</v>
      </c>
      <c r="L4" s="67" t="s">
        <v>37</v>
      </c>
      <c r="N4" s="10"/>
    </row>
    <row r="5" spans="1:14" ht="15">
      <c r="A5" s="67" t="s">
        <v>287</v>
      </c>
      <c r="B5" s="67" t="s">
        <v>288</v>
      </c>
      <c r="C5" s="67" t="s">
        <v>289</v>
      </c>
      <c r="D5" s="67" t="s">
        <v>288</v>
      </c>
      <c r="E5" s="67" t="s">
        <v>289</v>
      </c>
      <c r="F5" s="67" t="s">
        <v>288</v>
      </c>
      <c r="G5" s="67" t="s">
        <v>289</v>
      </c>
      <c r="H5" s="67"/>
      <c r="I5" s="67" t="s">
        <v>2</v>
      </c>
      <c r="J5" s="71">
        <v>17.132815390307066</v>
      </c>
      <c r="K5" s="71">
        <v>23.8981521160414</v>
      </c>
      <c r="L5" s="71">
        <v>34.328657037916656</v>
      </c>
      <c r="M5" s="69"/>
      <c r="N5" s="10"/>
    </row>
    <row r="6" spans="1:14" ht="15">
      <c r="A6" s="67"/>
      <c r="B6" s="67"/>
      <c r="C6" s="67"/>
      <c r="D6" s="67"/>
      <c r="E6" s="67"/>
      <c r="F6" s="67"/>
      <c r="G6" s="67"/>
      <c r="H6" s="67"/>
      <c r="M6" s="69"/>
      <c r="N6" s="10"/>
    </row>
    <row r="7" spans="1:14" ht="15">
      <c r="A7" s="67" t="s">
        <v>132</v>
      </c>
      <c r="B7" s="71">
        <v>33.8</v>
      </c>
      <c r="C7" s="71">
        <v>91.7</v>
      </c>
      <c r="D7" s="71">
        <v>215.4</v>
      </c>
      <c r="E7" s="71">
        <v>432.4</v>
      </c>
      <c r="F7" s="71">
        <v>213.1</v>
      </c>
      <c r="G7" s="71">
        <v>288.9</v>
      </c>
      <c r="H7" s="71"/>
      <c r="I7" s="10" t="s">
        <v>22</v>
      </c>
      <c r="J7" s="71">
        <v>8.409448818897637</v>
      </c>
      <c r="K7" s="71">
        <v>15.990656190273942</v>
      </c>
      <c r="L7" s="71">
        <v>24.239488471226505</v>
      </c>
      <c r="M7" s="69"/>
      <c r="N7" s="10"/>
    </row>
    <row r="8" spans="1:14" ht="15">
      <c r="A8" s="67" t="s">
        <v>133</v>
      </c>
      <c r="B8" s="71">
        <v>50.9</v>
      </c>
      <c r="C8" s="71">
        <v>183.1</v>
      </c>
      <c r="D8" s="71">
        <v>194.7</v>
      </c>
      <c r="E8" s="71">
        <v>494.5</v>
      </c>
      <c r="F8" s="71">
        <v>352.4</v>
      </c>
      <c r="G8" s="71">
        <v>509.8</v>
      </c>
      <c r="H8" s="71"/>
      <c r="I8" s="10" t="s">
        <v>17</v>
      </c>
      <c r="J8" s="71">
        <v>8.702213279678068</v>
      </c>
      <c r="K8" s="71">
        <v>6.449774941598769</v>
      </c>
      <c r="L8" s="71">
        <v>6.520625160133231</v>
      </c>
      <c r="M8" s="69"/>
      <c r="N8" s="10"/>
    </row>
    <row r="9" spans="1:14" ht="15">
      <c r="A9" s="67" t="s">
        <v>134</v>
      </c>
      <c r="B9" s="72">
        <v>8</v>
      </c>
      <c r="C9" s="71">
        <v>75.8</v>
      </c>
      <c r="D9" s="71">
        <v>53.2</v>
      </c>
      <c r="E9" s="71">
        <v>361.3</v>
      </c>
      <c r="F9" s="71">
        <v>43.3</v>
      </c>
      <c r="G9" s="71">
        <v>252.7</v>
      </c>
      <c r="H9" s="71"/>
      <c r="I9" s="10" t="s">
        <v>21</v>
      </c>
      <c r="J9" s="71">
        <v>9.17312661498708</v>
      </c>
      <c r="K9" s="71">
        <v>14.683954619124798</v>
      </c>
      <c r="L9" s="71">
        <v>20.031124944419744</v>
      </c>
      <c r="M9" s="69"/>
      <c r="N9" s="10"/>
    </row>
    <row r="10" spans="1:14" ht="15">
      <c r="A10" s="67" t="s">
        <v>159</v>
      </c>
      <c r="B10" s="71">
        <v>52.2</v>
      </c>
      <c r="C10" s="71">
        <v>65.4</v>
      </c>
      <c r="D10" s="71">
        <v>331.4</v>
      </c>
      <c r="E10" s="71">
        <v>194</v>
      </c>
      <c r="F10" s="71">
        <v>451.1</v>
      </c>
      <c r="G10" s="71">
        <v>212.8</v>
      </c>
      <c r="H10" s="71"/>
      <c r="I10" s="10" t="s">
        <v>290</v>
      </c>
      <c r="J10" s="72">
        <v>9.54653937947494</v>
      </c>
      <c r="K10" s="71">
        <v>12.834740651387214</v>
      </c>
      <c r="L10" s="71">
        <v>14.628378378378375</v>
      </c>
      <c r="M10" s="69"/>
      <c r="N10" s="10"/>
    </row>
    <row r="11" spans="1:14" ht="15">
      <c r="A11" s="67" t="s">
        <v>135</v>
      </c>
      <c r="B11" s="71">
        <v>4</v>
      </c>
      <c r="C11" s="71">
        <v>10.9</v>
      </c>
      <c r="D11" s="71">
        <v>9.8</v>
      </c>
      <c r="E11" s="71">
        <v>42.7</v>
      </c>
      <c r="F11" s="71">
        <v>12</v>
      </c>
      <c r="G11" s="71">
        <v>57.5</v>
      </c>
      <c r="H11" s="71"/>
      <c r="I11" s="10" t="s">
        <v>7</v>
      </c>
      <c r="J11" s="71">
        <v>9.955257270693513</v>
      </c>
      <c r="K11" s="71">
        <v>12.547322877230938</v>
      </c>
      <c r="L11" s="71">
        <v>17.455482661668228</v>
      </c>
      <c r="M11" s="69"/>
      <c r="N11" s="10"/>
    </row>
    <row r="12" spans="1:14" ht="15">
      <c r="A12" s="67" t="s">
        <v>136</v>
      </c>
      <c r="B12" s="71">
        <v>12</v>
      </c>
      <c r="C12" s="71">
        <v>59.2</v>
      </c>
      <c r="D12" s="71">
        <v>151.7</v>
      </c>
      <c r="E12" s="71">
        <v>994</v>
      </c>
      <c r="F12" s="71">
        <v>91.6</v>
      </c>
      <c r="G12" s="71">
        <v>401.1</v>
      </c>
      <c r="H12" s="71"/>
      <c r="I12" s="10" t="s">
        <v>70</v>
      </c>
      <c r="J12" s="71">
        <v>10.175438596491228</v>
      </c>
      <c r="K12" s="71">
        <v>13.146434403919432</v>
      </c>
      <c r="L12" s="71">
        <v>21.143756558237143</v>
      </c>
      <c r="M12" s="69"/>
      <c r="N12" s="10"/>
    </row>
    <row r="13" spans="1:14" ht="15">
      <c r="A13" s="67" t="s">
        <v>137</v>
      </c>
      <c r="B13" s="71">
        <v>134.3</v>
      </c>
      <c r="C13" s="71">
        <v>529.7</v>
      </c>
      <c r="D13" s="71">
        <v>1032.3</v>
      </c>
      <c r="E13" s="71">
        <v>3062.7</v>
      </c>
      <c r="F13" s="71">
        <v>923.5</v>
      </c>
      <c r="G13" s="71">
        <v>1863.1</v>
      </c>
      <c r="H13" s="71"/>
      <c r="I13" s="10" t="s">
        <v>20</v>
      </c>
      <c r="J13" s="71">
        <v>13.370807224474751</v>
      </c>
      <c r="K13" s="71">
        <v>22.63736890104879</v>
      </c>
      <c r="L13" s="71">
        <v>32.88937637104356</v>
      </c>
      <c r="M13" s="69"/>
      <c r="N13" s="10"/>
    </row>
    <row r="14" spans="1:14" ht="15">
      <c r="A14" s="67" t="s">
        <v>138</v>
      </c>
      <c r="B14" s="71">
        <v>8.9</v>
      </c>
      <c r="C14" s="71">
        <v>80.5</v>
      </c>
      <c r="D14" s="71">
        <v>46.4</v>
      </c>
      <c r="E14" s="71">
        <v>323.4</v>
      </c>
      <c r="F14" s="71">
        <v>74.5</v>
      </c>
      <c r="G14" s="71">
        <v>352.3</v>
      </c>
      <c r="H14" s="71"/>
      <c r="I14" s="10" t="s">
        <v>291</v>
      </c>
      <c r="J14" s="72">
        <v>14.285714285714288</v>
      </c>
      <c r="K14" s="71">
        <v>18.994114499732476</v>
      </c>
      <c r="L14" s="71">
        <v>22.35142118863049</v>
      </c>
      <c r="M14" s="69"/>
      <c r="N14" s="10"/>
    </row>
    <row r="15" spans="1:14" ht="15">
      <c r="A15" s="67" t="s">
        <v>139</v>
      </c>
      <c r="B15" s="71">
        <v>5</v>
      </c>
      <c r="C15" s="71">
        <v>21.7</v>
      </c>
      <c r="D15" s="71">
        <v>26.1</v>
      </c>
      <c r="E15" s="71">
        <v>76.4</v>
      </c>
      <c r="F15" s="71">
        <v>32.1</v>
      </c>
      <c r="G15" s="71">
        <v>66.1</v>
      </c>
      <c r="H15" s="71"/>
      <c r="I15" s="10" t="s">
        <v>13</v>
      </c>
      <c r="J15" s="71">
        <v>14.62553235691285</v>
      </c>
      <c r="K15" s="71">
        <v>23.165625201314178</v>
      </c>
      <c r="L15" s="71">
        <v>28.49465686577306</v>
      </c>
      <c r="M15" s="69"/>
      <c r="N15" s="10"/>
    </row>
    <row r="16" spans="1:14" ht="15">
      <c r="A16" s="67" t="s">
        <v>140</v>
      </c>
      <c r="B16" s="71">
        <v>281.6</v>
      </c>
      <c r="C16" s="71">
        <v>1643.8</v>
      </c>
      <c r="D16" s="71">
        <v>359.6</v>
      </c>
      <c r="E16" s="71">
        <v>1192.7</v>
      </c>
      <c r="F16" s="71">
        <v>922.6</v>
      </c>
      <c r="G16" s="71">
        <v>2315.2</v>
      </c>
      <c r="H16" s="71"/>
      <c r="I16" s="10" t="s">
        <v>18</v>
      </c>
      <c r="J16" s="71">
        <v>15.49636803874092</v>
      </c>
      <c r="K16" s="71">
        <v>18.56889414547605</v>
      </c>
      <c r="L16" s="71">
        <v>19.5152013147083</v>
      </c>
      <c r="M16" s="69"/>
      <c r="N16" s="10"/>
    </row>
    <row r="17" spans="1:14" ht="15">
      <c r="A17" s="67" t="s">
        <v>2</v>
      </c>
      <c r="B17" s="71">
        <v>1852.4</v>
      </c>
      <c r="C17" s="71">
        <v>8959.6</v>
      </c>
      <c r="D17" s="71">
        <v>7361.3</v>
      </c>
      <c r="E17" s="71">
        <v>23441.5</v>
      </c>
      <c r="F17" s="71">
        <v>9944.6</v>
      </c>
      <c r="G17" s="71">
        <v>19024.2</v>
      </c>
      <c r="H17" s="71"/>
      <c r="I17" s="10" t="s">
        <v>23</v>
      </c>
      <c r="J17" s="71">
        <v>16.080402010050253</v>
      </c>
      <c r="K17" s="71">
        <v>23.384615384615383</v>
      </c>
      <c r="L17" s="71">
        <v>29.098360655737704</v>
      </c>
      <c r="M17" s="69"/>
      <c r="N17" s="10"/>
    </row>
    <row r="18" spans="1:14" ht="15">
      <c r="A18" s="67" t="s">
        <v>141</v>
      </c>
      <c r="B18" s="71">
        <v>17.4</v>
      </c>
      <c r="C18" s="71">
        <v>31</v>
      </c>
      <c r="D18" s="71">
        <v>127</v>
      </c>
      <c r="E18" s="71">
        <v>184</v>
      </c>
      <c r="F18" s="71">
        <v>197.1</v>
      </c>
      <c r="G18" s="71">
        <v>197.8</v>
      </c>
      <c r="H18" s="71"/>
      <c r="I18" s="10" t="s">
        <v>292</v>
      </c>
      <c r="J18" s="72">
        <v>16.176470588235293</v>
      </c>
      <c r="K18" s="71">
        <v>23.036342321219223</v>
      </c>
      <c r="L18" s="71">
        <v>29.424585876198776</v>
      </c>
      <c r="M18" s="69"/>
      <c r="N18" s="10"/>
    </row>
    <row r="19" spans="1:14" ht="15">
      <c r="A19" s="67" t="s">
        <v>142</v>
      </c>
      <c r="B19" s="71">
        <v>243</v>
      </c>
      <c r="C19" s="71">
        <v>1062.7</v>
      </c>
      <c r="D19" s="71">
        <v>1158.8</v>
      </c>
      <c r="E19" s="71">
        <v>3111.4</v>
      </c>
      <c r="F19" s="71">
        <v>2068.6</v>
      </c>
      <c r="G19" s="71">
        <v>2801.1</v>
      </c>
      <c r="H19" s="10"/>
      <c r="I19" s="10" t="s">
        <v>68</v>
      </c>
      <c r="J19" s="71">
        <v>16.853932584269664</v>
      </c>
      <c r="K19" s="71">
        <v>13.240813476477262</v>
      </c>
      <c r="L19" s="71">
        <v>18.591434950273996</v>
      </c>
      <c r="M19" s="69"/>
      <c r="N19" s="10"/>
    </row>
    <row r="20" spans="1:14" ht="15">
      <c r="A20" s="67" t="s">
        <v>143</v>
      </c>
      <c r="B20" s="71">
        <v>32</v>
      </c>
      <c r="C20" s="71">
        <v>174.5</v>
      </c>
      <c r="D20" s="71">
        <v>94.2</v>
      </c>
      <c r="E20" s="71">
        <v>413.1</v>
      </c>
      <c r="F20" s="71">
        <v>95</v>
      </c>
      <c r="G20" s="71">
        <v>391.8</v>
      </c>
      <c r="H20" s="10"/>
      <c r="I20" s="10" t="s">
        <v>26</v>
      </c>
      <c r="J20" s="71">
        <v>17.152466367713004</v>
      </c>
      <c r="K20" s="71">
        <v>14.670186395390013</v>
      </c>
      <c r="L20" s="71">
        <v>19.64853243596934</v>
      </c>
      <c r="M20" s="69"/>
      <c r="N20" s="10"/>
    </row>
    <row r="21" spans="1:14" ht="15">
      <c r="A21" s="67" t="s">
        <v>144</v>
      </c>
      <c r="B21" s="73"/>
      <c r="C21" s="72">
        <v>31.6</v>
      </c>
      <c r="D21" s="72">
        <v>28.9</v>
      </c>
      <c r="E21" s="71">
        <v>310.9</v>
      </c>
      <c r="F21" s="72">
        <v>21</v>
      </c>
      <c r="G21" s="71">
        <v>156.4</v>
      </c>
      <c r="H21" s="10"/>
      <c r="I21" s="10" t="s">
        <v>16</v>
      </c>
      <c r="J21" s="71">
        <v>18.610706900513136</v>
      </c>
      <c r="K21" s="71">
        <v>27.136902252821884</v>
      </c>
      <c r="L21" s="71">
        <v>42.479002813314985</v>
      </c>
      <c r="M21" s="69"/>
      <c r="N21" s="10"/>
    </row>
    <row r="22" spans="1:14" ht="15">
      <c r="A22" s="67" t="s">
        <v>145</v>
      </c>
      <c r="B22" s="71">
        <v>17.4</v>
      </c>
      <c r="C22" s="71">
        <v>153.6</v>
      </c>
      <c r="D22" s="71">
        <v>96.6</v>
      </c>
      <c r="E22" s="71">
        <v>638.2</v>
      </c>
      <c r="F22" s="71">
        <v>80.6</v>
      </c>
      <c r="G22" s="71">
        <v>300.6</v>
      </c>
      <c r="H22" s="10"/>
      <c r="I22" s="10" t="s">
        <v>11</v>
      </c>
      <c r="J22" s="71">
        <v>18.726591760299627</v>
      </c>
      <c r="K22" s="71">
        <v>25.463414634146343</v>
      </c>
      <c r="L22" s="71">
        <v>32.68839103869654</v>
      </c>
      <c r="M22" s="69"/>
      <c r="N22" s="10"/>
    </row>
    <row r="23" spans="1:14" ht="15">
      <c r="A23" s="67" t="s">
        <v>146</v>
      </c>
      <c r="B23" s="71">
        <v>7.1</v>
      </c>
      <c r="C23" s="71">
        <v>70.3</v>
      </c>
      <c r="D23" s="71">
        <v>45.3</v>
      </c>
      <c r="E23" s="71">
        <v>263.2</v>
      </c>
      <c r="F23" s="71">
        <v>90.1</v>
      </c>
      <c r="G23" s="71">
        <v>359.7</v>
      </c>
      <c r="H23" s="10"/>
      <c r="I23" s="10" t="s">
        <v>4</v>
      </c>
      <c r="J23" s="71">
        <v>20.22590361445783</v>
      </c>
      <c r="K23" s="71">
        <v>25.208791208791208</v>
      </c>
      <c r="L23" s="71">
        <v>33.14074499389938</v>
      </c>
      <c r="M23" s="69"/>
      <c r="N23" s="10"/>
    </row>
    <row r="24" spans="1:14" ht="15">
      <c r="A24" s="67" t="s">
        <v>160</v>
      </c>
      <c r="B24" s="71">
        <v>1.1</v>
      </c>
      <c r="C24" s="71">
        <v>11.5</v>
      </c>
      <c r="D24" s="71">
        <v>3</v>
      </c>
      <c r="E24" s="71">
        <v>21</v>
      </c>
      <c r="F24" s="71">
        <v>6.7</v>
      </c>
      <c r="G24" s="71">
        <v>33</v>
      </c>
      <c r="H24" s="10"/>
      <c r="I24" s="10" t="s">
        <v>5</v>
      </c>
      <c r="J24" s="71">
        <v>21.752136752136753</v>
      </c>
      <c r="K24" s="71">
        <v>28.2501450957632</v>
      </c>
      <c r="L24" s="71">
        <v>40.872187427511015</v>
      </c>
      <c r="M24" s="69"/>
      <c r="N24" s="10"/>
    </row>
    <row r="25" spans="1:14" ht="15">
      <c r="A25" s="67" t="s">
        <v>147</v>
      </c>
      <c r="B25" s="71">
        <v>290.2</v>
      </c>
      <c r="C25" s="71">
        <v>1880.2</v>
      </c>
      <c r="D25" s="71">
        <v>794.3</v>
      </c>
      <c r="E25" s="71">
        <v>2714.5</v>
      </c>
      <c r="F25" s="71">
        <v>629.7</v>
      </c>
      <c r="G25" s="71">
        <v>1284.9</v>
      </c>
      <c r="H25" s="10"/>
      <c r="I25" s="10" t="s">
        <v>25</v>
      </c>
      <c r="J25" s="71">
        <v>24.979448032883145</v>
      </c>
      <c r="K25" s="71">
        <v>36.603831106142984</v>
      </c>
      <c r="L25" s="71">
        <v>44.39522222452232</v>
      </c>
      <c r="M25" s="69"/>
      <c r="N25" s="10"/>
    </row>
    <row r="26" spans="1:14" ht="15">
      <c r="A26" s="67" t="s">
        <v>148</v>
      </c>
      <c r="B26" s="72">
        <v>3.3</v>
      </c>
      <c r="C26" s="71">
        <v>17.1</v>
      </c>
      <c r="D26" s="71">
        <v>39.3</v>
      </c>
      <c r="E26" s="71">
        <v>131.3</v>
      </c>
      <c r="F26" s="71">
        <v>67.5</v>
      </c>
      <c r="G26" s="71">
        <v>161.9</v>
      </c>
      <c r="H26" s="10"/>
      <c r="I26" s="10" t="s">
        <v>8</v>
      </c>
      <c r="J26" s="71">
        <v>26.845637583892618</v>
      </c>
      <c r="K26" s="71">
        <v>18.666666666666668</v>
      </c>
      <c r="L26" s="71">
        <v>17.26618705035971</v>
      </c>
      <c r="M26" s="69"/>
      <c r="N26" s="10"/>
    </row>
    <row r="27" spans="1:16" ht="15">
      <c r="A27" s="67" t="s">
        <v>149</v>
      </c>
      <c r="B27" s="71">
        <v>3.2</v>
      </c>
      <c r="C27" s="71">
        <v>16.7</v>
      </c>
      <c r="D27" s="71">
        <v>7.6</v>
      </c>
      <c r="E27" s="71">
        <v>24.9</v>
      </c>
      <c r="F27" s="71">
        <v>14.2</v>
      </c>
      <c r="G27" s="71">
        <v>34.6</v>
      </c>
      <c r="H27" s="10"/>
      <c r="I27" s="10" t="s">
        <v>3</v>
      </c>
      <c r="J27" s="71">
        <f>B7/(B7+C7)*100</f>
        <v>26.932270916334662</v>
      </c>
      <c r="K27" s="71">
        <f>D7/(D7+E7)*100</f>
        <v>33.251003396109915</v>
      </c>
      <c r="L27" s="71">
        <f>F7/(F7+G7)*100</f>
        <v>42.45019920318725</v>
      </c>
      <c r="M27" s="69"/>
      <c r="N27" s="10"/>
      <c r="O27" s="71"/>
      <c r="P27" s="71"/>
    </row>
    <row r="28" spans="1:14" ht="15">
      <c r="A28" s="67" t="s">
        <v>150</v>
      </c>
      <c r="B28" s="73"/>
      <c r="C28" s="71">
        <v>25</v>
      </c>
      <c r="D28" s="71">
        <v>13.7</v>
      </c>
      <c r="E28" s="71">
        <v>114.4</v>
      </c>
      <c r="F28" s="71">
        <v>16</v>
      </c>
      <c r="G28" s="71">
        <v>123.1</v>
      </c>
      <c r="H28" s="10"/>
      <c r="I28" s="10" t="s">
        <v>10</v>
      </c>
      <c r="J28" s="71">
        <v>27.84313725490196</v>
      </c>
      <c r="K28" s="71">
        <v>39.39393939393939</v>
      </c>
      <c r="L28" s="71">
        <v>37.00440528634361</v>
      </c>
      <c r="M28" s="69"/>
      <c r="N28" s="10"/>
    </row>
    <row r="29" spans="1:15" ht="15">
      <c r="A29" s="67" t="s">
        <v>151</v>
      </c>
      <c r="B29" s="71">
        <v>7.1</v>
      </c>
      <c r="C29" s="71">
        <v>18.4</v>
      </c>
      <c r="D29" s="71">
        <v>9.1</v>
      </c>
      <c r="E29" s="71">
        <v>14</v>
      </c>
      <c r="F29" s="71">
        <v>8.4</v>
      </c>
      <c r="G29" s="71">
        <v>14.3</v>
      </c>
      <c r="H29" s="10"/>
      <c r="I29" s="10" t="s">
        <v>9</v>
      </c>
      <c r="J29" s="71">
        <v>35.950413223140494</v>
      </c>
      <c r="K29" s="71">
        <v>40.836012861736336</v>
      </c>
      <c r="L29" s="71">
        <v>49.911369967080276</v>
      </c>
      <c r="M29" s="69"/>
      <c r="N29" s="10"/>
      <c r="O29" s="10" t="s">
        <v>293</v>
      </c>
    </row>
    <row r="30" spans="1:15" ht="15">
      <c r="A30" s="67" t="s">
        <v>152</v>
      </c>
      <c r="B30" s="71">
        <v>74.9</v>
      </c>
      <c r="C30" s="71">
        <v>109</v>
      </c>
      <c r="D30" s="71">
        <v>319.5</v>
      </c>
      <c r="E30" s="71">
        <v>352.9</v>
      </c>
      <c r="F30" s="71">
        <v>504.5</v>
      </c>
      <c r="G30" s="71">
        <v>422.2</v>
      </c>
      <c r="H30" s="10"/>
      <c r="I30" s="10" t="s">
        <v>28</v>
      </c>
      <c r="J30" s="71">
        <v>40</v>
      </c>
      <c r="K30" s="71">
        <v>48.39600315540363</v>
      </c>
      <c r="L30" s="71">
        <v>60.518434369513585</v>
      </c>
      <c r="M30" s="69"/>
      <c r="N30" s="10"/>
      <c r="O30" s="10" t="s">
        <v>185</v>
      </c>
    </row>
    <row r="31" spans="1:15" ht="15">
      <c r="A31" s="67" t="s">
        <v>161</v>
      </c>
      <c r="B31" s="71">
        <v>17.9</v>
      </c>
      <c r="C31" s="71">
        <v>88</v>
      </c>
      <c r="D31" s="71">
        <v>63.1</v>
      </c>
      <c r="E31" s="71">
        <v>275.5</v>
      </c>
      <c r="F31" s="71">
        <v>121.5</v>
      </c>
      <c r="G31" s="71">
        <v>371.1</v>
      </c>
      <c r="H31" s="71"/>
      <c r="I31" s="10" t="s">
        <v>71</v>
      </c>
      <c r="J31" s="71">
        <v>40.72865687873845</v>
      </c>
      <c r="K31" s="71">
        <v>47.516359309934565</v>
      </c>
      <c r="L31" s="71">
        <v>54.44048775223913</v>
      </c>
      <c r="M31" s="69"/>
      <c r="N31" s="10"/>
      <c r="O31" s="10" t="s">
        <v>294</v>
      </c>
    </row>
    <row r="32" spans="1:15" ht="15">
      <c r="A32" s="67" t="s">
        <v>153</v>
      </c>
      <c r="B32" s="71">
        <v>30.6</v>
      </c>
      <c r="C32" s="71">
        <v>147.8</v>
      </c>
      <c r="D32" s="71">
        <v>455.7</v>
      </c>
      <c r="E32" s="71">
        <v>2650.6</v>
      </c>
      <c r="F32" s="71">
        <v>525.5</v>
      </c>
      <c r="G32" s="71">
        <v>2149</v>
      </c>
      <c r="H32" s="71"/>
      <c r="I32" s="10" t="s">
        <v>295</v>
      </c>
      <c r="J32" s="73"/>
      <c r="K32" s="72">
        <v>8.505002942907595</v>
      </c>
      <c r="L32" s="72">
        <v>11.837655016910935</v>
      </c>
      <c r="M32" s="69"/>
      <c r="N32" s="10"/>
      <c r="O32" s="10" t="s">
        <v>296</v>
      </c>
    </row>
    <row r="33" spans="1:15" ht="15">
      <c r="A33" s="67" t="s">
        <v>27</v>
      </c>
      <c r="B33" s="71">
        <v>53.4</v>
      </c>
      <c r="C33" s="71">
        <v>581.6</v>
      </c>
      <c r="D33" s="71">
        <v>75.3</v>
      </c>
      <c r="E33" s="71">
        <v>395.6</v>
      </c>
      <c r="F33" s="71">
        <v>125.1</v>
      </c>
      <c r="G33" s="71">
        <v>391</v>
      </c>
      <c r="H33" s="71"/>
      <c r="I33" s="10" t="s">
        <v>297</v>
      </c>
      <c r="J33" s="73"/>
      <c r="K33" s="71">
        <v>10.694769711163152</v>
      </c>
      <c r="L33" s="71">
        <v>11.502516175413371</v>
      </c>
      <c r="M33" s="69"/>
      <c r="N33" s="10"/>
      <c r="O33" s="10" t="s">
        <v>298</v>
      </c>
    </row>
    <row r="34" spans="1:14" ht="15">
      <c r="A34" s="67" t="s">
        <v>154</v>
      </c>
      <c r="B34" s="71">
        <v>51.9</v>
      </c>
      <c r="C34" s="71">
        <v>544.5</v>
      </c>
      <c r="D34" s="71">
        <v>113.2</v>
      </c>
      <c r="E34" s="71">
        <v>1641.9</v>
      </c>
      <c r="F34" s="71">
        <v>50.9</v>
      </c>
      <c r="G34" s="71">
        <v>729.7</v>
      </c>
      <c r="H34" s="71"/>
      <c r="I34" s="10" t="s">
        <v>299</v>
      </c>
      <c r="J34" s="73"/>
      <c r="K34" s="71">
        <v>9.619905956112852</v>
      </c>
      <c r="L34" s="71">
        <v>8.665511265164644</v>
      </c>
      <c r="M34" s="69"/>
      <c r="N34" s="10"/>
    </row>
    <row r="35" spans="1:14" ht="15">
      <c r="A35" s="67" t="s">
        <v>155</v>
      </c>
      <c r="B35" s="71">
        <v>50.6</v>
      </c>
      <c r="C35" s="71">
        <v>75.9</v>
      </c>
      <c r="D35" s="71">
        <v>368.1</v>
      </c>
      <c r="E35" s="71">
        <v>392.5</v>
      </c>
      <c r="F35" s="71">
        <v>586</v>
      </c>
      <c r="G35" s="71">
        <v>382.3</v>
      </c>
      <c r="H35" s="71"/>
      <c r="M35" s="69"/>
      <c r="N35" s="10"/>
    </row>
    <row r="36" spans="1:14" ht="15">
      <c r="A36" s="67" t="s">
        <v>156</v>
      </c>
      <c r="B36" s="72">
        <v>2.1</v>
      </c>
      <c r="C36" s="71">
        <v>12.6</v>
      </c>
      <c r="D36" s="71">
        <v>35.5</v>
      </c>
      <c r="E36" s="71">
        <v>151.4</v>
      </c>
      <c r="F36" s="71">
        <v>34.6</v>
      </c>
      <c r="G36" s="71">
        <v>120.2</v>
      </c>
      <c r="H36" s="71"/>
      <c r="I36" s="67" t="s">
        <v>72</v>
      </c>
      <c r="J36" s="71">
        <v>8.730158730158731</v>
      </c>
      <c r="K36" s="71">
        <v>12.5</v>
      </c>
      <c r="L36" s="71">
        <v>16.876574307304786</v>
      </c>
      <c r="M36" s="69"/>
      <c r="N36" s="10"/>
    </row>
    <row r="37" spans="1:14" ht="15">
      <c r="A37" s="67" t="s">
        <v>157</v>
      </c>
      <c r="B37" s="73"/>
      <c r="C37" s="71">
        <v>33.2</v>
      </c>
      <c r="D37" s="71">
        <v>49.1</v>
      </c>
      <c r="E37" s="71">
        <v>461.3</v>
      </c>
      <c r="F37" s="71">
        <v>20</v>
      </c>
      <c r="G37" s="71">
        <v>210.8</v>
      </c>
      <c r="H37" s="71"/>
      <c r="I37" s="67" t="s">
        <v>75</v>
      </c>
      <c r="J37" s="71">
        <v>10.114206994622938</v>
      </c>
      <c r="K37" s="71">
        <v>10.071386517515455</v>
      </c>
      <c r="L37" s="71">
        <v>12.687052700065063</v>
      </c>
      <c r="M37" s="69"/>
      <c r="N37" s="10"/>
    </row>
    <row r="38" spans="1:14" ht="15">
      <c r="A38" s="67" t="s">
        <v>162</v>
      </c>
      <c r="B38" s="71">
        <v>682.8</v>
      </c>
      <c r="C38" s="71">
        <v>6068.1</v>
      </c>
      <c r="D38" s="71">
        <v>273.7</v>
      </c>
      <c r="E38" s="71">
        <v>2443.9</v>
      </c>
      <c r="F38" s="71">
        <v>351</v>
      </c>
      <c r="G38" s="71">
        <v>2415.6</v>
      </c>
      <c r="H38" s="71"/>
      <c r="I38" s="67" t="s">
        <v>73</v>
      </c>
      <c r="J38" s="71">
        <v>16.90273843248347</v>
      </c>
      <c r="K38" s="71">
        <v>18.63555818074424</v>
      </c>
      <c r="L38" s="71">
        <v>24.66504263093788</v>
      </c>
      <c r="M38" s="69"/>
      <c r="N38" s="10"/>
    </row>
    <row r="39" spans="1:14" ht="15">
      <c r="A39" s="67" t="s">
        <v>158</v>
      </c>
      <c r="B39" s="71">
        <v>425.4</v>
      </c>
      <c r="C39" s="71">
        <v>1277.6</v>
      </c>
      <c r="D39" s="71">
        <v>1440.8</v>
      </c>
      <c r="E39" s="71">
        <v>2495.4</v>
      </c>
      <c r="F39" s="71">
        <v>2144.6</v>
      </c>
      <c r="G39" s="71">
        <v>2686.1</v>
      </c>
      <c r="H39" s="71"/>
      <c r="I39" s="67" t="s">
        <v>74</v>
      </c>
      <c r="J39" s="71">
        <v>44.38775510204081</v>
      </c>
      <c r="K39" s="71">
        <v>63.07575180814617</v>
      </c>
      <c r="L39" s="71">
        <v>67.94697996686247</v>
      </c>
      <c r="M39" s="69"/>
      <c r="N39" s="10"/>
    </row>
    <row r="40" ht="15">
      <c r="J40" s="71"/>
    </row>
  </sheetData>
  <mergeCells count="3"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 topLeftCell="A1">
      <selection activeCell="M45" sqref="M45"/>
    </sheetView>
  </sheetViews>
  <sheetFormatPr defaultColWidth="9.8515625" defaultRowHeight="15"/>
  <cols>
    <col min="1" max="1" width="9.8515625" style="10" customWidth="1"/>
    <col min="2" max="2" width="26.28125" style="10" bestFit="1" customWidth="1"/>
    <col min="3" max="257" width="9.8515625" style="10" customWidth="1"/>
    <col min="258" max="258" width="26.28125" style="10" bestFit="1" customWidth="1"/>
    <col min="259" max="513" width="9.8515625" style="10" customWidth="1"/>
    <col min="514" max="514" width="26.28125" style="10" bestFit="1" customWidth="1"/>
    <col min="515" max="769" width="9.8515625" style="10" customWidth="1"/>
    <col min="770" max="770" width="26.28125" style="10" bestFit="1" customWidth="1"/>
    <col min="771" max="1025" width="9.8515625" style="10" customWidth="1"/>
    <col min="1026" max="1026" width="26.28125" style="10" bestFit="1" customWidth="1"/>
    <col min="1027" max="1281" width="9.8515625" style="10" customWidth="1"/>
    <col min="1282" max="1282" width="26.28125" style="10" bestFit="1" customWidth="1"/>
    <col min="1283" max="1537" width="9.8515625" style="10" customWidth="1"/>
    <col min="1538" max="1538" width="26.28125" style="10" bestFit="1" customWidth="1"/>
    <col min="1539" max="1793" width="9.8515625" style="10" customWidth="1"/>
    <col min="1794" max="1794" width="26.28125" style="10" bestFit="1" customWidth="1"/>
    <col min="1795" max="2049" width="9.8515625" style="10" customWidth="1"/>
    <col min="2050" max="2050" width="26.28125" style="10" bestFit="1" customWidth="1"/>
    <col min="2051" max="2305" width="9.8515625" style="10" customWidth="1"/>
    <col min="2306" max="2306" width="26.28125" style="10" bestFit="1" customWidth="1"/>
    <col min="2307" max="2561" width="9.8515625" style="10" customWidth="1"/>
    <col min="2562" max="2562" width="26.28125" style="10" bestFit="1" customWidth="1"/>
    <col min="2563" max="2817" width="9.8515625" style="10" customWidth="1"/>
    <col min="2818" max="2818" width="26.28125" style="10" bestFit="1" customWidth="1"/>
    <col min="2819" max="3073" width="9.8515625" style="10" customWidth="1"/>
    <col min="3074" max="3074" width="26.28125" style="10" bestFit="1" customWidth="1"/>
    <col min="3075" max="3329" width="9.8515625" style="10" customWidth="1"/>
    <col min="3330" max="3330" width="26.28125" style="10" bestFit="1" customWidth="1"/>
    <col min="3331" max="3585" width="9.8515625" style="10" customWidth="1"/>
    <col min="3586" max="3586" width="26.28125" style="10" bestFit="1" customWidth="1"/>
    <col min="3587" max="3841" width="9.8515625" style="10" customWidth="1"/>
    <col min="3842" max="3842" width="26.28125" style="10" bestFit="1" customWidth="1"/>
    <col min="3843" max="4097" width="9.8515625" style="10" customWidth="1"/>
    <col min="4098" max="4098" width="26.28125" style="10" bestFit="1" customWidth="1"/>
    <col min="4099" max="4353" width="9.8515625" style="10" customWidth="1"/>
    <col min="4354" max="4354" width="26.28125" style="10" bestFit="1" customWidth="1"/>
    <col min="4355" max="4609" width="9.8515625" style="10" customWidth="1"/>
    <col min="4610" max="4610" width="26.28125" style="10" bestFit="1" customWidth="1"/>
    <col min="4611" max="4865" width="9.8515625" style="10" customWidth="1"/>
    <col min="4866" max="4866" width="26.28125" style="10" bestFit="1" customWidth="1"/>
    <col min="4867" max="5121" width="9.8515625" style="10" customWidth="1"/>
    <col min="5122" max="5122" width="26.28125" style="10" bestFit="1" customWidth="1"/>
    <col min="5123" max="5377" width="9.8515625" style="10" customWidth="1"/>
    <col min="5378" max="5378" width="26.28125" style="10" bestFit="1" customWidth="1"/>
    <col min="5379" max="5633" width="9.8515625" style="10" customWidth="1"/>
    <col min="5634" max="5634" width="26.28125" style="10" bestFit="1" customWidth="1"/>
    <col min="5635" max="5889" width="9.8515625" style="10" customWidth="1"/>
    <col min="5890" max="5890" width="26.28125" style="10" bestFit="1" customWidth="1"/>
    <col min="5891" max="6145" width="9.8515625" style="10" customWidth="1"/>
    <col min="6146" max="6146" width="26.28125" style="10" bestFit="1" customWidth="1"/>
    <col min="6147" max="6401" width="9.8515625" style="10" customWidth="1"/>
    <col min="6402" max="6402" width="26.28125" style="10" bestFit="1" customWidth="1"/>
    <col min="6403" max="6657" width="9.8515625" style="10" customWidth="1"/>
    <col min="6658" max="6658" width="26.28125" style="10" bestFit="1" customWidth="1"/>
    <col min="6659" max="6913" width="9.8515625" style="10" customWidth="1"/>
    <col min="6914" max="6914" width="26.28125" style="10" bestFit="1" customWidth="1"/>
    <col min="6915" max="7169" width="9.8515625" style="10" customWidth="1"/>
    <col min="7170" max="7170" width="26.28125" style="10" bestFit="1" customWidth="1"/>
    <col min="7171" max="7425" width="9.8515625" style="10" customWidth="1"/>
    <col min="7426" max="7426" width="26.28125" style="10" bestFit="1" customWidth="1"/>
    <col min="7427" max="7681" width="9.8515625" style="10" customWidth="1"/>
    <col min="7682" max="7682" width="26.28125" style="10" bestFit="1" customWidth="1"/>
    <col min="7683" max="7937" width="9.8515625" style="10" customWidth="1"/>
    <col min="7938" max="7938" width="26.28125" style="10" bestFit="1" customWidth="1"/>
    <col min="7939" max="8193" width="9.8515625" style="10" customWidth="1"/>
    <col min="8194" max="8194" width="26.28125" style="10" bestFit="1" customWidth="1"/>
    <col min="8195" max="8449" width="9.8515625" style="10" customWidth="1"/>
    <col min="8450" max="8450" width="26.28125" style="10" bestFit="1" customWidth="1"/>
    <col min="8451" max="8705" width="9.8515625" style="10" customWidth="1"/>
    <col min="8706" max="8706" width="26.28125" style="10" bestFit="1" customWidth="1"/>
    <col min="8707" max="8961" width="9.8515625" style="10" customWidth="1"/>
    <col min="8962" max="8962" width="26.28125" style="10" bestFit="1" customWidth="1"/>
    <col min="8963" max="9217" width="9.8515625" style="10" customWidth="1"/>
    <col min="9218" max="9218" width="26.28125" style="10" bestFit="1" customWidth="1"/>
    <col min="9219" max="9473" width="9.8515625" style="10" customWidth="1"/>
    <col min="9474" max="9474" width="26.28125" style="10" bestFit="1" customWidth="1"/>
    <col min="9475" max="9729" width="9.8515625" style="10" customWidth="1"/>
    <col min="9730" max="9730" width="26.28125" style="10" bestFit="1" customWidth="1"/>
    <col min="9731" max="9985" width="9.8515625" style="10" customWidth="1"/>
    <col min="9986" max="9986" width="26.28125" style="10" bestFit="1" customWidth="1"/>
    <col min="9987" max="10241" width="9.8515625" style="10" customWidth="1"/>
    <col min="10242" max="10242" width="26.28125" style="10" bestFit="1" customWidth="1"/>
    <col min="10243" max="10497" width="9.8515625" style="10" customWidth="1"/>
    <col min="10498" max="10498" width="26.28125" style="10" bestFit="1" customWidth="1"/>
    <col min="10499" max="10753" width="9.8515625" style="10" customWidth="1"/>
    <col min="10754" max="10754" width="26.28125" style="10" bestFit="1" customWidth="1"/>
    <col min="10755" max="11009" width="9.8515625" style="10" customWidth="1"/>
    <col min="11010" max="11010" width="26.28125" style="10" bestFit="1" customWidth="1"/>
    <col min="11011" max="11265" width="9.8515625" style="10" customWidth="1"/>
    <col min="11266" max="11266" width="26.28125" style="10" bestFit="1" customWidth="1"/>
    <col min="11267" max="11521" width="9.8515625" style="10" customWidth="1"/>
    <col min="11522" max="11522" width="26.28125" style="10" bestFit="1" customWidth="1"/>
    <col min="11523" max="11777" width="9.8515625" style="10" customWidth="1"/>
    <col min="11778" max="11778" width="26.28125" style="10" bestFit="1" customWidth="1"/>
    <col min="11779" max="12033" width="9.8515625" style="10" customWidth="1"/>
    <col min="12034" max="12034" width="26.28125" style="10" bestFit="1" customWidth="1"/>
    <col min="12035" max="12289" width="9.8515625" style="10" customWidth="1"/>
    <col min="12290" max="12290" width="26.28125" style="10" bestFit="1" customWidth="1"/>
    <col min="12291" max="12545" width="9.8515625" style="10" customWidth="1"/>
    <col min="12546" max="12546" width="26.28125" style="10" bestFit="1" customWidth="1"/>
    <col min="12547" max="12801" width="9.8515625" style="10" customWidth="1"/>
    <col min="12802" max="12802" width="26.28125" style="10" bestFit="1" customWidth="1"/>
    <col min="12803" max="13057" width="9.8515625" style="10" customWidth="1"/>
    <col min="13058" max="13058" width="26.28125" style="10" bestFit="1" customWidth="1"/>
    <col min="13059" max="13313" width="9.8515625" style="10" customWidth="1"/>
    <col min="13314" max="13314" width="26.28125" style="10" bestFit="1" customWidth="1"/>
    <col min="13315" max="13569" width="9.8515625" style="10" customWidth="1"/>
    <col min="13570" max="13570" width="26.28125" style="10" bestFit="1" customWidth="1"/>
    <col min="13571" max="13825" width="9.8515625" style="10" customWidth="1"/>
    <col min="13826" max="13826" width="26.28125" style="10" bestFit="1" customWidth="1"/>
    <col min="13827" max="14081" width="9.8515625" style="10" customWidth="1"/>
    <col min="14082" max="14082" width="26.28125" style="10" bestFit="1" customWidth="1"/>
    <col min="14083" max="14337" width="9.8515625" style="10" customWidth="1"/>
    <col min="14338" max="14338" width="26.28125" style="10" bestFit="1" customWidth="1"/>
    <col min="14339" max="14593" width="9.8515625" style="10" customWidth="1"/>
    <col min="14594" max="14594" width="26.28125" style="10" bestFit="1" customWidth="1"/>
    <col min="14595" max="14849" width="9.8515625" style="10" customWidth="1"/>
    <col min="14850" max="14850" width="26.28125" style="10" bestFit="1" customWidth="1"/>
    <col min="14851" max="15105" width="9.8515625" style="10" customWidth="1"/>
    <col min="15106" max="15106" width="26.28125" style="10" bestFit="1" customWidth="1"/>
    <col min="15107" max="15361" width="9.8515625" style="10" customWidth="1"/>
    <col min="15362" max="15362" width="26.28125" style="10" bestFit="1" customWidth="1"/>
    <col min="15363" max="15617" width="9.8515625" style="10" customWidth="1"/>
    <col min="15618" max="15618" width="26.28125" style="10" bestFit="1" customWidth="1"/>
    <col min="15619" max="15873" width="9.8515625" style="10" customWidth="1"/>
    <col min="15874" max="15874" width="26.28125" style="10" bestFit="1" customWidth="1"/>
    <col min="15875" max="16129" width="9.8515625" style="10" customWidth="1"/>
    <col min="16130" max="16130" width="26.28125" style="10" bestFit="1" customWidth="1"/>
    <col min="16131" max="16384" width="9.8515625" style="10" customWidth="1"/>
  </cols>
  <sheetData>
    <row r="1" ht="15">
      <c r="A1" s="9" t="s">
        <v>282</v>
      </c>
    </row>
    <row r="3" spans="1:8" ht="15.75">
      <c r="A3" s="9" t="s">
        <v>52</v>
      </c>
      <c r="B3" s="11">
        <v>43704.52311342592</v>
      </c>
      <c r="H3" s="74" t="s">
        <v>300</v>
      </c>
    </row>
    <row r="4" spans="1:2" ht="15">
      <c r="A4" s="9" t="s">
        <v>53</v>
      </c>
      <c r="B4" s="11">
        <v>43705.5541065625</v>
      </c>
    </row>
    <row r="5" spans="1:2" ht="15">
      <c r="A5" s="9" t="s">
        <v>54</v>
      </c>
      <c r="B5" s="9" t="s">
        <v>55</v>
      </c>
    </row>
    <row r="6" ht="12">
      <c r="C6" s="75" t="s">
        <v>301</v>
      </c>
    </row>
    <row r="7" spans="1:2" ht="12">
      <c r="A7" s="9" t="s">
        <v>58</v>
      </c>
      <c r="B7" s="9" t="s">
        <v>59</v>
      </c>
    </row>
    <row r="8" spans="1:2" ht="12">
      <c r="A8" s="9" t="s">
        <v>60</v>
      </c>
      <c r="B8" s="9" t="s">
        <v>61</v>
      </c>
    </row>
    <row r="9" spans="1:2" ht="12">
      <c r="A9" s="9" t="s">
        <v>114</v>
      </c>
      <c r="B9" s="9" t="s">
        <v>213</v>
      </c>
    </row>
    <row r="10" spans="1:2" ht="12">
      <c r="A10" s="9" t="s">
        <v>117</v>
      </c>
      <c r="B10" s="9" t="s">
        <v>66</v>
      </c>
    </row>
    <row r="11" ht="12"/>
    <row r="12" spans="1:4" ht="12">
      <c r="A12" s="12" t="s">
        <v>57</v>
      </c>
      <c r="B12" s="12" t="s">
        <v>302</v>
      </c>
      <c r="C12" s="12" t="s">
        <v>63</v>
      </c>
      <c r="D12" s="12" t="s">
        <v>303</v>
      </c>
    </row>
    <row r="13" spans="1:4" ht="12">
      <c r="A13" s="12" t="s">
        <v>82</v>
      </c>
      <c r="B13" s="12" t="s">
        <v>31</v>
      </c>
      <c r="C13" s="13">
        <v>40155.3</v>
      </c>
      <c r="D13" s="14" t="s">
        <v>170</v>
      </c>
    </row>
    <row r="14" spans="1:4" ht="12">
      <c r="A14" s="12" t="s">
        <v>82</v>
      </c>
      <c r="B14" s="12" t="s">
        <v>304</v>
      </c>
      <c r="C14" s="13">
        <v>866.6</v>
      </c>
      <c r="D14" s="14" t="s">
        <v>170</v>
      </c>
    </row>
    <row r="15" spans="1:4" ht="12">
      <c r="A15" s="12" t="s">
        <v>82</v>
      </c>
      <c r="B15" s="12" t="s">
        <v>305</v>
      </c>
      <c r="C15" s="13">
        <v>270.1</v>
      </c>
      <c r="D15" s="14" t="s">
        <v>170</v>
      </c>
    </row>
    <row r="16" spans="1:4" ht="12">
      <c r="A16" s="12" t="s">
        <v>82</v>
      </c>
      <c r="B16" s="12" t="s">
        <v>306</v>
      </c>
      <c r="C16" s="13">
        <v>578.1</v>
      </c>
      <c r="D16" s="14" t="s">
        <v>170</v>
      </c>
    </row>
    <row r="17" spans="1:4" ht="12">
      <c r="A17" s="12" t="s">
        <v>82</v>
      </c>
      <c r="B17" s="12" t="s">
        <v>307</v>
      </c>
      <c r="C17" s="13">
        <v>583.8</v>
      </c>
      <c r="D17" s="14" t="s">
        <v>170</v>
      </c>
    </row>
    <row r="18" spans="1:4" ht="12">
      <c r="A18" s="12" t="s">
        <v>82</v>
      </c>
      <c r="B18" s="12" t="s">
        <v>217</v>
      </c>
      <c r="C18" s="13">
        <v>1263.4</v>
      </c>
      <c r="D18" s="14" t="s">
        <v>170</v>
      </c>
    </row>
    <row r="19" spans="1:4" ht="12">
      <c r="A19" s="12"/>
      <c r="B19" s="12" t="s">
        <v>265</v>
      </c>
      <c r="C19" s="13">
        <f>C14+C23</f>
        <v>3605.9</v>
      </c>
      <c r="D19" s="14" t="s">
        <v>170</v>
      </c>
    </row>
    <row r="20" spans="1:4" ht="12">
      <c r="A20" s="12" t="s">
        <v>82</v>
      </c>
      <c r="B20" s="12" t="s">
        <v>308</v>
      </c>
      <c r="C20" s="13">
        <v>31586.7</v>
      </c>
      <c r="D20" s="14" t="s">
        <v>170</v>
      </c>
    </row>
    <row r="21" ht="12">
      <c r="D21" s="14"/>
    </row>
    <row r="22" spans="1:4" ht="12">
      <c r="A22" s="12" t="s">
        <v>82</v>
      </c>
      <c r="B22" s="12" t="s">
        <v>309</v>
      </c>
      <c r="C22" s="13">
        <v>2267.4</v>
      </c>
      <c r="D22" s="14" t="s">
        <v>170</v>
      </c>
    </row>
    <row r="23" spans="1:4" ht="12">
      <c r="A23" s="12" t="s">
        <v>82</v>
      </c>
      <c r="B23" s="12" t="s">
        <v>265</v>
      </c>
      <c r="C23" s="13">
        <v>2739.3</v>
      </c>
      <c r="D23" s="14"/>
    </row>
    <row r="24" spans="1:4" ht="12">
      <c r="A24" s="12"/>
      <c r="B24" s="12"/>
      <c r="C24" s="13"/>
      <c r="D24" s="14"/>
    </row>
    <row r="25" spans="1:4" ht="12">
      <c r="A25" s="12" t="s">
        <v>83</v>
      </c>
      <c r="B25" s="12" t="s">
        <v>31</v>
      </c>
      <c r="C25" s="13">
        <v>34348.4</v>
      </c>
      <c r="D25" s="14" t="s">
        <v>170</v>
      </c>
    </row>
    <row r="26" spans="1:4" ht="12">
      <c r="A26" s="12" t="s">
        <v>83</v>
      </c>
      <c r="B26" s="12" t="s">
        <v>304</v>
      </c>
      <c r="C26" s="13">
        <v>825.5</v>
      </c>
      <c r="D26" s="14" t="s">
        <v>170</v>
      </c>
    </row>
    <row r="27" spans="1:4" ht="12">
      <c r="A27" s="12" t="s">
        <v>83</v>
      </c>
      <c r="B27" s="12" t="s">
        <v>305</v>
      </c>
      <c r="C27" s="13">
        <v>539.4</v>
      </c>
      <c r="D27" s="14"/>
    </row>
    <row r="28" spans="1:4" ht="12">
      <c r="A28" s="12" t="s">
        <v>83</v>
      </c>
      <c r="B28" s="12" t="s">
        <v>306</v>
      </c>
      <c r="C28" s="13">
        <v>1379.5</v>
      </c>
      <c r="D28" s="14" t="s">
        <v>170</v>
      </c>
    </row>
    <row r="29" spans="1:4" ht="12">
      <c r="A29" s="12" t="s">
        <v>83</v>
      </c>
      <c r="B29" s="12" t="s">
        <v>307</v>
      </c>
      <c r="C29" s="13">
        <v>1405.2</v>
      </c>
      <c r="D29" s="14" t="s">
        <v>170</v>
      </c>
    </row>
    <row r="30" spans="2:4" ht="12">
      <c r="B30" s="12" t="s">
        <v>217</v>
      </c>
      <c r="C30" s="13">
        <v>5900</v>
      </c>
      <c r="D30" s="14" t="s">
        <v>170</v>
      </c>
    </row>
    <row r="31" spans="2:4" ht="12">
      <c r="B31" s="76" t="s">
        <v>265</v>
      </c>
      <c r="C31" s="15">
        <f>C26+C34</f>
        <v>3665.8</v>
      </c>
      <c r="D31" s="14"/>
    </row>
    <row r="32" spans="1:4" ht="12">
      <c r="A32" s="12" t="s">
        <v>83</v>
      </c>
      <c r="B32" s="12" t="s">
        <v>308</v>
      </c>
      <c r="C32" s="13">
        <v>19947.7</v>
      </c>
      <c r="D32" s="14" t="s">
        <v>170</v>
      </c>
    </row>
    <row r="33" spans="1:4" ht="12">
      <c r="A33" s="12" t="s">
        <v>83</v>
      </c>
      <c r="B33" s="12" t="s">
        <v>309</v>
      </c>
      <c r="C33" s="13">
        <v>1511</v>
      </c>
      <c r="D33" s="14" t="s">
        <v>170</v>
      </c>
    </row>
    <row r="34" spans="1:3" ht="12">
      <c r="A34" s="12" t="s">
        <v>83</v>
      </c>
      <c r="B34" s="12" t="s">
        <v>265</v>
      </c>
      <c r="C34" s="13">
        <v>2840.3</v>
      </c>
    </row>
    <row r="35" spans="1:5" ht="15">
      <c r="A35" s="9" t="s">
        <v>310</v>
      </c>
      <c r="E35" s="9" t="s">
        <v>80</v>
      </c>
    </row>
    <row r="36" spans="1:9" ht="15" customHeight="1">
      <c r="A36" s="9" t="s">
        <v>311</v>
      </c>
      <c r="B36" s="9" t="s">
        <v>312</v>
      </c>
      <c r="E36" s="9" t="s">
        <v>67</v>
      </c>
      <c r="F36" s="9" t="s">
        <v>81</v>
      </c>
      <c r="I36" s="77" t="s">
        <v>313</v>
      </c>
    </row>
    <row r="37" spans="1:2" ht="15">
      <c r="A37" s="9" t="s">
        <v>314</v>
      </c>
      <c r="B37" s="9" t="s">
        <v>315</v>
      </c>
    </row>
    <row r="38" spans="1:2" ht="15">
      <c r="A38" s="9" t="s">
        <v>316</v>
      </c>
      <c r="B38" s="9" t="s">
        <v>317</v>
      </c>
    </row>
    <row r="39" spans="1:2" ht="15">
      <c r="A39" s="9" t="s">
        <v>318</v>
      </c>
      <c r="B39" s="9" t="s">
        <v>319</v>
      </c>
    </row>
    <row r="40" spans="1:2" ht="15">
      <c r="A40" s="9" t="s">
        <v>320</v>
      </c>
      <c r="B40" s="9" t="s">
        <v>321</v>
      </c>
    </row>
    <row r="41" spans="1:2" ht="15">
      <c r="A41" s="9" t="s">
        <v>322</v>
      </c>
      <c r="B41" s="9" t="s">
        <v>323</v>
      </c>
    </row>
    <row r="42" spans="1:2" ht="15">
      <c r="A42" s="9" t="s">
        <v>324</v>
      </c>
      <c r="B42" s="9" t="s">
        <v>325</v>
      </c>
    </row>
    <row r="43" spans="1:2" ht="15">
      <c r="A43" s="9" t="s">
        <v>326</v>
      </c>
      <c r="B43" s="9" t="s">
        <v>327</v>
      </c>
    </row>
    <row r="44" spans="1:2" ht="15">
      <c r="A44" s="9" t="s">
        <v>328</v>
      </c>
      <c r="B44" s="9" t="s">
        <v>329</v>
      </c>
    </row>
    <row r="45" spans="1:2" ht="15">
      <c r="A45" s="9" t="s">
        <v>330</v>
      </c>
      <c r="B45" s="9" t="s">
        <v>331</v>
      </c>
    </row>
    <row r="46" spans="1:2" ht="15">
      <c r="A46" s="9" t="s">
        <v>332</v>
      </c>
      <c r="B46" s="9" t="s">
        <v>333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 topLeftCell="A1">
      <selection activeCell="M45" sqref="M45"/>
    </sheetView>
  </sheetViews>
  <sheetFormatPr defaultColWidth="9.8515625" defaultRowHeight="15"/>
  <cols>
    <col min="1" max="16384" width="9.8515625" style="10" customWidth="1"/>
  </cols>
  <sheetData>
    <row r="1" ht="15">
      <c r="A1" s="9" t="s">
        <v>282</v>
      </c>
    </row>
    <row r="3" spans="1:3" ht="15">
      <c r="A3" s="9" t="s">
        <v>52</v>
      </c>
      <c r="B3" s="11">
        <v>43704.52311342592</v>
      </c>
      <c r="C3" s="78" t="s">
        <v>334</v>
      </c>
    </row>
    <row r="4" spans="1:2" ht="15">
      <c r="A4" s="9" t="s">
        <v>53</v>
      </c>
      <c r="B4" s="11">
        <v>43705.58065649305</v>
      </c>
    </row>
    <row r="5" spans="1:2" ht="15">
      <c r="A5" s="9" t="s">
        <v>54</v>
      </c>
      <c r="B5" s="9" t="s">
        <v>55</v>
      </c>
    </row>
    <row r="7" spans="1:2" ht="12">
      <c r="A7" s="9" t="s">
        <v>215</v>
      </c>
      <c r="B7" s="9" t="s">
        <v>217</v>
      </c>
    </row>
    <row r="8" spans="1:2" ht="12">
      <c r="A8" s="9" t="s">
        <v>114</v>
      </c>
      <c r="B8" s="9" t="s">
        <v>213</v>
      </c>
    </row>
    <row r="9" spans="1:2" ht="12">
      <c r="A9" s="9" t="s">
        <v>58</v>
      </c>
      <c r="B9" s="9" t="s">
        <v>59</v>
      </c>
    </row>
    <row r="10" spans="1:2" ht="12">
      <c r="A10" s="9" t="s">
        <v>60</v>
      </c>
      <c r="B10" s="9" t="s">
        <v>61</v>
      </c>
    </row>
    <row r="12" spans="1:3" ht="12">
      <c r="A12" s="12" t="s">
        <v>57</v>
      </c>
      <c r="B12" s="12" t="s">
        <v>31</v>
      </c>
      <c r="C12" s="12" t="s">
        <v>83</v>
      </c>
    </row>
    <row r="13" spans="1:3" ht="12">
      <c r="A13" s="12" t="s">
        <v>214</v>
      </c>
      <c r="B13" s="12" t="s">
        <v>63</v>
      </c>
      <c r="C13" s="12" t="s">
        <v>63</v>
      </c>
    </row>
    <row r="14" spans="1:4" ht="12">
      <c r="A14" s="12" t="s">
        <v>2</v>
      </c>
      <c r="B14" s="13">
        <v>7163.3</v>
      </c>
      <c r="C14" s="13">
        <v>5900</v>
      </c>
      <c r="D14" s="10">
        <f>C14/B14*100</f>
        <v>82.36427344938785</v>
      </c>
    </row>
    <row r="16" spans="1:4" ht="12">
      <c r="A16" s="12" t="s">
        <v>9</v>
      </c>
      <c r="B16" s="13">
        <v>73.7</v>
      </c>
      <c r="C16" s="13">
        <v>42.8</v>
      </c>
      <c r="D16" s="10">
        <f aca="true" t="shared" si="0" ref="D16:D42">C16/B16*100</f>
        <v>58.07327001356851</v>
      </c>
    </row>
    <row r="17" spans="1:4" ht="12">
      <c r="A17" s="12" t="s">
        <v>11</v>
      </c>
      <c r="B17" s="13">
        <v>17.7</v>
      </c>
      <c r="C17" s="13">
        <v>11.1</v>
      </c>
      <c r="D17" s="10">
        <f t="shared" si="0"/>
        <v>62.71186440677966</v>
      </c>
    </row>
    <row r="18" spans="1:4" ht="12">
      <c r="A18" s="12" t="s">
        <v>7</v>
      </c>
      <c r="B18" s="13">
        <v>40.8</v>
      </c>
      <c r="C18" s="13">
        <v>26.1</v>
      </c>
      <c r="D18" s="10">
        <f t="shared" si="0"/>
        <v>63.97058823529412</v>
      </c>
    </row>
    <row r="19" spans="1:4" ht="12">
      <c r="A19" s="12" t="s">
        <v>28</v>
      </c>
      <c r="B19" s="13">
        <v>242</v>
      </c>
      <c r="C19" s="13">
        <v>161.6</v>
      </c>
      <c r="D19" s="10">
        <f t="shared" si="0"/>
        <v>66.77685950413222</v>
      </c>
    </row>
    <row r="20" spans="1:4" ht="12">
      <c r="A20" s="12" t="s">
        <v>24</v>
      </c>
      <c r="B20" s="13">
        <v>11.9</v>
      </c>
      <c r="C20" s="13">
        <v>8.2</v>
      </c>
      <c r="D20" s="10">
        <f t="shared" si="0"/>
        <v>68.90756302521007</v>
      </c>
    </row>
    <row r="21" spans="1:4" ht="12">
      <c r="A21" s="12" t="s">
        <v>335</v>
      </c>
      <c r="B21" s="20">
        <v>9</v>
      </c>
      <c r="C21" s="20">
        <v>6.3</v>
      </c>
      <c r="D21" s="10">
        <f t="shared" si="0"/>
        <v>70</v>
      </c>
    </row>
    <row r="22" spans="1:4" ht="12">
      <c r="A22" s="12" t="s">
        <v>336</v>
      </c>
      <c r="B22" s="20">
        <v>7.7</v>
      </c>
      <c r="C22" s="20">
        <v>5.5</v>
      </c>
      <c r="D22" s="10">
        <f t="shared" si="0"/>
        <v>71.42857142857143</v>
      </c>
    </row>
    <row r="23" spans="1:4" ht="12">
      <c r="A23" s="12" t="s">
        <v>22</v>
      </c>
      <c r="B23" s="13">
        <v>64.4</v>
      </c>
      <c r="C23" s="13">
        <v>46.9</v>
      </c>
      <c r="D23" s="10">
        <f t="shared" si="0"/>
        <v>72.82608695652173</v>
      </c>
    </row>
    <row r="24" spans="1:4" ht="12">
      <c r="A24" s="12" t="s">
        <v>26</v>
      </c>
      <c r="B24" s="13">
        <v>234</v>
      </c>
      <c r="C24" s="13">
        <v>175.4</v>
      </c>
      <c r="D24" s="10">
        <f t="shared" si="0"/>
        <v>74.95726495726495</v>
      </c>
    </row>
    <row r="25" spans="1:4" ht="12">
      <c r="A25" s="12" t="s">
        <v>71</v>
      </c>
      <c r="B25" s="13">
        <v>318.4</v>
      </c>
      <c r="C25" s="13">
        <v>255.8</v>
      </c>
      <c r="D25" s="10">
        <f t="shared" si="0"/>
        <v>80.3391959798995</v>
      </c>
    </row>
    <row r="26" spans="1:4" ht="12">
      <c r="A26" s="12" t="s">
        <v>5</v>
      </c>
      <c r="B26" s="13">
        <v>261.6</v>
      </c>
      <c r="C26" s="13">
        <v>210.2</v>
      </c>
      <c r="D26" s="10">
        <f t="shared" si="0"/>
        <v>80.35168195718654</v>
      </c>
    </row>
    <row r="27" spans="1:4" ht="12">
      <c r="A27" s="12" t="s">
        <v>23</v>
      </c>
      <c r="B27" s="13">
        <v>7</v>
      </c>
      <c r="C27" s="13">
        <v>5.7</v>
      </c>
      <c r="D27" s="10">
        <f t="shared" si="0"/>
        <v>81.42857142857143</v>
      </c>
    </row>
    <row r="28" spans="1:4" ht="12">
      <c r="A28" s="12" t="s">
        <v>16</v>
      </c>
      <c r="B28" s="13">
        <v>858.9</v>
      </c>
      <c r="C28" s="13">
        <v>702.9</v>
      </c>
      <c r="D28" s="10">
        <f t="shared" si="0"/>
        <v>81.8372336709745</v>
      </c>
    </row>
    <row r="29" spans="1:4" ht="12">
      <c r="A29" s="12" t="s">
        <v>21</v>
      </c>
      <c r="B29" s="13">
        <v>53.5</v>
      </c>
      <c r="C29" s="13">
        <v>44.1</v>
      </c>
      <c r="D29" s="10">
        <f t="shared" si="0"/>
        <v>82.42990654205607</v>
      </c>
    </row>
    <row r="30" spans="1:4" ht="12">
      <c r="A30" s="12" t="s">
        <v>17</v>
      </c>
      <c r="B30" s="13">
        <v>62.6</v>
      </c>
      <c r="C30" s="13">
        <v>51.8</v>
      </c>
      <c r="D30" s="10">
        <f t="shared" si="0"/>
        <v>82.74760383386581</v>
      </c>
    </row>
    <row r="31" spans="1:4" ht="12">
      <c r="A31" s="12" t="s">
        <v>20</v>
      </c>
      <c r="B31" s="13">
        <v>882.4</v>
      </c>
      <c r="C31" s="13">
        <v>735.7</v>
      </c>
      <c r="D31" s="10">
        <f t="shared" si="0"/>
        <v>83.37488667271079</v>
      </c>
    </row>
    <row r="32" spans="1:4" ht="12">
      <c r="A32" s="12" t="s">
        <v>25</v>
      </c>
      <c r="B32" s="13">
        <v>1679.1</v>
      </c>
      <c r="C32" s="13">
        <v>1402.7</v>
      </c>
      <c r="D32" s="10">
        <f t="shared" si="0"/>
        <v>83.53880054791259</v>
      </c>
    </row>
    <row r="33" spans="1:4" ht="12">
      <c r="A33" s="12" t="s">
        <v>13</v>
      </c>
      <c r="B33" s="13">
        <v>740.9</v>
      </c>
      <c r="C33" s="13">
        <v>627.2</v>
      </c>
      <c r="D33" s="10">
        <f t="shared" si="0"/>
        <v>84.65379943312189</v>
      </c>
    </row>
    <row r="34" spans="1:4" ht="15">
      <c r="A34" s="12" t="s">
        <v>112</v>
      </c>
      <c r="B34" s="13">
        <v>1130.4</v>
      </c>
      <c r="C34" s="13">
        <v>964</v>
      </c>
      <c r="D34" s="10">
        <f t="shared" si="0"/>
        <v>85.27954706298655</v>
      </c>
    </row>
    <row r="35" spans="1:4" ht="15">
      <c r="A35" s="12" t="s">
        <v>18</v>
      </c>
      <c r="B35" s="13">
        <v>48.6</v>
      </c>
      <c r="C35" s="13">
        <v>42</v>
      </c>
      <c r="D35" s="10">
        <f t="shared" si="0"/>
        <v>86.41975308641975</v>
      </c>
    </row>
    <row r="36" spans="1:4" ht="15" customHeight="1">
      <c r="A36" s="12" t="s">
        <v>10</v>
      </c>
      <c r="B36" s="13">
        <v>6.8</v>
      </c>
      <c r="C36" s="13">
        <v>5.9</v>
      </c>
      <c r="D36" s="10">
        <f t="shared" si="0"/>
        <v>86.76470588235294</v>
      </c>
    </row>
    <row r="37" spans="1:12" ht="15">
      <c r="A37" s="12" t="s">
        <v>70</v>
      </c>
      <c r="B37" s="13">
        <v>33.6</v>
      </c>
      <c r="C37" s="13">
        <v>29.2</v>
      </c>
      <c r="D37" s="10">
        <f t="shared" si="0"/>
        <v>86.9047619047619</v>
      </c>
      <c r="L37" s="77" t="s">
        <v>313</v>
      </c>
    </row>
    <row r="38" spans="1:12" ht="12.75">
      <c r="A38" s="12" t="s">
        <v>3</v>
      </c>
      <c r="B38" s="13">
        <v>265.6</v>
      </c>
      <c r="C38" s="13">
        <v>231.6</v>
      </c>
      <c r="D38" s="10">
        <f t="shared" si="0"/>
        <v>87.19879518072288</v>
      </c>
      <c r="F38" s="23"/>
      <c r="G38" s="10" t="s">
        <v>176</v>
      </c>
      <c r="L38" s="79" t="s">
        <v>185</v>
      </c>
    </row>
    <row r="39" spans="1:12" ht="12.75">
      <c r="A39" s="12" t="s">
        <v>19</v>
      </c>
      <c r="B39" s="13">
        <v>15.1</v>
      </c>
      <c r="C39" s="13">
        <v>13.2</v>
      </c>
      <c r="D39" s="10">
        <f t="shared" si="0"/>
        <v>87.41721854304636</v>
      </c>
      <c r="F39" s="80"/>
      <c r="G39" s="18" t="s">
        <v>177</v>
      </c>
      <c r="L39" s="79" t="s">
        <v>337</v>
      </c>
    </row>
    <row r="40" spans="1:12" ht="12.75">
      <c r="A40" s="12" t="s">
        <v>8</v>
      </c>
      <c r="B40" s="13">
        <v>4.3</v>
      </c>
      <c r="C40" s="13">
        <v>3.9</v>
      </c>
      <c r="D40" s="10">
        <f t="shared" si="0"/>
        <v>90.69767441860466</v>
      </c>
      <c r="L40" s="79" t="s">
        <v>338</v>
      </c>
    </row>
    <row r="41" spans="1:12" ht="12.75">
      <c r="A41" s="12" t="s">
        <v>12</v>
      </c>
      <c r="B41" s="13">
        <v>16.9</v>
      </c>
      <c r="C41" s="13">
        <v>15.7</v>
      </c>
      <c r="D41" s="10">
        <f t="shared" si="0"/>
        <v>92.89940828402368</v>
      </c>
      <c r="L41" s="79"/>
    </row>
    <row r="42" spans="1:4" ht="15">
      <c r="A42" s="12" t="s">
        <v>68</v>
      </c>
      <c r="B42" s="13">
        <v>72.6</v>
      </c>
      <c r="C42" s="13">
        <v>70.3</v>
      </c>
      <c r="D42" s="10">
        <f t="shared" si="0"/>
        <v>96.83195592286502</v>
      </c>
    </row>
    <row r="43" spans="1:4" ht="15">
      <c r="A43" s="12" t="s">
        <v>299</v>
      </c>
      <c r="B43" s="81" t="s">
        <v>67</v>
      </c>
      <c r="C43" s="81" t="s">
        <v>67</v>
      </c>
      <c r="D43" s="10" t="s">
        <v>67</v>
      </c>
    </row>
    <row r="44" spans="1:3" ht="15">
      <c r="A44" s="12"/>
      <c r="B44" s="13"/>
      <c r="C44" s="13"/>
    </row>
    <row r="45" spans="1:4" ht="15">
      <c r="A45" s="12" t="s">
        <v>72</v>
      </c>
      <c r="B45" s="13">
        <v>5.5</v>
      </c>
      <c r="C45" s="13">
        <v>3.8</v>
      </c>
      <c r="D45" s="10">
        <f>C45/B45*100</f>
        <v>69.0909090909091</v>
      </c>
    </row>
    <row r="46" spans="1:4" ht="15">
      <c r="A46" s="12" t="s">
        <v>73</v>
      </c>
      <c r="B46" s="13">
        <v>97.3</v>
      </c>
      <c r="C46" s="13">
        <v>67.7</v>
      </c>
      <c r="D46" s="10">
        <f>C46/B46*100</f>
        <v>69.5786228160329</v>
      </c>
    </row>
    <row r="47" spans="1:4" ht="15">
      <c r="A47" s="12" t="s">
        <v>74</v>
      </c>
      <c r="B47" s="13">
        <v>291.1</v>
      </c>
      <c r="C47" s="13">
        <v>220.5</v>
      </c>
      <c r="D47" s="10">
        <f>C47/B47*100</f>
        <v>75.74716592236345</v>
      </c>
    </row>
    <row r="48" spans="1:4" ht="15">
      <c r="A48" s="12" t="s">
        <v>75</v>
      </c>
      <c r="B48" s="13">
        <v>222.7</v>
      </c>
      <c r="C48" s="13">
        <v>186</v>
      </c>
      <c r="D48" s="10">
        <f>C48/B48*100</f>
        <v>83.52043107319264</v>
      </c>
    </row>
    <row r="50" ht="15">
      <c r="A50" s="9" t="s">
        <v>310</v>
      </c>
    </row>
    <row r="51" spans="1:4" ht="15">
      <c r="A51" s="9" t="s">
        <v>311</v>
      </c>
      <c r="B51" s="9" t="s">
        <v>312</v>
      </c>
      <c r="D51" s="9" t="s">
        <v>81</v>
      </c>
    </row>
    <row r="52" spans="1:2" ht="15">
      <c r="A52" s="9" t="s">
        <v>314</v>
      </c>
      <c r="B52" s="9" t="s">
        <v>315</v>
      </c>
    </row>
    <row r="53" spans="1:2" ht="15">
      <c r="A53" s="9" t="s">
        <v>316</v>
      </c>
      <c r="B53" s="9" t="s">
        <v>317</v>
      </c>
    </row>
    <row r="54" spans="1:2" ht="15">
      <c r="A54" s="9" t="s">
        <v>318</v>
      </c>
      <c r="B54" s="9" t="s">
        <v>319</v>
      </c>
    </row>
    <row r="55" spans="1:2" ht="15">
      <c r="A55" s="9" t="s">
        <v>320</v>
      </c>
      <c r="B55" s="9" t="s">
        <v>321</v>
      </c>
    </row>
    <row r="56" spans="1:2" ht="15">
      <c r="A56" s="9" t="s">
        <v>322</v>
      </c>
      <c r="B56" s="9" t="s">
        <v>323</v>
      </c>
    </row>
    <row r="57" spans="1:2" ht="15">
      <c r="A57" s="9" t="s">
        <v>324</v>
      </c>
      <c r="B57" s="9" t="s">
        <v>325</v>
      </c>
    </row>
    <row r="58" spans="1:2" ht="15">
      <c r="A58" s="9" t="s">
        <v>326</v>
      </c>
      <c r="B58" s="9" t="s">
        <v>327</v>
      </c>
    </row>
    <row r="59" spans="1:2" ht="15">
      <c r="A59" s="9" t="s">
        <v>328</v>
      </c>
      <c r="B59" s="9" t="s">
        <v>329</v>
      </c>
    </row>
    <row r="60" spans="1:2" ht="15">
      <c r="A60" s="9" t="s">
        <v>330</v>
      </c>
      <c r="B60" s="9" t="s">
        <v>331</v>
      </c>
    </row>
    <row r="61" spans="1:2" ht="15">
      <c r="A61" s="9" t="s">
        <v>332</v>
      </c>
      <c r="B61" s="9" t="s">
        <v>333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 topLeftCell="A1">
      <selection activeCell="Y22" sqref="Y22"/>
    </sheetView>
  </sheetViews>
  <sheetFormatPr defaultColWidth="9.8515625" defaultRowHeight="15"/>
  <cols>
    <col min="1" max="16384" width="9.8515625" style="10" customWidth="1"/>
  </cols>
  <sheetData>
    <row r="1" ht="15">
      <c r="A1" s="10" t="s">
        <v>339</v>
      </c>
    </row>
    <row r="2" spans="1:2" ht="15">
      <c r="A2" s="10" t="s">
        <v>223</v>
      </c>
      <c r="B2" s="10" t="s">
        <v>224</v>
      </c>
    </row>
    <row r="3" spans="2:10" ht="15">
      <c r="B3" s="10" t="s">
        <v>340</v>
      </c>
      <c r="C3" s="10" t="s">
        <v>341</v>
      </c>
      <c r="D3" s="10" t="s">
        <v>342</v>
      </c>
      <c r="E3" s="10" t="s">
        <v>343</v>
      </c>
      <c r="F3" s="10" t="s">
        <v>344</v>
      </c>
      <c r="G3" s="10" t="s">
        <v>345</v>
      </c>
      <c r="H3" s="10" t="s">
        <v>346</v>
      </c>
      <c r="I3" s="10" t="s">
        <v>347</v>
      </c>
      <c r="J3" s="10" t="s">
        <v>348</v>
      </c>
    </row>
    <row r="4" spans="1:10" ht="12">
      <c r="A4" s="22" t="s">
        <v>2</v>
      </c>
      <c r="B4" s="52">
        <v>17954.27</v>
      </c>
      <c r="C4" s="52">
        <v>4345.05</v>
      </c>
      <c r="D4" s="52">
        <v>2914.85</v>
      </c>
      <c r="E4" s="52">
        <v>15427.57</v>
      </c>
      <c r="F4" s="52">
        <v>2919.23</v>
      </c>
      <c r="G4" s="52">
        <v>3026.15</v>
      </c>
      <c r="H4" s="52">
        <v>7550.08</v>
      </c>
      <c r="I4" s="52">
        <v>2261.91</v>
      </c>
      <c r="J4" s="52">
        <v>4751.4</v>
      </c>
    </row>
    <row r="5" spans="2:10" ht="12">
      <c r="B5" s="52"/>
      <c r="C5" s="52"/>
      <c r="D5" s="52"/>
      <c r="E5" s="52"/>
      <c r="F5" s="52"/>
      <c r="G5" s="52"/>
      <c r="H5" s="52"/>
      <c r="I5" s="52"/>
      <c r="J5" s="52"/>
    </row>
    <row r="6" spans="1:10" ht="12">
      <c r="A6" s="22" t="s">
        <v>230</v>
      </c>
      <c r="B6" s="52">
        <v>168.4</v>
      </c>
      <c r="C6" s="58">
        <v>9.1</v>
      </c>
      <c r="D6" s="58">
        <v>5.6</v>
      </c>
      <c r="E6" s="52">
        <v>21.5</v>
      </c>
      <c r="F6" s="52">
        <v>29.5</v>
      </c>
      <c r="G6" s="58">
        <v>8.6</v>
      </c>
      <c r="H6" s="58">
        <v>7.8</v>
      </c>
      <c r="I6" s="52">
        <v>22.5</v>
      </c>
      <c r="J6" s="58">
        <v>6</v>
      </c>
    </row>
    <row r="7" spans="1:10" ht="12">
      <c r="A7" s="22" t="s">
        <v>9</v>
      </c>
      <c r="B7" s="52">
        <v>383.9</v>
      </c>
      <c r="C7" s="52">
        <v>54.9</v>
      </c>
      <c r="D7" s="52">
        <v>34.4</v>
      </c>
      <c r="E7" s="52">
        <v>56</v>
      </c>
      <c r="F7" s="52">
        <v>46.9</v>
      </c>
      <c r="G7" s="52">
        <v>15.1</v>
      </c>
      <c r="H7" s="52">
        <v>21.4</v>
      </c>
      <c r="I7" s="52">
        <v>36.6</v>
      </c>
      <c r="J7" s="52">
        <v>22.6</v>
      </c>
    </row>
    <row r="8" spans="1:10" ht="12">
      <c r="A8" s="22" t="s">
        <v>7</v>
      </c>
      <c r="B8" s="52">
        <v>390.7</v>
      </c>
      <c r="C8" s="52">
        <v>54.8</v>
      </c>
      <c r="D8" s="52">
        <v>43.8</v>
      </c>
      <c r="E8" s="52">
        <v>72.4</v>
      </c>
      <c r="F8" s="52">
        <v>25.5</v>
      </c>
      <c r="G8" s="52">
        <v>14.6</v>
      </c>
      <c r="H8" s="52">
        <v>61.4</v>
      </c>
      <c r="I8" s="52">
        <v>22.5</v>
      </c>
      <c r="J8" s="52">
        <v>22.8</v>
      </c>
    </row>
    <row r="9" spans="1:10" ht="12">
      <c r="A9" s="22" t="s">
        <v>349</v>
      </c>
      <c r="B9" s="52">
        <v>96.9</v>
      </c>
      <c r="C9" s="58">
        <v>4</v>
      </c>
      <c r="D9" s="52">
        <v>6.9</v>
      </c>
      <c r="E9" s="52">
        <v>22.3</v>
      </c>
      <c r="F9" s="52">
        <v>13.3</v>
      </c>
      <c r="G9" s="52">
        <v>10.4</v>
      </c>
      <c r="H9" s="52">
        <v>14.9</v>
      </c>
      <c r="I9" s="52">
        <v>10</v>
      </c>
      <c r="J9" s="58">
        <v>4.6</v>
      </c>
    </row>
    <row r="10" spans="1:10" ht="12">
      <c r="A10" s="22" t="s">
        <v>25</v>
      </c>
      <c r="B10" s="52">
        <v>4140.5</v>
      </c>
      <c r="C10" s="52">
        <v>631.5</v>
      </c>
      <c r="D10" s="52">
        <v>433</v>
      </c>
      <c r="E10" s="52">
        <v>1571.7</v>
      </c>
      <c r="F10" s="52">
        <v>393.1</v>
      </c>
      <c r="G10" s="52">
        <v>189.9</v>
      </c>
      <c r="H10" s="52">
        <v>570</v>
      </c>
      <c r="I10" s="52">
        <v>197.9</v>
      </c>
      <c r="J10" s="52">
        <v>283.2</v>
      </c>
    </row>
    <row r="11" spans="1:10" ht="12">
      <c r="A11" s="22" t="s">
        <v>71</v>
      </c>
      <c r="B11" s="52">
        <v>1267.9</v>
      </c>
      <c r="C11" s="52">
        <v>87.8</v>
      </c>
      <c r="D11" s="52">
        <v>140.3</v>
      </c>
      <c r="E11" s="52">
        <v>369.4</v>
      </c>
      <c r="F11" s="52">
        <v>149.4</v>
      </c>
      <c r="G11" s="52">
        <v>136.8</v>
      </c>
      <c r="H11" s="52">
        <v>233.3</v>
      </c>
      <c r="I11" s="52">
        <v>165.9</v>
      </c>
      <c r="J11" s="52">
        <v>88.1</v>
      </c>
    </row>
    <row r="12" spans="1:10" ht="12">
      <c r="A12" s="22" t="s">
        <v>207</v>
      </c>
      <c r="B12" s="52">
        <v>210.8</v>
      </c>
      <c r="C12" s="58">
        <v>20.7</v>
      </c>
      <c r="D12" s="58">
        <v>11.9</v>
      </c>
      <c r="E12" s="52">
        <v>82.7</v>
      </c>
      <c r="F12" s="52">
        <v>47.4</v>
      </c>
      <c r="G12" s="58">
        <v>30.9</v>
      </c>
      <c r="H12" s="52">
        <v>47.7</v>
      </c>
      <c r="I12" s="58">
        <v>24.8</v>
      </c>
      <c r="J12" s="58">
        <v>12.8</v>
      </c>
    </row>
    <row r="13" spans="1:10" ht="12">
      <c r="A13" s="22" t="s">
        <v>5</v>
      </c>
      <c r="B13" s="52">
        <v>677.1</v>
      </c>
      <c r="C13" s="52">
        <v>156.3</v>
      </c>
      <c r="D13" s="52">
        <v>66.1</v>
      </c>
      <c r="E13" s="52">
        <v>361.5</v>
      </c>
      <c r="F13" s="52">
        <v>42.8</v>
      </c>
      <c r="G13" s="52">
        <v>32.6</v>
      </c>
      <c r="H13" s="52">
        <v>184.6</v>
      </c>
      <c r="I13" s="52">
        <v>42.6</v>
      </c>
      <c r="J13" s="52">
        <v>58.7</v>
      </c>
    </row>
    <row r="14" spans="1:10" ht="12">
      <c r="A14" s="22" t="s">
        <v>68</v>
      </c>
      <c r="B14" s="52">
        <v>610.7</v>
      </c>
      <c r="C14" s="52">
        <v>17.7</v>
      </c>
      <c r="D14" s="52">
        <v>41.6</v>
      </c>
      <c r="E14" s="52">
        <v>151</v>
      </c>
      <c r="F14" s="52">
        <v>92.4</v>
      </c>
      <c r="G14" s="52">
        <v>78.9</v>
      </c>
      <c r="H14" s="52">
        <v>238</v>
      </c>
      <c r="I14" s="52">
        <v>242</v>
      </c>
      <c r="J14" s="52">
        <v>33.9</v>
      </c>
    </row>
    <row r="15" spans="1:10" ht="12">
      <c r="A15" s="22" t="s">
        <v>28</v>
      </c>
      <c r="B15" s="52">
        <v>679.5</v>
      </c>
      <c r="C15" s="52">
        <v>154.2</v>
      </c>
      <c r="D15" s="52">
        <v>79.7</v>
      </c>
      <c r="E15" s="52">
        <v>365.7</v>
      </c>
      <c r="F15" s="52">
        <v>161.8</v>
      </c>
      <c r="G15" s="52">
        <v>60.6</v>
      </c>
      <c r="H15" s="52">
        <v>80.6</v>
      </c>
      <c r="I15" s="52">
        <v>69.2</v>
      </c>
      <c r="J15" s="52">
        <v>60.5</v>
      </c>
    </row>
    <row r="16" spans="1:10" ht="12">
      <c r="A16" s="22" t="s">
        <v>13</v>
      </c>
      <c r="B16" s="52">
        <v>2075.9</v>
      </c>
      <c r="C16" s="52">
        <v>614.2</v>
      </c>
      <c r="D16" s="52">
        <v>123</v>
      </c>
      <c r="E16" s="52">
        <v>1760.8</v>
      </c>
      <c r="F16" s="52">
        <v>662.5</v>
      </c>
      <c r="G16" s="52">
        <v>130</v>
      </c>
      <c r="H16" s="52">
        <v>154</v>
      </c>
      <c r="I16" s="52">
        <v>168.7</v>
      </c>
      <c r="J16" s="52">
        <v>180.3</v>
      </c>
    </row>
    <row r="17" spans="1:10" ht="12">
      <c r="A17" s="22" t="s">
        <v>22</v>
      </c>
      <c r="B17" s="52">
        <v>524.9</v>
      </c>
      <c r="C17" s="52">
        <v>204.2</v>
      </c>
      <c r="D17" s="52">
        <v>127.7</v>
      </c>
      <c r="E17" s="52">
        <v>270.3</v>
      </c>
      <c r="F17" s="52">
        <v>41.9</v>
      </c>
      <c r="G17" s="52">
        <v>54</v>
      </c>
      <c r="H17" s="52">
        <v>135</v>
      </c>
      <c r="I17" s="52">
        <v>32.4</v>
      </c>
      <c r="J17" s="52">
        <v>112</v>
      </c>
    </row>
    <row r="18" spans="1:10" ht="12">
      <c r="A18" s="22" t="s">
        <v>350</v>
      </c>
      <c r="B18" s="52">
        <v>98.8</v>
      </c>
      <c r="C18" s="52">
        <v>5.1</v>
      </c>
      <c r="D18" s="52">
        <v>15</v>
      </c>
      <c r="E18" s="52">
        <v>19.9</v>
      </c>
      <c r="F18" s="58">
        <v>4.4</v>
      </c>
      <c r="G18" s="52">
        <v>18.2</v>
      </c>
      <c r="H18" s="52">
        <v>106.8</v>
      </c>
      <c r="I18" s="52">
        <v>10.6</v>
      </c>
      <c r="J18" s="52">
        <v>8.6</v>
      </c>
    </row>
    <row r="19" spans="1:10" ht="12">
      <c r="A19" s="22" t="s">
        <v>351</v>
      </c>
      <c r="B19" s="52">
        <v>21.6</v>
      </c>
      <c r="C19" s="52">
        <v>8.5</v>
      </c>
      <c r="D19" s="58">
        <v>1.4</v>
      </c>
      <c r="E19" s="52">
        <v>24.2</v>
      </c>
      <c r="F19" s="58">
        <v>1</v>
      </c>
      <c r="G19" s="58">
        <v>1.2</v>
      </c>
      <c r="H19" s="52">
        <v>4.3</v>
      </c>
      <c r="I19" s="58">
        <v>1</v>
      </c>
      <c r="J19" s="52">
        <v>2.5</v>
      </c>
    </row>
    <row r="20" spans="1:10" ht="12">
      <c r="A20" s="22" t="s">
        <v>3</v>
      </c>
      <c r="B20" s="52">
        <v>382.3</v>
      </c>
      <c r="C20" s="52">
        <v>115.9</v>
      </c>
      <c r="D20" s="52">
        <v>106.4</v>
      </c>
      <c r="E20" s="52">
        <v>202.1</v>
      </c>
      <c r="F20" s="52">
        <v>37.7</v>
      </c>
      <c r="G20" s="52">
        <v>75.4</v>
      </c>
      <c r="H20" s="52">
        <v>159</v>
      </c>
      <c r="I20" s="52">
        <v>47.3</v>
      </c>
      <c r="J20" s="52">
        <v>103.9</v>
      </c>
    </row>
    <row r="21" spans="1:10" ht="12">
      <c r="A21" s="22" t="s">
        <v>23</v>
      </c>
      <c r="B21" s="52">
        <v>26.1</v>
      </c>
      <c r="C21" s="52">
        <v>11.7</v>
      </c>
      <c r="D21" s="52">
        <v>8.3</v>
      </c>
      <c r="E21" s="52">
        <v>18.1</v>
      </c>
      <c r="F21" s="52">
        <v>3.5</v>
      </c>
      <c r="G21" s="52">
        <v>2.8</v>
      </c>
      <c r="H21" s="52">
        <v>5.9</v>
      </c>
      <c r="I21" s="52">
        <v>2.4</v>
      </c>
      <c r="J21" s="52">
        <v>5.9</v>
      </c>
    </row>
    <row r="22" spans="1:10" ht="12">
      <c r="A22" s="22" t="s">
        <v>21</v>
      </c>
      <c r="B22" s="52">
        <v>216</v>
      </c>
      <c r="C22" s="52">
        <v>68.1</v>
      </c>
      <c r="D22" s="52">
        <v>30.8</v>
      </c>
      <c r="E22" s="52">
        <v>203.8</v>
      </c>
      <c r="F22" s="52">
        <v>56.8</v>
      </c>
      <c r="G22" s="52">
        <v>33.1</v>
      </c>
      <c r="H22" s="52">
        <v>51</v>
      </c>
      <c r="I22" s="52">
        <v>25.5</v>
      </c>
      <c r="J22" s="52">
        <v>40.2</v>
      </c>
    </row>
    <row r="23" spans="1:10" ht="12">
      <c r="A23" s="22" t="s">
        <v>4</v>
      </c>
      <c r="B23" s="52">
        <v>1658.9</v>
      </c>
      <c r="C23" s="52">
        <v>510.3</v>
      </c>
      <c r="D23" s="52">
        <v>366.1</v>
      </c>
      <c r="E23" s="52">
        <v>1625.3</v>
      </c>
      <c r="F23" s="52">
        <v>322.9</v>
      </c>
      <c r="G23" s="52">
        <v>340.5</v>
      </c>
      <c r="H23" s="52">
        <v>834.2</v>
      </c>
      <c r="I23" s="52">
        <v>290.2</v>
      </c>
      <c r="J23" s="52">
        <v>732.4</v>
      </c>
    </row>
    <row r="24" spans="1:10" ht="12">
      <c r="A24" s="22" t="s">
        <v>20</v>
      </c>
      <c r="B24" s="52">
        <v>1565.6</v>
      </c>
      <c r="C24" s="52">
        <v>432.5</v>
      </c>
      <c r="D24" s="52">
        <v>265.3</v>
      </c>
      <c r="E24" s="52">
        <v>1629.8</v>
      </c>
      <c r="F24" s="52">
        <v>306.2</v>
      </c>
      <c r="G24" s="52">
        <v>395.4</v>
      </c>
      <c r="H24" s="52">
        <v>1130.4</v>
      </c>
      <c r="I24" s="52">
        <v>264.5</v>
      </c>
      <c r="J24" s="52">
        <v>501.2</v>
      </c>
    </row>
    <row r="25" spans="1:10" ht="12">
      <c r="A25" s="22" t="s">
        <v>6</v>
      </c>
      <c r="B25" s="52">
        <v>160</v>
      </c>
      <c r="C25" s="52">
        <v>13.7</v>
      </c>
      <c r="D25" s="52">
        <v>20.1</v>
      </c>
      <c r="E25" s="52">
        <v>152.6</v>
      </c>
      <c r="F25" s="52">
        <v>40.9</v>
      </c>
      <c r="G25" s="52">
        <v>72.4</v>
      </c>
      <c r="H25" s="52">
        <v>174.8</v>
      </c>
      <c r="I25" s="52">
        <v>56.6</v>
      </c>
      <c r="J25" s="52">
        <v>23.7</v>
      </c>
    </row>
    <row r="26" spans="1:10" ht="12">
      <c r="A26" s="22" t="s">
        <v>17</v>
      </c>
      <c r="B26" s="52">
        <v>471</v>
      </c>
      <c r="C26" s="52">
        <v>24</v>
      </c>
      <c r="D26" s="52">
        <v>51.4</v>
      </c>
      <c r="E26" s="52">
        <v>724.1</v>
      </c>
      <c r="F26" s="52">
        <v>85.5</v>
      </c>
      <c r="G26" s="52">
        <v>209.6</v>
      </c>
      <c r="H26" s="52">
        <v>564.6</v>
      </c>
      <c r="I26" s="52">
        <v>56.6</v>
      </c>
      <c r="J26" s="52">
        <v>69.7</v>
      </c>
    </row>
    <row r="27" spans="1:10" ht="12">
      <c r="A27" s="22" t="s">
        <v>352</v>
      </c>
      <c r="B27" s="52">
        <v>53.8</v>
      </c>
      <c r="C27" s="58">
        <v>2.1</v>
      </c>
      <c r="D27" s="52">
        <v>6.3</v>
      </c>
      <c r="E27" s="52">
        <v>108.1</v>
      </c>
      <c r="F27" s="52">
        <v>19.1</v>
      </c>
      <c r="G27" s="52">
        <v>38.1</v>
      </c>
      <c r="H27" s="52">
        <v>59.8</v>
      </c>
      <c r="I27" s="52">
        <v>14.8</v>
      </c>
      <c r="J27" s="52">
        <v>14.7</v>
      </c>
    </row>
    <row r="28" spans="1:10" ht="12">
      <c r="A28" s="22" t="s">
        <v>18</v>
      </c>
      <c r="B28" s="52">
        <v>149</v>
      </c>
      <c r="C28" s="52">
        <v>107.9</v>
      </c>
      <c r="D28" s="52">
        <v>38.4</v>
      </c>
      <c r="E28" s="52">
        <v>256.4</v>
      </c>
      <c r="F28" s="52">
        <v>16.2</v>
      </c>
      <c r="G28" s="52">
        <v>24.8</v>
      </c>
      <c r="H28" s="52">
        <v>174.8</v>
      </c>
      <c r="I28" s="52">
        <v>20.3</v>
      </c>
      <c r="J28" s="52">
        <v>161</v>
      </c>
    </row>
    <row r="29" spans="1:10" ht="12">
      <c r="A29" s="22" t="s">
        <v>16</v>
      </c>
      <c r="B29" s="52">
        <v>1405.4</v>
      </c>
      <c r="C29" s="52">
        <v>829.5</v>
      </c>
      <c r="D29" s="52">
        <v>726.9</v>
      </c>
      <c r="E29" s="52">
        <v>1739.3</v>
      </c>
      <c r="F29" s="52">
        <v>204.8</v>
      </c>
      <c r="G29" s="52">
        <v>699.5</v>
      </c>
      <c r="H29" s="52">
        <v>1871.1</v>
      </c>
      <c r="I29" s="52">
        <v>358.7</v>
      </c>
      <c r="J29" s="52">
        <v>1437.9</v>
      </c>
    </row>
    <row r="30" spans="1:10" ht="12">
      <c r="A30" s="22" t="s">
        <v>14</v>
      </c>
      <c r="B30" s="52">
        <v>88.7</v>
      </c>
      <c r="C30" s="52">
        <v>27.8</v>
      </c>
      <c r="D30" s="52">
        <v>15.6</v>
      </c>
      <c r="E30" s="52">
        <v>236.9</v>
      </c>
      <c r="F30" s="52">
        <v>20.7</v>
      </c>
      <c r="G30" s="52">
        <v>41.2</v>
      </c>
      <c r="H30" s="52">
        <v>57.6</v>
      </c>
      <c r="I30" s="52">
        <v>13.7</v>
      </c>
      <c r="J30" s="52">
        <v>93.5</v>
      </c>
    </row>
    <row r="31" spans="1:10" ht="12">
      <c r="A31" s="22" t="s">
        <v>70</v>
      </c>
      <c r="B31" s="52">
        <v>87.7</v>
      </c>
      <c r="C31" s="52">
        <v>53.8</v>
      </c>
      <c r="D31" s="52">
        <v>33.1</v>
      </c>
      <c r="E31" s="52">
        <v>614.2</v>
      </c>
      <c r="F31" s="52">
        <v>17.1</v>
      </c>
      <c r="G31" s="52">
        <v>41.1</v>
      </c>
      <c r="H31" s="52">
        <v>122.1</v>
      </c>
      <c r="I31" s="52">
        <v>9.6</v>
      </c>
      <c r="J31" s="52">
        <v>184.2</v>
      </c>
    </row>
    <row r="32" spans="1:10" ht="12">
      <c r="A32" s="22" t="s">
        <v>26</v>
      </c>
      <c r="B32" s="52">
        <v>337.3</v>
      </c>
      <c r="C32" s="52">
        <v>110.9</v>
      </c>
      <c r="D32" s="52">
        <v>111.9</v>
      </c>
      <c r="E32" s="52">
        <v>2690.9</v>
      </c>
      <c r="F32" s="52">
        <v>76</v>
      </c>
      <c r="G32" s="52">
        <v>269.7</v>
      </c>
      <c r="H32" s="52">
        <v>479.4</v>
      </c>
      <c r="I32" s="52">
        <v>54.9</v>
      </c>
      <c r="J32" s="52">
        <v>461.9</v>
      </c>
    </row>
    <row r="33" spans="1:10" ht="12">
      <c r="A33" s="22" t="s">
        <v>353</v>
      </c>
      <c r="B33" s="52">
        <v>4.9</v>
      </c>
      <c r="C33" s="52">
        <v>13.8</v>
      </c>
      <c r="D33" s="52">
        <v>3.9</v>
      </c>
      <c r="E33" s="52">
        <v>76.6</v>
      </c>
      <c r="F33" s="82" t="s">
        <v>67</v>
      </c>
      <c r="G33" s="58">
        <v>1</v>
      </c>
      <c r="H33" s="52">
        <v>5.7</v>
      </c>
      <c r="I33" s="82" t="s">
        <v>67</v>
      </c>
      <c r="J33" s="52">
        <v>24.6</v>
      </c>
    </row>
    <row r="34" spans="2:10" ht="12"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2">
      <c r="A35" s="22" t="s">
        <v>354</v>
      </c>
      <c r="B35" s="52">
        <v>16</v>
      </c>
      <c r="C35" s="52">
        <v>2.8</v>
      </c>
      <c r="D35" s="52">
        <v>1.8</v>
      </c>
      <c r="E35" s="52">
        <v>3.4</v>
      </c>
      <c r="F35" s="82" t="s">
        <v>67</v>
      </c>
      <c r="G35" s="82" t="s">
        <v>67</v>
      </c>
      <c r="H35" s="52">
        <v>1.3</v>
      </c>
      <c r="I35" s="52">
        <v>1</v>
      </c>
      <c r="J35" s="82" t="s">
        <v>67</v>
      </c>
    </row>
    <row r="36" spans="1:10" ht="12">
      <c r="A36" s="22" t="s">
        <v>74</v>
      </c>
      <c r="B36" s="52">
        <v>592.6</v>
      </c>
      <c r="C36" s="52">
        <v>134.1</v>
      </c>
      <c r="D36" s="52">
        <v>193.6</v>
      </c>
      <c r="E36" s="52">
        <v>98.6</v>
      </c>
      <c r="F36" s="52">
        <v>42.7</v>
      </c>
      <c r="G36" s="52">
        <v>54.4</v>
      </c>
      <c r="H36" s="52">
        <v>83.1</v>
      </c>
      <c r="I36" s="52">
        <v>65.2</v>
      </c>
      <c r="J36" s="52">
        <v>62.8</v>
      </c>
    </row>
    <row r="37" spans="1:10" ht="12">
      <c r="A37" s="22" t="s">
        <v>75</v>
      </c>
      <c r="B37" s="52">
        <v>2874.2</v>
      </c>
      <c r="C37" s="52">
        <v>161.3</v>
      </c>
      <c r="D37" s="52">
        <v>266.6</v>
      </c>
      <c r="E37" s="52">
        <v>2299.1</v>
      </c>
      <c r="F37" s="52">
        <v>164.6</v>
      </c>
      <c r="G37" s="52">
        <v>250.1</v>
      </c>
      <c r="H37" s="52">
        <v>2337.5</v>
      </c>
      <c r="I37" s="52">
        <v>134.1</v>
      </c>
      <c r="J37" s="52">
        <v>344.7</v>
      </c>
    </row>
    <row r="38" spans="1:10" ht="12">
      <c r="A38" s="22" t="s">
        <v>73</v>
      </c>
      <c r="B38" s="52">
        <v>271.2</v>
      </c>
      <c r="C38" s="52">
        <v>38.9</v>
      </c>
      <c r="D38" s="52">
        <v>93.6</v>
      </c>
      <c r="E38" s="52">
        <v>175.3</v>
      </c>
      <c r="F38" s="52">
        <v>71.8</v>
      </c>
      <c r="G38" s="52">
        <v>69.9</v>
      </c>
      <c r="H38" s="52">
        <v>132.3</v>
      </c>
      <c r="I38" s="52">
        <v>29.8</v>
      </c>
      <c r="J38" s="52">
        <v>26.6</v>
      </c>
    </row>
    <row r="39" spans="2:10" ht="12">
      <c r="B39" s="52"/>
      <c r="C39" s="52"/>
      <c r="D39" s="52"/>
      <c r="E39" s="52"/>
      <c r="F39" s="52"/>
      <c r="G39" s="52"/>
      <c r="H39" s="52"/>
      <c r="I39" s="52"/>
      <c r="J39" s="52"/>
    </row>
    <row r="40" spans="2:10" ht="12">
      <c r="B40" s="52"/>
      <c r="C40" s="52"/>
      <c r="D40" s="52"/>
      <c r="E40" s="52"/>
      <c r="F40" s="52"/>
      <c r="G40" s="52"/>
      <c r="H40" s="52"/>
      <c r="I40" s="52"/>
      <c r="J40" s="52"/>
    </row>
    <row r="41" spans="2:10" ht="12">
      <c r="B41" s="52"/>
      <c r="C41" s="52"/>
      <c r="D41" s="52"/>
      <c r="E41" s="52"/>
      <c r="F41" s="52"/>
      <c r="G41" s="52"/>
      <c r="H41" s="52"/>
      <c r="I41" s="52"/>
      <c r="J41" s="52"/>
    </row>
    <row r="42" spans="2:10" ht="14.25">
      <c r="B42" s="52"/>
      <c r="C42" s="52"/>
      <c r="D42" s="52"/>
      <c r="E42" s="52"/>
      <c r="F42" s="52"/>
      <c r="G42" s="52"/>
      <c r="H42" s="68"/>
      <c r="I42" s="68"/>
      <c r="J42" s="52"/>
    </row>
    <row r="43" spans="2:9" ht="14.25">
      <c r="B43" s="23"/>
      <c r="C43" s="10" t="s">
        <v>176</v>
      </c>
      <c r="H43" s="68"/>
      <c r="I43" s="68"/>
    </row>
    <row r="44" spans="2:9" ht="14.25">
      <c r="B44" s="80"/>
      <c r="C44" s="18" t="s">
        <v>177</v>
      </c>
      <c r="H44" s="68"/>
      <c r="I44" s="68"/>
    </row>
    <row r="45" ht="14.25">
      <c r="I45" s="68"/>
    </row>
    <row r="46" ht="14.25">
      <c r="I46" s="68"/>
    </row>
    <row r="48" ht="12">
      <c r="B48" s="10" t="s">
        <v>293</v>
      </c>
    </row>
    <row r="49" ht="12">
      <c r="B49" s="10" t="s">
        <v>185</v>
      </c>
    </row>
    <row r="50" spans="2:11" ht="12" customHeight="1">
      <c r="B50" s="135" t="s">
        <v>355</v>
      </c>
      <c r="C50" s="135"/>
      <c r="D50" s="135"/>
      <c r="E50" s="135"/>
      <c r="F50" s="135"/>
      <c r="G50" s="135"/>
      <c r="H50" s="135"/>
      <c r="I50" s="135"/>
      <c r="J50" s="135"/>
      <c r="K50" s="135"/>
    </row>
    <row r="51" spans="2:11" ht="12"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2:11" ht="12"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2:11" ht="12">
      <c r="B53" s="135" t="s">
        <v>356</v>
      </c>
      <c r="C53" s="135"/>
      <c r="D53" s="135"/>
      <c r="E53" s="135"/>
      <c r="F53" s="135"/>
      <c r="G53" s="135"/>
      <c r="H53" s="135"/>
      <c r="I53" s="135"/>
      <c r="J53" s="135"/>
      <c r="K53" s="135"/>
    </row>
    <row r="54" spans="2:11" ht="15"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2:11" ht="15">
      <c r="B55" s="135" t="s">
        <v>357</v>
      </c>
      <c r="C55" s="135"/>
      <c r="D55" s="135"/>
      <c r="E55" s="135"/>
      <c r="F55" s="135"/>
      <c r="G55" s="135"/>
      <c r="H55" s="135"/>
      <c r="I55" s="135"/>
      <c r="J55" s="135"/>
      <c r="K55" s="135"/>
    </row>
    <row r="56" spans="2:11" ht="15"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2:11" ht="15"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2:11" ht="15"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2:10" ht="15">
      <c r="B59" s="10" t="s">
        <v>358</v>
      </c>
      <c r="C59" s="16"/>
      <c r="D59" s="16"/>
      <c r="E59" s="16"/>
      <c r="F59" s="16"/>
      <c r="G59" s="16"/>
      <c r="H59" s="16"/>
      <c r="I59" s="16"/>
      <c r="J59" s="16"/>
    </row>
    <row r="60" spans="2:11" ht="12" customHeight="1">
      <c r="B60" s="135" t="s">
        <v>359</v>
      </c>
      <c r="C60" s="135"/>
      <c r="D60" s="135"/>
      <c r="E60" s="135"/>
      <c r="F60" s="135"/>
      <c r="G60" s="135"/>
      <c r="H60" s="135"/>
      <c r="I60" s="135"/>
      <c r="J60" s="135"/>
      <c r="K60" s="135"/>
    </row>
    <row r="61" spans="2:11" ht="15"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2:11" ht="15"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2:10" ht="15">
      <c r="B63" s="10" t="s">
        <v>360</v>
      </c>
      <c r="C63" s="16"/>
      <c r="D63" s="16"/>
      <c r="E63" s="16"/>
      <c r="F63" s="16"/>
      <c r="G63" s="16"/>
      <c r="H63" s="16"/>
      <c r="I63" s="16"/>
      <c r="J63" s="16"/>
    </row>
    <row r="64" spans="2:11" ht="12" customHeight="1">
      <c r="B64" s="135" t="s">
        <v>361</v>
      </c>
      <c r="C64" s="135"/>
      <c r="D64" s="135"/>
      <c r="E64" s="135"/>
      <c r="F64" s="135"/>
      <c r="G64" s="135"/>
      <c r="H64" s="135"/>
      <c r="I64" s="135"/>
      <c r="J64" s="135"/>
      <c r="K64" s="135"/>
    </row>
    <row r="65" spans="2:11" ht="15"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spans="2:11" ht="15"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2:11" ht="15">
      <c r="B67" s="135" t="s">
        <v>362</v>
      </c>
      <c r="C67" s="135"/>
      <c r="D67" s="135"/>
      <c r="E67" s="135"/>
      <c r="F67" s="135"/>
      <c r="G67" s="135"/>
      <c r="H67" s="135"/>
      <c r="I67" s="135"/>
      <c r="J67" s="135"/>
      <c r="K67" s="135"/>
    </row>
    <row r="68" spans="2:11" ht="15">
      <c r="B68" s="135"/>
      <c r="C68" s="135"/>
      <c r="D68" s="135"/>
      <c r="E68" s="135"/>
      <c r="F68" s="135"/>
      <c r="G68" s="135"/>
      <c r="H68" s="135"/>
      <c r="I68" s="135"/>
      <c r="J68" s="135"/>
      <c r="K68" s="135"/>
    </row>
    <row r="69" spans="2:11" ht="15">
      <c r="B69" s="135"/>
      <c r="C69" s="135"/>
      <c r="D69" s="135"/>
      <c r="E69" s="135"/>
      <c r="F69" s="135"/>
      <c r="G69" s="135"/>
      <c r="H69" s="135"/>
      <c r="I69" s="135"/>
      <c r="J69" s="135"/>
      <c r="K69" s="135"/>
    </row>
    <row r="70" spans="2:10" ht="1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5">
      <c r="B78" s="16"/>
      <c r="C78" s="16"/>
      <c r="D78" s="16"/>
      <c r="E78" s="16"/>
      <c r="F78" s="16"/>
      <c r="G78" s="16"/>
      <c r="H78" s="16"/>
      <c r="I78" s="16"/>
      <c r="J78" s="16"/>
    </row>
  </sheetData>
  <mergeCells count="6">
    <mergeCell ref="B67:K69"/>
    <mergeCell ref="B50:K52"/>
    <mergeCell ref="B53:K54"/>
    <mergeCell ref="B55:K58"/>
    <mergeCell ref="B60:K62"/>
    <mergeCell ref="B64:K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 topLeftCell="A22">
      <selection activeCell="R19" sqref="R19"/>
    </sheetView>
  </sheetViews>
  <sheetFormatPr defaultColWidth="9.8515625" defaultRowHeight="15"/>
  <cols>
    <col min="1" max="1" width="48.57421875" style="10" bestFit="1" customWidth="1"/>
    <col min="2" max="256" width="9.8515625" style="10" customWidth="1"/>
    <col min="257" max="257" width="48.57421875" style="10" bestFit="1" customWidth="1"/>
    <col min="258" max="512" width="9.8515625" style="10" customWidth="1"/>
    <col min="513" max="513" width="48.57421875" style="10" bestFit="1" customWidth="1"/>
    <col min="514" max="768" width="9.8515625" style="10" customWidth="1"/>
    <col min="769" max="769" width="48.57421875" style="10" bestFit="1" customWidth="1"/>
    <col min="770" max="1024" width="9.8515625" style="10" customWidth="1"/>
    <col min="1025" max="1025" width="48.57421875" style="10" bestFit="1" customWidth="1"/>
    <col min="1026" max="1280" width="9.8515625" style="10" customWidth="1"/>
    <col min="1281" max="1281" width="48.57421875" style="10" bestFit="1" customWidth="1"/>
    <col min="1282" max="1536" width="9.8515625" style="10" customWidth="1"/>
    <col min="1537" max="1537" width="48.57421875" style="10" bestFit="1" customWidth="1"/>
    <col min="1538" max="1792" width="9.8515625" style="10" customWidth="1"/>
    <col min="1793" max="1793" width="48.57421875" style="10" bestFit="1" customWidth="1"/>
    <col min="1794" max="2048" width="9.8515625" style="10" customWidth="1"/>
    <col min="2049" max="2049" width="48.57421875" style="10" bestFit="1" customWidth="1"/>
    <col min="2050" max="2304" width="9.8515625" style="10" customWidth="1"/>
    <col min="2305" max="2305" width="48.57421875" style="10" bestFit="1" customWidth="1"/>
    <col min="2306" max="2560" width="9.8515625" style="10" customWidth="1"/>
    <col min="2561" max="2561" width="48.57421875" style="10" bestFit="1" customWidth="1"/>
    <col min="2562" max="2816" width="9.8515625" style="10" customWidth="1"/>
    <col min="2817" max="2817" width="48.57421875" style="10" bestFit="1" customWidth="1"/>
    <col min="2818" max="3072" width="9.8515625" style="10" customWidth="1"/>
    <col min="3073" max="3073" width="48.57421875" style="10" bestFit="1" customWidth="1"/>
    <col min="3074" max="3328" width="9.8515625" style="10" customWidth="1"/>
    <col min="3329" max="3329" width="48.57421875" style="10" bestFit="1" customWidth="1"/>
    <col min="3330" max="3584" width="9.8515625" style="10" customWidth="1"/>
    <col min="3585" max="3585" width="48.57421875" style="10" bestFit="1" customWidth="1"/>
    <col min="3586" max="3840" width="9.8515625" style="10" customWidth="1"/>
    <col min="3841" max="3841" width="48.57421875" style="10" bestFit="1" customWidth="1"/>
    <col min="3842" max="4096" width="9.8515625" style="10" customWidth="1"/>
    <col min="4097" max="4097" width="48.57421875" style="10" bestFit="1" customWidth="1"/>
    <col min="4098" max="4352" width="9.8515625" style="10" customWidth="1"/>
    <col min="4353" max="4353" width="48.57421875" style="10" bestFit="1" customWidth="1"/>
    <col min="4354" max="4608" width="9.8515625" style="10" customWidth="1"/>
    <col min="4609" max="4609" width="48.57421875" style="10" bestFit="1" customWidth="1"/>
    <col min="4610" max="4864" width="9.8515625" style="10" customWidth="1"/>
    <col min="4865" max="4865" width="48.57421875" style="10" bestFit="1" customWidth="1"/>
    <col min="4866" max="5120" width="9.8515625" style="10" customWidth="1"/>
    <col min="5121" max="5121" width="48.57421875" style="10" bestFit="1" customWidth="1"/>
    <col min="5122" max="5376" width="9.8515625" style="10" customWidth="1"/>
    <col min="5377" max="5377" width="48.57421875" style="10" bestFit="1" customWidth="1"/>
    <col min="5378" max="5632" width="9.8515625" style="10" customWidth="1"/>
    <col min="5633" max="5633" width="48.57421875" style="10" bestFit="1" customWidth="1"/>
    <col min="5634" max="5888" width="9.8515625" style="10" customWidth="1"/>
    <col min="5889" max="5889" width="48.57421875" style="10" bestFit="1" customWidth="1"/>
    <col min="5890" max="6144" width="9.8515625" style="10" customWidth="1"/>
    <col min="6145" max="6145" width="48.57421875" style="10" bestFit="1" customWidth="1"/>
    <col min="6146" max="6400" width="9.8515625" style="10" customWidth="1"/>
    <col min="6401" max="6401" width="48.57421875" style="10" bestFit="1" customWidth="1"/>
    <col min="6402" max="6656" width="9.8515625" style="10" customWidth="1"/>
    <col min="6657" max="6657" width="48.57421875" style="10" bestFit="1" customWidth="1"/>
    <col min="6658" max="6912" width="9.8515625" style="10" customWidth="1"/>
    <col min="6913" max="6913" width="48.57421875" style="10" bestFit="1" customWidth="1"/>
    <col min="6914" max="7168" width="9.8515625" style="10" customWidth="1"/>
    <col min="7169" max="7169" width="48.57421875" style="10" bestFit="1" customWidth="1"/>
    <col min="7170" max="7424" width="9.8515625" style="10" customWidth="1"/>
    <col min="7425" max="7425" width="48.57421875" style="10" bestFit="1" customWidth="1"/>
    <col min="7426" max="7680" width="9.8515625" style="10" customWidth="1"/>
    <col min="7681" max="7681" width="48.57421875" style="10" bestFit="1" customWidth="1"/>
    <col min="7682" max="7936" width="9.8515625" style="10" customWidth="1"/>
    <col min="7937" max="7937" width="48.57421875" style="10" bestFit="1" customWidth="1"/>
    <col min="7938" max="8192" width="9.8515625" style="10" customWidth="1"/>
    <col min="8193" max="8193" width="48.57421875" style="10" bestFit="1" customWidth="1"/>
    <col min="8194" max="8448" width="9.8515625" style="10" customWidth="1"/>
    <col min="8449" max="8449" width="48.57421875" style="10" bestFit="1" customWidth="1"/>
    <col min="8450" max="8704" width="9.8515625" style="10" customWidth="1"/>
    <col min="8705" max="8705" width="48.57421875" style="10" bestFit="1" customWidth="1"/>
    <col min="8706" max="8960" width="9.8515625" style="10" customWidth="1"/>
    <col min="8961" max="8961" width="48.57421875" style="10" bestFit="1" customWidth="1"/>
    <col min="8962" max="9216" width="9.8515625" style="10" customWidth="1"/>
    <col min="9217" max="9217" width="48.57421875" style="10" bestFit="1" customWidth="1"/>
    <col min="9218" max="9472" width="9.8515625" style="10" customWidth="1"/>
    <col min="9473" max="9473" width="48.57421875" style="10" bestFit="1" customWidth="1"/>
    <col min="9474" max="9728" width="9.8515625" style="10" customWidth="1"/>
    <col min="9729" max="9729" width="48.57421875" style="10" bestFit="1" customWidth="1"/>
    <col min="9730" max="9984" width="9.8515625" style="10" customWidth="1"/>
    <col min="9985" max="9985" width="48.57421875" style="10" bestFit="1" customWidth="1"/>
    <col min="9986" max="10240" width="9.8515625" style="10" customWidth="1"/>
    <col min="10241" max="10241" width="48.57421875" style="10" bestFit="1" customWidth="1"/>
    <col min="10242" max="10496" width="9.8515625" style="10" customWidth="1"/>
    <col min="10497" max="10497" width="48.57421875" style="10" bestFit="1" customWidth="1"/>
    <col min="10498" max="10752" width="9.8515625" style="10" customWidth="1"/>
    <col min="10753" max="10753" width="48.57421875" style="10" bestFit="1" customWidth="1"/>
    <col min="10754" max="11008" width="9.8515625" style="10" customWidth="1"/>
    <col min="11009" max="11009" width="48.57421875" style="10" bestFit="1" customWidth="1"/>
    <col min="11010" max="11264" width="9.8515625" style="10" customWidth="1"/>
    <col min="11265" max="11265" width="48.57421875" style="10" bestFit="1" customWidth="1"/>
    <col min="11266" max="11520" width="9.8515625" style="10" customWidth="1"/>
    <col min="11521" max="11521" width="48.57421875" style="10" bestFit="1" customWidth="1"/>
    <col min="11522" max="11776" width="9.8515625" style="10" customWidth="1"/>
    <col min="11777" max="11777" width="48.57421875" style="10" bestFit="1" customWidth="1"/>
    <col min="11778" max="12032" width="9.8515625" style="10" customWidth="1"/>
    <col min="12033" max="12033" width="48.57421875" style="10" bestFit="1" customWidth="1"/>
    <col min="12034" max="12288" width="9.8515625" style="10" customWidth="1"/>
    <col min="12289" max="12289" width="48.57421875" style="10" bestFit="1" customWidth="1"/>
    <col min="12290" max="12544" width="9.8515625" style="10" customWidth="1"/>
    <col min="12545" max="12545" width="48.57421875" style="10" bestFit="1" customWidth="1"/>
    <col min="12546" max="12800" width="9.8515625" style="10" customWidth="1"/>
    <col min="12801" max="12801" width="48.57421875" style="10" bestFit="1" customWidth="1"/>
    <col min="12802" max="13056" width="9.8515625" style="10" customWidth="1"/>
    <col min="13057" max="13057" width="48.57421875" style="10" bestFit="1" customWidth="1"/>
    <col min="13058" max="13312" width="9.8515625" style="10" customWidth="1"/>
    <col min="13313" max="13313" width="48.57421875" style="10" bestFit="1" customWidth="1"/>
    <col min="13314" max="13568" width="9.8515625" style="10" customWidth="1"/>
    <col min="13569" max="13569" width="48.57421875" style="10" bestFit="1" customWidth="1"/>
    <col min="13570" max="13824" width="9.8515625" style="10" customWidth="1"/>
    <col min="13825" max="13825" width="48.57421875" style="10" bestFit="1" customWidth="1"/>
    <col min="13826" max="14080" width="9.8515625" style="10" customWidth="1"/>
    <col min="14081" max="14081" width="48.57421875" style="10" bestFit="1" customWidth="1"/>
    <col min="14082" max="14336" width="9.8515625" style="10" customWidth="1"/>
    <col min="14337" max="14337" width="48.57421875" style="10" bestFit="1" customWidth="1"/>
    <col min="14338" max="14592" width="9.8515625" style="10" customWidth="1"/>
    <col min="14593" max="14593" width="48.57421875" style="10" bestFit="1" customWidth="1"/>
    <col min="14594" max="14848" width="9.8515625" style="10" customWidth="1"/>
    <col min="14849" max="14849" width="48.57421875" style="10" bestFit="1" customWidth="1"/>
    <col min="14850" max="15104" width="9.8515625" style="10" customWidth="1"/>
    <col min="15105" max="15105" width="48.57421875" style="10" bestFit="1" customWidth="1"/>
    <col min="15106" max="15360" width="9.8515625" style="10" customWidth="1"/>
    <col min="15361" max="15361" width="48.57421875" style="10" bestFit="1" customWidth="1"/>
    <col min="15362" max="15616" width="9.8515625" style="10" customWidth="1"/>
    <col min="15617" max="15617" width="48.57421875" style="10" bestFit="1" customWidth="1"/>
    <col min="15618" max="15872" width="9.8515625" style="10" customWidth="1"/>
    <col min="15873" max="15873" width="48.57421875" style="10" bestFit="1" customWidth="1"/>
    <col min="15874" max="16128" width="9.8515625" style="10" customWidth="1"/>
    <col min="16129" max="16129" width="48.57421875" style="10" bestFit="1" customWidth="1"/>
    <col min="16130" max="16384" width="9.8515625" style="10" customWidth="1"/>
  </cols>
  <sheetData>
    <row r="1" spans="1:2" ht="15">
      <c r="A1" s="10" t="s">
        <v>363</v>
      </c>
      <c r="B1" s="10" t="s">
        <v>364</v>
      </c>
    </row>
    <row r="2" spans="1:2" ht="15">
      <c r="A2" s="10" t="s">
        <v>58</v>
      </c>
      <c r="B2" s="10" t="s">
        <v>281</v>
      </c>
    </row>
    <row r="3" spans="1:2" ht="15">
      <c r="A3" s="10" t="s">
        <v>365</v>
      </c>
      <c r="B3" s="10" t="s">
        <v>2</v>
      </c>
    </row>
    <row r="4" spans="1:2" ht="15">
      <c r="A4" s="10" t="s">
        <v>366</v>
      </c>
      <c r="B4" s="10" t="s">
        <v>367</v>
      </c>
    </row>
    <row r="5" spans="1:2" ht="15">
      <c r="A5" s="10" t="s">
        <v>368</v>
      </c>
      <c r="B5" s="10" t="s">
        <v>178</v>
      </c>
    </row>
    <row r="7" spans="1:2" ht="15">
      <c r="A7" s="10" t="s">
        <v>223</v>
      </c>
      <c r="B7" s="10" t="s">
        <v>224</v>
      </c>
    </row>
    <row r="8" spans="1:4" ht="15">
      <c r="A8" s="10" t="s">
        <v>287</v>
      </c>
      <c r="B8" s="10" t="s">
        <v>340</v>
      </c>
      <c r="C8" s="10" t="s">
        <v>369</v>
      </c>
      <c r="D8" s="10" t="s">
        <v>234</v>
      </c>
    </row>
    <row r="9" spans="1:5" ht="15">
      <c r="A9" s="10" t="s">
        <v>370</v>
      </c>
      <c r="B9" s="10">
        <v>1584.2304</v>
      </c>
      <c r="C9" s="10">
        <v>383.46766</v>
      </c>
      <c r="D9" s="10">
        <v>4149.73721</v>
      </c>
      <c r="E9" s="10">
        <f aca="true" t="shared" si="0" ref="E9:E18">B9/(D9-C9)*100</f>
        <v>42.063648896293145</v>
      </c>
    </row>
    <row r="10" spans="1:5" ht="15">
      <c r="A10" s="10" t="s">
        <v>371</v>
      </c>
      <c r="B10" s="10">
        <v>161.77851</v>
      </c>
      <c r="C10" s="10">
        <v>65.03709</v>
      </c>
      <c r="D10" s="10">
        <v>504.8122</v>
      </c>
      <c r="E10" s="10">
        <f t="shared" si="0"/>
        <v>36.78664533788645</v>
      </c>
    </row>
    <row r="11" spans="1:5" ht="15">
      <c r="A11" s="10" t="s">
        <v>372</v>
      </c>
      <c r="B11" s="10">
        <v>2251.5461</v>
      </c>
      <c r="C11" s="10">
        <v>849.1216</v>
      </c>
      <c r="D11" s="10">
        <v>7168.72512</v>
      </c>
      <c r="E11" s="10">
        <f t="shared" si="0"/>
        <v>35.62796452141985</v>
      </c>
    </row>
    <row r="12" spans="1:5" ht="15">
      <c r="A12" s="10" t="s">
        <v>373</v>
      </c>
      <c r="B12" s="10">
        <v>4413.82129</v>
      </c>
      <c r="C12" s="10">
        <v>1534.44062</v>
      </c>
      <c r="D12" s="10">
        <v>15349.29343</v>
      </c>
      <c r="E12" s="10">
        <f t="shared" si="0"/>
        <v>31.94982495075892</v>
      </c>
    </row>
    <row r="13" spans="1:5" ht="15">
      <c r="A13" s="10" t="s">
        <v>374</v>
      </c>
      <c r="B13" s="10">
        <v>3256.07536</v>
      </c>
      <c r="C13" s="10">
        <v>1414.25137</v>
      </c>
      <c r="D13" s="10">
        <v>11933.23403</v>
      </c>
      <c r="E13" s="10">
        <f t="shared" si="0"/>
        <v>30.954280135679962</v>
      </c>
    </row>
    <row r="14" spans="1:5" ht="15">
      <c r="A14" s="10" t="s">
        <v>375</v>
      </c>
      <c r="B14" s="10">
        <v>2573.65577</v>
      </c>
      <c r="C14" s="10">
        <v>1186.87829</v>
      </c>
      <c r="D14" s="10">
        <v>10706.55965</v>
      </c>
      <c r="E14" s="10">
        <f t="shared" si="0"/>
        <v>27.035104145544636</v>
      </c>
    </row>
    <row r="15" spans="1:5" ht="15">
      <c r="A15" s="10" t="s">
        <v>376</v>
      </c>
      <c r="B15" s="10">
        <v>1394.31222</v>
      </c>
      <c r="C15" s="10">
        <v>893.19165</v>
      </c>
      <c r="D15" s="10">
        <v>6178.67102</v>
      </c>
      <c r="E15" s="10">
        <f t="shared" si="0"/>
        <v>26.380052260046945</v>
      </c>
    </row>
    <row r="16" spans="1:5" ht="15">
      <c r="A16" s="10" t="s">
        <v>377</v>
      </c>
      <c r="B16" s="10">
        <v>1365.11356</v>
      </c>
      <c r="C16" s="10">
        <v>991.91482</v>
      </c>
      <c r="D16" s="10">
        <v>6985.98123</v>
      </c>
      <c r="E16" s="10">
        <f t="shared" si="0"/>
        <v>22.774415006856756</v>
      </c>
    </row>
    <row r="17" spans="1:5" ht="15">
      <c r="A17" s="10" t="s">
        <v>378</v>
      </c>
      <c r="B17" s="10">
        <v>113.4389</v>
      </c>
      <c r="C17" s="10">
        <v>67.29913</v>
      </c>
      <c r="D17" s="10">
        <v>597.29735</v>
      </c>
      <c r="E17" s="10">
        <f t="shared" si="0"/>
        <v>21.403637921651885</v>
      </c>
    </row>
    <row r="18" spans="1:5" ht="15">
      <c r="A18" s="10" t="s">
        <v>379</v>
      </c>
      <c r="B18" s="10">
        <v>798.54941</v>
      </c>
      <c r="C18" s="10">
        <v>702.1519</v>
      </c>
      <c r="D18" s="10">
        <v>5545.00301</v>
      </c>
      <c r="E18" s="10">
        <f t="shared" si="0"/>
        <v>16.489241396479766</v>
      </c>
    </row>
    <row r="20" ht="15">
      <c r="A20" s="83" t="s">
        <v>380</v>
      </c>
    </row>
    <row r="21" ht="15">
      <c r="A21" s="75" t="s">
        <v>301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3" ht="15">
      <c r="B53" s="10" t="s">
        <v>293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 topLeftCell="L46">
      <selection activeCell="V39" sqref="V39:AE47"/>
    </sheetView>
  </sheetViews>
  <sheetFormatPr defaultColWidth="9.140625" defaultRowHeight="15"/>
  <cols>
    <col min="1" max="16384" width="9.140625" style="117" customWidth="1"/>
  </cols>
  <sheetData>
    <row r="1" ht="15">
      <c r="A1" s="116" t="s">
        <v>381</v>
      </c>
    </row>
    <row r="3" spans="1:2" ht="15">
      <c r="A3" s="116" t="s">
        <v>52</v>
      </c>
      <c r="B3" s="118">
        <v>43704.523194444446</v>
      </c>
    </row>
    <row r="4" spans="1:4" ht="15">
      <c r="A4" s="116" t="s">
        <v>53</v>
      </c>
      <c r="B4" s="118">
        <v>43706.423796400464</v>
      </c>
      <c r="D4" s="116" t="s">
        <v>382</v>
      </c>
    </row>
    <row r="5" spans="1:2" ht="15">
      <c r="A5" s="116" t="s">
        <v>54</v>
      </c>
      <c r="B5" s="116" t="s">
        <v>55</v>
      </c>
    </row>
    <row r="7" spans="1:5" ht="15">
      <c r="A7" s="116" t="s">
        <v>114</v>
      </c>
      <c r="B7" s="116" t="s">
        <v>213</v>
      </c>
      <c r="D7" s="119"/>
      <c r="E7" s="117" t="s">
        <v>176</v>
      </c>
    </row>
    <row r="8" spans="1:5" ht="15">
      <c r="A8" s="116" t="s">
        <v>58</v>
      </c>
      <c r="B8" s="116" t="s">
        <v>59</v>
      </c>
      <c r="D8" s="120"/>
      <c r="E8" s="18" t="s">
        <v>177</v>
      </c>
    </row>
    <row r="9" spans="1:2" ht="12">
      <c r="A9" s="116" t="s">
        <v>57</v>
      </c>
      <c r="B9" s="116" t="s">
        <v>31</v>
      </c>
    </row>
    <row r="10" spans="1:2" ht="12">
      <c r="A10" s="116" t="s">
        <v>60</v>
      </c>
      <c r="B10" s="116" t="s">
        <v>61</v>
      </c>
    </row>
    <row r="11" spans="1:2" ht="12">
      <c r="A11" s="116" t="s">
        <v>62</v>
      </c>
      <c r="B11" s="116" t="s">
        <v>63</v>
      </c>
    </row>
    <row r="12" spans="13:16" ht="12">
      <c r="M12" s="117">
        <v>9</v>
      </c>
      <c r="N12" s="117">
        <v>13</v>
      </c>
      <c r="O12" s="117">
        <v>0</v>
      </c>
      <c r="P12" s="117">
        <v>5</v>
      </c>
    </row>
    <row r="13" spans="1:19" ht="12">
      <c r="A13" s="121" t="s">
        <v>383</v>
      </c>
      <c r="B13" s="121" t="s">
        <v>31</v>
      </c>
      <c r="C13" s="121" t="s">
        <v>384</v>
      </c>
      <c r="D13" s="121" t="s">
        <v>385</v>
      </c>
      <c r="E13" s="121" t="s">
        <v>386</v>
      </c>
      <c r="F13" s="121" t="s">
        <v>387</v>
      </c>
      <c r="G13" s="121" t="s">
        <v>388</v>
      </c>
      <c r="H13" s="121" t="s">
        <v>265</v>
      </c>
      <c r="I13" s="121" t="s">
        <v>0</v>
      </c>
      <c r="J13" s="121" t="s">
        <v>309</v>
      </c>
      <c r="M13" s="117" t="s">
        <v>384</v>
      </c>
      <c r="N13" s="117" t="s">
        <v>385</v>
      </c>
      <c r="O13" s="117" t="s">
        <v>386</v>
      </c>
      <c r="P13" s="117" t="s">
        <v>387</v>
      </c>
      <c r="Q13" s="117" t="s">
        <v>388</v>
      </c>
      <c r="R13" s="117" t="s">
        <v>265</v>
      </c>
      <c r="S13" s="117" t="s">
        <v>0</v>
      </c>
    </row>
    <row r="14" spans="1:19" ht="12">
      <c r="A14" s="121" t="s">
        <v>66</v>
      </c>
      <c r="B14" s="122">
        <v>82040.2</v>
      </c>
      <c r="C14" s="122">
        <v>7653.7</v>
      </c>
      <c r="D14" s="122">
        <v>7305.6</v>
      </c>
      <c r="E14" s="122">
        <v>4329</v>
      </c>
      <c r="F14" s="122">
        <v>5164.6</v>
      </c>
      <c r="G14" s="122">
        <v>1362.1</v>
      </c>
      <c r="H14" s="122">
        <v>2583.9</v>
      </c>
      <c r="I14" s="122">
        <v>49286.4</v>
      </c>
      <c r="J14" s="122">
        <v>4354.9</v>
      </c>
      <c r="L14" s="117" t="s">
        <v>2</v>
      </c>
      <c r="M14" s="117">
        <v>9.852185677341788</v>
      </c>
      <c r="N14" s="117">
        <v>9.404095755567656</v>
      </c>
      <c r="O14" s="117">
        <v>5.5724828249359915</v>
      </c>
      <c r="P14" s="117">
        <v>6.648104596365078</v>
      </c>
      <c r="Q14" s="117">
        <v>1.7533561690564365</v>
      </c>
      <c r="R14" s="117">
        <v>3.3261118898942272</v>
      </c>
      <c r="S14" s="123">
        <v>63.44366308683882</v>
      </c>
    </row>
    <row r="15" spans="1:10" ht="12">
      <c r="A15" s="121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9" ht="12">
      <c r="A16" s="121" t="s">
        <v>5</v>
      </c>
      <c r="B16" s="122">
        <v>1918.6</v>
      </c>
      <c r="C16" s="122">
        <v>155</v>
      </c>
      <c r="D16" s="122">
        <v>134.1</v>
      </c>
      <c r="E16" s="122">
        <v>121.7</v>
      </c>
      <c r="F16" s="122">
        <v>175.1</v>
      </c>
      <c r="G16" s="122">
        <v>28</v>
      </c>
      <c r="H16" s="122">
        <v>19.1</v>
      </c>
      <c r="I16" s="122">
        <v>1285.5</v>
      </c>
      <c r="J16" s="124" t="s">
        <v>67</v>
      </c>
      <c r="L16" s="117" t="s">
        <v>399</v>
      </c>
      <c r="M16" s="117" t="s">
        <v>67</v>
      </c>
      <c r="N16" s="117">
        <v>1.328609388839681</v>
      </c>
      <c r="O16" s="117" t="s">
        <v>67</v>
      </c>
      <c r="P16" s="117" t="s">
        <v>67</v>
      </c>
      <c r="Q16" s="117" t="s">
        <v>67</v>
      </c>
      <c r="R16" s="117" t="s">
        <v>67</v>
      </c>
      <c r="S16" s="123">
        <v>94.53793917921465</v>
      </c>
    </row>
    <row r="17" spans="1:19" ht="12">
      <c r="A17" s="121" t="s">
        <v>6</v>
      </c>
      <c r="B17" s="122">
        <v>911.8</v>
      </c>
      <c r="C17" s="122">
        <v>50.7</v>
      </c>
      <c r="D17" s="122">
        <v>24.9</v>
      </c>
      <c r="E17" s="122">
        <v>38.3</v>
      </c>
      <c r="F17" s="122">
        <v>73.6</v>
      </c>
      <c r="G17" s="122">
        <v>18.3</v>
      </c>
      <c r="H17" s="125">
        <v>9.3</v>
      </c>
      <c r="I17" s="122">
        <v>696.2</v>
      </c>
      <c r="J17" s="126" t="s">
        <v>67</v>
      </c>
      <c r="L17" s="117" t="s">
        <v>204</v>
      </c>
      <c r="M17" s="117">
        <v>5.560429918841852</v>
      </c>
      <c r="N17" s="117">
        <v>2.7308620311471814</v>
      </c>
      <c r="O17" s="117">
        <v>4.200482561965343</v>
      </c>
      <c r="P17" s="117">
        <v>8.071945602105725</v>
      </c>
      <c r="Q17" s="117">
        <v>2.007019083132266</v>
      </c>
      <c r="R17" s="117">
        <v>1.0199605176573812</v>
      </c>
      <c r="S17" s="123">
        <v>76.35446369817943</v>
      </c>
    </row>
    <row r="18" spans="1:19" ht="12">
      <c r="A18" s="121" t="s">
        <v>68</v>
      </c>
      <c r="B18" s="122">
        <v>1845.7</v>
      </c>
      <c r="C18" s="122">
        <v>115.6</v>
      </c>
      <c r="D18" s="122">
        <v>147.6</v>
      </c>
      <c r="E18" s="122">
        <v>67.9</v>
      </c>
      <c r="F18" s="122">
        <v>121.7</v>
      </c>
      <c r="G18" s="122">
        <v>72.4</v>
      </c>
      <c r="H18" s="122">
        <v>44.9</v>
      </c>
      <c r="I18" s="122">
        <v>1273.4</v>
      </c>
      <c r="J18" s="125">
        <v>2.2</v>
      </c>
      <c r="L18" s="117" t="s">
        <v>389</v>
      </c>
      <c r="M18" s="117">
        <v>2.227342549923195</v>
      </c>
      <c r="N18" s="117">
        <v>2.803379416282642</v>
      </c>
      <c r="O18" s="117">
        <v>2.342549923195085</v>
      </c>
      <c r="P18" s="117">
        <v>1.036866359447005</v>
      </c>
      <c r="Q18" s="117" t="s">
        <v>67</v>
      </c>
      <c r="R18" s="117">
        <v>1.9969278033794164</v>
      </c>
      <c r="S18" s="123">
        <v>89.05529953917052</v>
      </c>
    </row>
    <row r="19" spans="1:19" ht="12">
      <c r="A19" s="121" t="s">
        <v>7</v>
      </c>
      <c r="B19" s="122">
        <v>934.4</v>
      </c>
      <c r="C19" s="122">
        <v>133.2</v>
      </c>
      <c r="D19" s="122">
        <v>57.1</v>
      </c>
      <c r="E19" s="122">
        <v>43.6</v>
      </c>
      <c r="F19" s="122">
        <v>54.5</v>
      </c>
      <c r="G19" s="125">
        <v>6.1</v>
      </c>
      <c r="H19" s="122">
        <v>49.7</v>
      </c>
      <c r="I19" s="122">
        <v>590.3</v>
      </c>
      <c r="J19" s="124" t="s">
        <v>67</v>
      </c>
      <c r="L19" s="117" t="s">
        <v>397</v>
      </c>
      <c r="M19" s="117">
        <v>21.85089974293059</v>
      </c>
      <c r="N19" s="117">
        <v>3.7275064267352187</v>
      </c>
      <c r="O19" s="117">
        <v>2.699228791773779</v>
      </c>
      <c r="P19" s="117">
        <v>3.2133676092544987</v>
      </c>
      <c r="Q19" s="117">
        <v>1.5424164524421593</v>
      </c>
      <c r="R19" s="117">
        <v>7.840616966580977</v>
      </c>
      <c r="S19" s="123">
        <v>59.25449871465296</v>
      </c>
    </row>
    <row r="20" spans="1:19" ht="12">
      <c r="A20" s="121" t="s">
        <v>69</v>
      </c>
      <c r="B20" s="122">
        <v>10952.3</v>
      </c>
      <c r="C20" s="122">
        <v>743.5</v>
      </c>
      <c r="D20" s="122">
        <v>683</v>
      </c>
      <c r="E20" s="122">
        <v>498</v>
      </c>
      <c r="F20" s="122">
        <v>299.2</v>
      </c>
      <c r="G20" s="122">
        <v>200.2</v>
      </c>
      <c r="H20" s="122">
        <v>500.8</v>
      </c>
      <c r="I20" s="122">
        <v>4702.4</v>
      </c>
      <c r="J20" s="122">
        <v>3325.3</v>
      </c>
      <c r="L20" s="117" t="s">
        <v>70</v>
      </c>
      <c r="M20" s="117">
        <v>4.471086036671368</v>
      </c>
      <c r="N20" s="117">
        <v>4.8166431593794075</v>
      </c>
      <c r="O20" s="117">
        <v>3.018335684062059</v>
      </c>
      <c r="P20" s="117">
        <v>4.8166431593794075</v>
      </c>
      <c r="Q20" s="117">
        <v>1.593794076163611</v>
      </c>
      <c r="R20" s="117">
        <v>1.086036671368124</v>
      </c>
      <c r="S20" s="123">
        <v>80.20451339915373</v>
      </c>
    </row>
    <row r="21" spans="1:19" ht="12">
      <c r="A21" s="121" t="s">
        <v>11</v>
      </c>
      <c r="B21" s="122">
        <v>260.4</v>
      </c>
      <c r="C21" s="122">
        <v>5.8</v>
      </c>
      <c r="D21" s="122">
        <v>7.3</v>
      </c>
      <c r="E21" s="122">
        <v>6.1</v>
      </c>
      <c r="F21" s="125">
        <v>2.7</v>
      </c>
      <c r="G21" s="126" t="s">
        <v>67</v>
      </c>
      <c r="H21" s="122">
        <v>5.2</v>
      </c>
      <c r="I21" s="122">
        <v>231.9</v>
      </c>
      <c r="J21" s="126" t="s">
        <v>67</v>
      </c>
      <c r="L21" s="117" t="s">
        <v>21</v>
      </c>
      <c r="M21" s="117">
        <v>4.628080740492918</v>
      </c>
      <c r="N21" s="117">
        <v>4.9737927958068475</v>
      </c>
      <c r="O21" s="117">
        <v>1.906992305118769</v>
      </c>
      <c r="P21" s="117">
        <v>3.958960633433701</v>
      </c>
      <c r="Q21" s="117">
        <v>1.9627523140403704</v>
      </c>
      <c r="R21" s="117">
        <v>4.204304672688748</v>
      </c>
      <c r="S21" s="123">
        <v>78.36511653841865</v>
      </c>
    </row>
    <row r="22" spans="1:19" ht="12">
      <c r="A22" s="121" t="s">
        <v>21</v>
      </c>
      <c r="B22" s="122">
        <v>908.5</v>
      </c>
      <c r="C22" s="122">
        <v>41.5</v>
      </c>
      <c r="D22" s="122">
        <v>44.6</v>
      </c>
      <c r="E22" s="122">
        <v>17.1</v>
      </c>
      <c r="F22" s="122">
        <v>35.5</v>
      </c>
      <c r="G22" s="122">
        <v>17.6</v>
      </c>
      <c r="H22" s="122">
        <v>37.7</v>
      </c>
      <c r="I22" s="122">
        <v>702.7</v>
      </c>
      <c r="J22" s="122">
        <v>11.8</v>
      </c>
      <c r="L22" s="117" t="s">
        <v>392</v>
      </c>
      <c r="M22" s="117">
        <v>7.6548703330320516</v>
      </c>
      <c r="N22" s="117">
        <v>5.047625669192797</v>
      </c>
      <c r="O22" s="117">
        <v>2.217896127372593</v>
      </c>
      <c r="P22" s="117">
        <v>4.574845303483279</v>
      </c>
      <c r="Q22" s="117">
        <v>0.14600570117499828</v>
      </c>
      <c r="R22" s="117">
        <v>1.772926371410693</v>
      </c>
      <c r="S22" s="123">
        <v>78.57887784189668</v>
      </c>
    </row>
    <row r="23" spans="1:19" ht="12">
      <c r="A23" s="121" t="s">
        <v>18</v>
      </c>
      <c r="B23" s="122">
        <v>1508.7</v>
      </c>
      <c r="C23" s="122">
        <v>110.1</v>
      </c>
      <c r="D23" s="122">
        <v>72.6</v>
      </c>
      <c r="E23" s="122">
        <v>31.9</v>
      </c>
      <c r="F23" s="122">
        <v>65.8</v>
      </c>
      <c r="G23" s="125">
        <v>2.1</v>
      </c>
      <c r="H23" s="122">
        <v>25.5</v>
      </c>
      <c r="I23" s="122">
        <v>1130.2</v>
      </c>
      <c r="J23" s="122">
        <v>70.4</v>
      </c>
      <c r="L23" s="117" t="s">
        <v>26</v>
      </c>
      <c r="M23" s="117">
        <v>8.665764299727769</v>
      </c>
      <c r="N23" s="117">
        <v>5.178470944291515</v>
      </c>
      <c r="O23" s="117">
        <v>5.072011923410338</v>
      </c>
      <c r="P23" s="117">
        <v>8.005718370264473</v>
      </c>
      <c r="Q23" s="117">
        <v>0.6265873800434961</v>
      </c>
      <c r="R23" s="117">
        <v>4.098672303925296</v>
      </c>
      <c r="S23" s="123">
        <v>68.355816464648</v>
      </c>
    </row>
    <row r="24" spans="1:19" ht="12">
      <c r="A24" s="121" t="s">
        <v>13</v>
      </c>
      <c r="B24" s="122">
        <v>7518.8</v>
      </c>
      <c r="C24" s="122">
        <v>898.4</v>
      </c>
      <c r="D24" s="122">
        <v>803.7</v>
      </c>
      <c r="E24" s="122">
        <v>263</v>
      </c>
      <c r="F24" s="122">
        <v>139.8</v>
      </c>
      <c r="G24" s="122">
        <v>38.1</v>
      </c>
      <c r="H24" s="122">
        <v>260.8</v>
      </c>
      <c r="I24" s="122">
        <v>5039.7</v>
      </c>
      <c r="J24" s="122">
        <v>75.2</v>
      </c>
      <c r="L24" s="117" t="s">
        <v>393</v>
      </c>
      <c r="M24" s="117">
        <v>7.723035952063915</v>
      </c>
      <c r="N24" s="117">
        <v>5.259653794940081</v>
      </c>
      <c r="O24" s="117">
        <v>3.994673768308922</v>
      </c>
      <c r="P24" s="117">
        <v>5.193075898801598</v>
      </c>
      <c r="Q24" s="117">
        <v>0.9320905459387484</v>
      </c>
      <c r="R24" s="117">
        <v>9.121171770972039</v>
      </c>
      <c r="S24" s="123">
        <v>67.7762982689747</v>
      </c>
    </row>
    <row r="25" spans="1:19" ht="12">
      <c r="A25" s="121" t="s">
        <v>16</v>
      </c>
      <c r="B25" s="122">
        <v>11413.9</v>
      </c>
      <c r="C25" s="122">
        <v>1992.3</v>
      </c>
      <c r="D25" s="122">
        <v>1446.9</v>
      </c>
      <c r="E25" s="122">
        <v>1180</v>
      </c>
      <c r="F25" s="122">
        <v>1527.1</v>
      </c>
      <c r="G25" s="122">
        <v>280.4</v>
      </c>
      <c r="H25" s="122">
        <v>515.6</v>
      </c>
      <c r="I25" s="122">
        <v>4404.3</v>
      </c>
      <c r="J25" s="125">
        <v>67.3</v>
      </c>
      <c r="L25" s="117" t="s">
        <v>395</v>
      </c>
      <c r="M25" s="117">
        <v>14.25513698630137</v>
      </c>
      <c r="N25" s="117">
        <v>6.110873287671233</v>
      </c>
      <c r="O25" s="117">
        <v>4.6660958904109595</v>
      </c>
      <c r="P25" s="117">
        <v>5.832619863013699</v>
      </c>
      <c r="Q25" s="117">
        <v>0.6528253424657534</v>
      </c>
      <c r="R25" s="117">
        <v>5.318921232876712</v>
      </c>
      <c r="S25" s="123">
        <v>63.17422945205479</v>
      </c>
    </row>
    <row r="26" spans="1:19" ht="12">
      <c r="A26" s="121" t="s">
        <v>15</v>
      </c>
      <c r="B26" s="122">
        <v>648.7</v>
      </c>
      <c r="C26" s="125">
        <v>15.6</v>
      </c>
      <c r="D26" s="122">
        <v>59.7</v>
      </c>
      <c r="E26" s="125">
        <v>32.1</v>
      </c>
      <c r="F26" s="125">
        <v>16.1</v>
      </c>
      <c r="G26" s="125">
        <v>18</v>
      </c>
      <c r="H26" s="125">
        <v>18.1</v>
      </c>
      <c r="I26" s="122">
        <v>479.5</v>
      </c>
      <c r="J26" s="125">
        <v>9.6</v>
      </c>
      <c r="L26" s="117" t="s">
        <v>25</v>
      </c>
      <c r="M26" s="117">
        <v>9.237228831350595</v>
      </c>
      <c r="N26" s="117">
        <v>6.8107067879636105</v>
      </c>
      <c r="O26" s="117">
        <v>3.6362841147655702</v>
      </c>
      <c r="P26" s="117">
        <v>5.405878236529041</v>
      </c>
      <c r="Q26" s="117">
        <v>1.9148005598320503</v>
      </c>
      <c r="R26" s="117">
        <v>2.7527991602519246</v>
      </c>
      <c r="S26" s="123">
        <v>70.24230230930722</v>
      </c>
    </row>
    <row r="27" spans="1:19" ht="12">
      <c r="A27" s="121" t="s">
        <v>20</v>
      </c>
      <c r="B27" s="122">
        <v>8801.6</v>
      </c>
      <c r="C27" s="122">
        <v>792.5</v>
      </c>
      <c r="D27" s="122">
        <v>1201.8</v>
      </c>
      <c r="E27" s="122">
        <v>458</v>
      </c>
      <c r="F27" s="122">
        <v>504.3</v>
      </c>
      <c r="G27" s="122">
        <v>84.7</v>
      </c>
      <c r="H27" s="122">
        <v>39</v>
      </c>
      <c r="I27" s="122">
        <v>5662.7</v>
      </c>
      <c r="J27" s="122">
        <v>58.5</v>
      </c>
      <c r="L27" s="117" t="s">
        <v>22</v>
      </c>
      <c r="M27" s="117">
        <v>5.143148127192486</v>
      </c>
      <c r="N27" s="117">
        <v>6.874504922485006</v>
      </c>
      <c r="O27" s="117">
        <v>2.268869525857191</v>
      </c>
      <c r="P27" s="117">
        <v>3.3212628720153896</v>
      </c>
      <c r="Q27" s="117">
        <v>1.7256987665497339</v>
      </c>
      <c r="R27" s="117">
        <v>3.3099468145298174</v>
      </c>
      <c r="S27" s="123">
        <v>77.35091094262758</v>
      </c>
    </row>
    <row r="28" spans="1:19" ht="12">
      <c r="A28" s="121" t="s">
        <v>8</v>
      </c>
      <c r="B28" s="122">
        <v>150.2</v>
      </c>
      <c r="C28" s="122">
        <v>11.6</v>
      </c>
      <c r="D28" s="122">
        <v>7.9</v>
      </c>
      <c r="E28" s="122">
        <v>6</v>
      </c>
      <c r="F28" s="122">
        <v>7.8</v>
      </c>
      <c r="G28" s="125">
        <v>1.4</v>
      </c>
      <c r="H28" s="122">
        <v>13.7</v>
      </c>
      <c r="I28" s="122">
        <v>101.8</v>
      </c>
      <c r="J28" s="124" t="s">
        <v>67</v>
      </c>
      <c r="L28" s="117" t="s">
        <v>5</v>
      </c>
      <c r="M28" s="117">
        <v>8.07880746377567</v>
      </c>
      <c r="N28" s="117">
        <v>6.989471489627854</v>
      </c>
      <c r="O28" s="117">
        <v>6.343166892525801</v>
      </c>
      <c r="P28" s="117">
        <v>9.126446367142709</v>
      </c>
      <c r="Q28" s="117">
        <v>1.4593974773272178</v>
      </c>
      <c r="R28" s="117">
        <v>0.9955175648910665</v>
      </c>
      <c r="S28" s="123">
        <v>67.00198061086209</v>
      </c>
    </row>
    <row r="29" spans="1:19" ht="12">
      <c r="A29" s="121" t="s">
        <v>24</v>
      </c>
      <c r="B29" s="122">
        <v>338.7</v>
      </c>
      <c r="C29" s="126" t="s">
        <v>67</v>
      </c>
      <c r="D29" s="125">
        <v>4.5</v>
      </c>
      <c r="E29" s="126" t="s">
        <v>67</v>
      </c>
      <c r="F29" s="126" t="s">
        <v>67</v>
      </c>
      <c r="G29" s="126" t="s">
        <v>67</v>
      </c>
      <c r="H29" s="126" t="s">
        <v>67</v>
      </c>
      <c r="I29" s="122">
        <v>320.2</v>
      </c>
      <c r="J29" s="126" t="s">
        <v>67</v>
      </c>
      <c r="L29" s="117" t="s">
        <v>12</v>
      </c>
      <c r="M29" s="117">
        <v>4.763995609220636</v>
      </c>
      <c r="N29" s="117">
        <v>7.354555433589462</v>
      </c>
      <c r="O29" s="117">
        <v>2.722283205268935</v>
      </c>
      <c r="P29" s="117">
        <v>5.005488474204172</v>
      </c>
      <c r="Q29" s="117">
        <v>2.7442371020856204</v>
      </c>
      <c r="R29" s="117">
        <v>9.637760702524698</v>
      </c>
      <c r="S29" s="123">
        <v>67.79363336992317</v>
      </c>
    </row>
    <row r="30" spans="1:19" ht="12">
      <c r="A30" s="121" t="s">
        <v>12</v>
      </c>
      <c r="B30" s="122">
        <v>455.5</v>
      </c>
      <c r="C30" s="122">
        <v>21.7</v>
      </c>
      <c r="D30" s="122">
        <v>33.5</v>
      </c>
      <c r="E30" s="122">
        <v>12.4</v>
      </c>
      <c r="F30" s="122">
        <v>22.8</v>
      </c>
      <c r="G30" s="122">
        <v>12.5</v>
      </c>
      <c r="H30" s="122">
        <v>43.9</v>
      </c>
      <c r="I30" s="122">
        <v>308.8</v>
      </c>
      <c r="J30" s="124" t="s">
        <v>67</v>
      </c>
      <c r="L30" s="117" t="s">
        <v>193</v>
      </c>
      <c r="M30" s="117">
        <v>6.410558567051614</v>
      </c>
      <c r="N30" s="117">
        <v>7.577185953334904</v>
      </c>
      <c r="O30" s="117">
        <v>5.8920575064812635</v>
      </c>
      <c r="P30" s="117">
        <v>9.863304265849635</v>
      </c>
      <c r="Q30" s="117">
        <v>2.1447089323591797</v>
      </c>
      <c r="R30" s="117">
        <v>0.6599104407259014</v>
      </c>
      <c r="S30" s="123">
        <v>67.39335375913268</v>
      </c>
    </row>
    <row r="31" spans="1:19" ht="12">
      <c r="A31" s="121" t="s">
        <v>23</v>
      </c>
      <c r="B31" s="122">
        <v>113.2</v>
      </c>
      <c r="C31" s="122">
        <v>7.4</v>
      </c>
      <c r="D31" s="122">
        <v>10.1</v>
      </c>
      <c r="E31" s="122">
        <v>3.2</v>
      </c>
      <c r="F31" s="122">
        <v>7</v>
      </c>
      <c r="G31" s="122">
        <v>2</v>
      </c>
      <c r="H31" s="122">
        <v>11.1</v>
      </c>
      <c r="I31" s="122">
        <v>70.9</v>
      </c>
      <c r="J31" s="122">
        <v>1.4</v>
      </c>
      <c r="L31" s="117" t="s">
        <v>17</v>
      </c>
      <c r="M31" s="117">
        <v>3.6736816346506793</v>
      </c>
      <c r="N31" s="117">
        <v>7.662425058118194</v>
      </c>
      <c r="O31" s="117">
        <v>5.640523675516946</v>
      </c>
      <c r="P31" s="117">
        <v>2.7407316774746118</v>
      </c>
      <c r="Q31" s="117">
        <v>2.9976752722378563</v>
      </c>
      <c r="R31" s="117">
        <v>2.817202985439863</v>
      </c>
      <c r="S31" s="123">
        <v>74.47081854888046</v>
      </c>
    </row>
    <row r="32" spans="1:19" ht="12">
      <c r="A32" s="121" t="s">
        <v>70</v>
      </c>
      <c r="B32" s="122">
        <v>1418</v>
      </c>
      <c r="C32" s="122">
        <v>63.4</v>
      </c>
      <c r="D32" s="122">
        <v>68.3</v>
      </c>
      <c r="E32" s="122">
        <v>42.8</v>
      </c>
      <c r="F32" s="122">
        <v>68.3</v>
      </c>
      <c r="G32" s="122">
        <v>22.6</v>
      </c>
      <c r="H32" s="122">
        <v>15.4</v>
      </c>
      <c r="I32" s="122">
        <v>1137.3</v>
      </c>
      <c r="J32" s="124" t="s">
        <v>67</v>
      </c>
      <c r="L32" s="117" t="s">
        <v>28</v>
      </c>
      <c r="M32" s="117">
        <v>7.5538298623367455</v>
      </c>
      <c r="N32" s="117">
        <v>7.725278604205537</v>
      </c>
      <c r="O32" s="117">
        <v>5.597297161010538</v>
      </c>
      <c r="P32" s="117">
        <v>6.903333165246331</v>
      </c>
      <c r="Q32" s="117">
        <v>1.0236498411577832</v>
      </c>
      <c r="R32" s="117">
        <v>4.835863042710907</v>
      </c>
      <c r="S32" s="123">
        <v>66.36074832333215</v>
      </c>
    </row>
    <row r="33" spans="1:19" ht="12">
      <c r="A33" s="121" t="s">
        <v>10</v>
      </c>
      <c r="B33" s="122">
        <v>77.8</v>
      </c>
      <c r="C33" s="122">
        <v>17</v>
      </c>
      <c r="D33" s="122">
        <v>2.9</v>
      </c>
      <c r="E33" s="122">
        <v>2.1</v>
      </c>
      <c r="F33" s="122">
        <v>2.5</v>
      </c>
      <c r="G33" s="125">
        <v>1.2</v>
      </c>
      <c r="H33" s="122">
        <v>6.1</v>
      </c>
      <c r="I33" s="122">
        <v>46.1</v>
      </c>
      <c r="J33" s="124" t="s">
        <v>67</v>
      </c>
      <c r="L33" s="117" t="s">
        <v>68</v>
      </c>
      <c r="M33" s="117">
        <v>6.270680770273936</v>
      </c>
      <c r="N33" s="117">
        <v>8.006509357200976</v>
      </c>
      <c r="O33" s="117">
        <v>3.6832112828858157</v>
      </c>
      <c r="P33" s="117">
        <v>6.601573094656903</v>
      </c>
      <c r="Q33" s="117">
        <v>3.9273121779224303</v>
      </c>
      <c r="R33" s="117">
        <v>2.4355844860320044</v>
      </c>
      <c r="S33" s="123">
        <v>69.07512883102794</v>
      </c>
    </row>
    <row r="34" spans="1:19" ht="12">
      <c r="A34" s="121" t="s">
        <v>71</v>
      </c>
      <c r="B34" s="122">
        <v>3272.3</v>
      </c>
      <c r="C34" s="122">
        <v>197.8</v>
      </c>
      <c r="D34" s="122">
        <v>485.2</v>
      </c>
      <c r="E34" s="122">
        <v>188.4</v>
      </c>
      <c r="F34" s="122">
        <v>319.6</v>
      </c>
      <c r="G34" s="122">
        <v>74.3</v>
      </c>
      <c r="H34" s="122">
        <v>58</v>
      </c>
      <c r="I34" s="122">
        <v>1357.5</v>
      </c>
      <c r="J34" s="122">
        <v>591.5</v>
      </c>
      <c r="L34" s="117" t="s">
        <v>4</v>
      </c>
      <c r="M34" s="117">
        <v>9.748262750753902</v>
      </c>
      <c r="N34" s="117">
        <v>8.955028189327392</v>
      </c>
      <c r="O34" s="117">
        <v>6.529434902320704</v>
      </c>
      <c r="P34" s="117">
        <v>3.9229054674183828</v>
      </c>
      <c r="Q34" s="117">
        <v>2.624885275993182</v>
      </c>
      <c r="R34" s="117">
        <v>6.566146584502426</v>
      </c>
      <c r="S34" s="123">
        <v>61.65464796119051</v>
      </c>
    </row>
    <row r="35" spans="1:19" ht="12">
      <c r="A35" s="121" t="s">
        <v>3</v>
      </c>
      <c r="B35" s="122">
        <v>1413.6</v>
      </c>
      <c r="C35" s="122">
        <v>126.2</v>
      </c>
      <c r="D35" s="122">
        <v>164</v>
      </c>
      <c r="E35" s="122">
        <v>95.8</v>
      </c>
      <c r="F35" s="122">
        <v>82.7</v>
      </c>
      <c r="G35" s="122">
        <v>29.7</v>
      </c>
      <c r="H35" s="122">
        <v>32.7</v>
      </c>
      <c r="I35" s="122">
        <v>882.5</v>
      </c>
      <c r="J35" s="124" t="s">
        <v>67</v>
      </c>
      <c r="L35" s="117" t="s">
        <v>23</v>
      </c>
      <c r="M35" s="117">
        <v>6.618962432915922</v>
      </c>
      <c r="N35" s="117">
        <v>9.033989266547406</v>
      </c>
      <c r="O35" s="117">
        <v>2.8622540250447233</v>
      </c>
      <c r="P35" s="117">
        <v>6.2611806797853315</v>
      </c>
      <c r="Q35" s="117">
        <v>1.7889087656529516</v>
      </c>
      <c r="R35" s="117">
        <v>9.928443649373882</v>
      </c>
      <c r="S35" s="123">
        <v>63.41681574239715</v>
      </c>
    </row>
    <row r="36" spans="1:19" ht="15">
      <c r="A36" s="121" t="s">
        <v>26</v>
      </c>
      <c r="B36" s="122">
        <v>6575.3</v>
      </c>
      <c r="C36" s="122">
        <v>569.8</v>
      </c>
      <c r="D36" s="122">
        <v>340.5</v>
      </c>
      <c r="E36" s="122">
        <v>333.5</v>
      </c>
      <c r="F36" s="122">
        <v>526.4</v>
      </c>
      <c r="G36" s="122">
        <v>41.2</v>
      </c>
      <c r="H36" s="122">
        <v>269.5</v>
      </c>
      <c r="I36" s="122">
        <v>4494.6</v>
      </c>
      <c r="J36" s="124" t="s">
        <v>67</v>
      </c>
      <c r="L36" s="117" t="s">
        <v>390</v>
      </c>
      <c r="M36" s="117">
        <v>2.440932561414489</v>
      </c>
      <c r="N36" s="117">
        <v>9.341261148490064</v>
      </c>
      <c r="O36" s="117">
        <v>5.022688155218276</v>
      </c>
      <c r="P36" s="117">
        <v>2.5191675794085433</v>
      </c>
      <c r="Q36" s="117">
        <v>2.816460647785949</v>
      </c>
      <c r="R36" s="117">
        <v>2.83210765138476</v>
      </c>
      <c r="S36" s="123">
        <v>75.02738225629791</v>
      </c>
    </row>
    <row r="37" spans="1:19" ht="15">
      <c r="A37" s="121" t="s">
        <v>22</v>
      </c>
      <c r="B37" s="122">
        <v>1784.4</v>
      </c>
      <c r="C37" s="122">
        <v>90.9</v>
      </c>
      <c r="D37" s="122">
        <v>121.5</v>
      </c>
      <c r="E37" s="122">
        <v>40.1</v>
      </c>
      <c r="F37" s="122">
        <v>58.7</v>
      </c>
      <c r="G37" s="122">
        <v>30.5</v>
      </c>
      <c r="H37" s="122">
        <v>58.5</v>
      </c>
      <c r="I37" s="122">
        <v>1367.1</v>
      </c>
      <c r="J37" s="122">
        <v>17</v>
      </c>
      <c r="L37" s="117" t="s">
        <v>13</v>
      </c>
      <c r="M37" s="117">
        <v>12.069428771024771</v>
      </c>
      <c r="N37" s="117">
        <v>10.797194905690795</v>
      </c>
      <c r="O37" s="117">
        <v>3.533236605943361</v>
      </c>
      <c r="P37" s="117">
        <v>1.8781234886345317</v>
      </c>
      <c r="Q37" s="117">
        <v>0.5118491052716427</v>
      </c>
      <c r="R37" s="117">
        <v>3.5036810145628463</v>
      </c>
      <c r="S37" s="123">
        <v>67.70514267290021</v>
      </c>
    </row>
    <row r="38" spans="1:19" ht="15">
      <c r="A38" s="121" t="s">
        <v>17</v>
      </c>
      <c r="B38" s="122">
        <v>3269.2</v>
      </c>
      <c r="C38" s="122">
        <v>120.1</v>
      </c>
      <c r="D38" s="122">
        <v>250.5</v>
      </c>
      <c r="E38" s="122">
        <v>184.4</v>
      </c>
      <c r="F38" s="122">
        <v>89.6</v>
      </c>
      <c r="G38" s="122">
        <v>98</v>
      </c>
      <c r="H38" s="122">
        <v>92.1</v>
      </c>
      <c r="I38" s="122">
        <v>2434.6</v>
      </c>
      <c r="J38" s="124" t="s">
        <v>67</v>
      </c>
      <c r="L38" s="117" t="s">
        <v>391</v>
      </c>
      <c r="M38" s="117">
        <v>5.611672278338945</v>
      </c>
      <c r="N38" s="117">
        <v>11.307519640852973</v>
      </c>
      <c r="O38" s="117">
        <v>4.517396184062852</v>
      </c>
      <c r="P38" s="117">
        <v>5.4713804713804715</v>
      </c>
      <c r="Q38" s="117">
        <v>1.2065095398428731</v>
      </c>
      <c r="R38" s="117">
        <v>1.8237934904601572</v>
      </c>
      <c r="S38" s="123">
        <v>70.06172839506173</v>
      </c>
    </row>
    <row r="39" spans="1:22" ht="15" customHeight="1">
      <c r="A39" s="121" t="s">
        <v>19</v>
      </c>
      <c r="B39" s="122">
        <v>379.9</v>
      </c>
      <c r="C39" s="122">
        <v>20</v>
      </c>
      <c r="D39" s="122">
        <v>40.3</v>
      </c>
      <c r="E39" s="122">
        <v>16.1</v>
      </c>
      <c r="F39" s="122">
        <v>19.5</v>
      </c>
      <c r="G39" s="125">
        <v>4.3</v>
      </c>
      <c r="H39" s="125">
        <v>6.5</v>
      </c>
      <c r="I39" s="122">
        <v>249.7</v>
      </c>
      <c r="J39" s="122">
        <v>23.5</v>
      </c>
      <c r="L39" s="117" t="s">
        <v>3</v>
      </c>
      <c r="M39" s="117">
        <v>8.927560837577817</v>
      </c>
      <c r="N39" s="117">
        <v>11.601584606677987</v>
      </c>
      <c r="O39" s="117">
        <v>6.777023203169214</v>
      </c>
      <c r="P39" s="117">
        <v>5.850311262026033</v>
      </c>
      <c r="Q39" s="117">
        <v>2.101018675721562</v>
      </c>
      <c r="R39" s="117">
        <v>2.313242784380306</v>
      </c>
      <c r="S39" s="123">
        <v>62.429258630447094</v>
      </c>
      <c r="V39" s="127" t="s">
        <v>394</v>
      </c>
    </row>
    <row r="40" spans="1:22" ht="15">
      <c r="A40" s="121" t="s">
        <v>14</v>
      </c>
      <c r="B40" s="122">
        <v>848.6</v>
      </c>
      <c r="C40" s="122">
        <v>54.4</v>
      </c>
      <c r="D40" s="122">
        <v>64.3</v>
      </c>
      <c r="E40" s="122">
        <v>50</v>
      </c>
      <c r="F40" s="122">
        <v>83.7</v>
      </c>
      <c r="G40" s="122">
        <v>18.2</v>
      </c>
      <c r="H40" s="125">
        <v>5.6</v>
      </c>
      <c r="I40" s="122">
        <v>571.9</v>
      </c>
      <c r="J40" s="126" t="s">
        <v>67</v>
      </c>
      <c r="L40" s="117" t="s">
        <v>9</v>
      </c>
      <c r="M40" s="117">
        <v>11.225374798661875</v>
      </c>
      <c r="N40" s="117">
        <v>12.030727295254614</v>
      </c>
      <c r="O40" s="117">
        <v>8.350885887746253</v>
      </c>
      <c r="P40" s="117">
        <v>12.774129599801759</v>
      </c>
      <c r="Q40" s="117">
        <v>2.2054268368231944</v>
      </c>
      <c r="R40" s="117">
        <v>4.014372444554578</v>
      </c>
      <c r="S40" s="123">
        <v>49.38669309874861</v>
      </c>
      <c r="V40" s="117" t="s">
        <v>185</v>
      </c>
    </row>
    <row r="41" spans="1:22" ht="15">
      <c r="A41" s="121" t="s">
        <v>9</v>
      </c>
      <c r="B41" s="122">
        <v>825.4</v>
      </c>
      <c r="C41" s="122">
        <v>90.6</v>
      </c>
      <c r="D41" s="122">
        <v>97.1</v>
      </c>
      <c r="E41" s="122">
        <v>67.4</v>
      </c>
      <c r="F41" s="122">
        <v>103.1</v>
      </c>
      <c r="G41" s="122">
        <v>17.8</v>
      </c>
      <c r="H41" s="122">
        <v>32.4</v>
      </c>
      <c r="I41" s="122">
        <v>398.6</v>
      </c>
      <c r="J41" s="122">
        <v>18.3</v>
      </c>
      <c r="L41" s="117" t="s">
        <v>16</v>
      </c>
      <c r="M41" s="117">
        <v>17.55856379884723</v>
      </c>
      <c r="N41" s="117">
        <v>12.75183755486225</v>
      </c>
      <c r="O41" s="117">
        <v>10.399591066927536</v>
      </c>
      <c r="P41" s="117">
        <v>13.458657218902578</v>
      </c>
      <c r="Q41" s="117">
        <v>2.4712248603105773</v>
      </c>
      <c r="R41" s="117">
        <v>4.5440925034812185</v>
      </c>
      <c r="S41" s="123">
        <v>38.8160329966686</v>
      </c>
      <c r="V41" s="117" t="s">
        <v>396</v>
      </c>
    </row>
    <row r="42" spans="1:22" ht="15">
      <c r="A42" s="121" t="s">
        <v>28</v>
      </c>
      <c r="B42" s="122">
        <v>1996.9</v>
      </c>
      <c r="C42" s="122">
        <v>149.8</v>
      </c>
      <c r="D42" s="122">
        <v>153.2</v>
      </c>
      <c r="E42" s="122">
        <v>111</v>
      </c>
      <c r="F42" s="122">
        <v>136.9</v>
      </c>
      <c r="G42" s="122">
        <v>20.3</v>
      </c>
      <c r="H42" s="122">
        <v>95.9</v>
      </c>
      <c r="I42" s="122">
        <v>1316</v>
      </c>
      <c r="J42" s="122">
        <v>13.8</v>
      </c>
      <c r="L42" s="117" t="s">
        <v>20</v>
      </c>
      <c r="M42" s="117">
        <v>9.064290697807413</v>
      </c>
      <c r="N42" s="117">
        <v>13.745696606466812</v>
      </c>
      <c r="O42" s="117">
        <v>5.238416579931602</v>
      </c>
      <c r="P42" s="117">
        <v>5.767977033317702</v>
      </c>
      <c r="Q42" s="117">
        <v>0.9687639395637703</v>
      </c>
      <c r="R42" s="117">
        <v>0.44606604064919764</v>
      </c>
      <c r="S42" s="123">
        <v>64.76764534318491</v>
      </c>
      <c r="V42" s="117" t="s">
        <v>398</v>
      </c>
    </row>
    <row r="43" spans="1:22" ht="15">
      <c r="A43" s="121" t="s">
        <v>25</v>
      </c>
      <c r="B43" s="122">
        <v>11498</v>
      </c>
      <c r="C43" s="122">
        <v>1056</v>
      </c>
      <c r="D43" s="122">
        <v>778.6</v>
      </c>
      <c r="E43" s="122">
        <v>415.7</v>
      </c>
      <c r="F43" s="122">
        <v>618</v>
      </c>
      <c r="G43" s="122">
        <v>218.9</v>
      </c>
      <c r="H43" s="122">
        <v>314.7</v>
      </c>
      <c r="I43" s="122">
        <v>8030.1</v>
      </c>
      <c r="J43" s="122">
        <v>66</v>
      </c>
      <c r="L43" s="117" t="s">
        <v>71</v>
      </c>
      <c r="M43" s="117">
        <v>7.37839450910176</v>
      </c>
      <c r="N43" s="117">
        <v>18.099074903014024</v>
      </c>
      <c r="O43" s="117">
        <v>7.027752909579229</v>
      </c>
      <c r="P43" s="117">
        <v>11.92181438376604</v>
      </c>
      <c r="Q43" s="117">
        <v>2.771560728140853</v>
      </c>
      <c r="R43" s="117">
        <v>2.1635332736496564</v>
      </c>
      <c r="S43" s="123">
        <v>50.63786929274843</v>
      </c>
      <c r="V43" s="117" t="s">
        <v>400</v>
      </c>
    </row>
    <row r="44" spans="1:22" ht="1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V44" s="117" t="s">
        <v>401</v>
      </c>
    </row>
    <row r="45" spans="1:22" ht="15">
      <c r="A45" s="121" t="s">
        <v>72</v>
      </c>
      <c r="B45" s="122">
        <v>94.9</v>
      </c>
      <c r="C45" s="122">
        <v>7.4</v>
      </c>
      <c r="D45" s="122">
        <v>5</v>
      </c>
      <c r="E45" s="122">
        <v>1.6</v>
      </c>
      <c r="F45" s="122">
        <v>2.3</v>
      </c>
      <c r="G45" s="126" t="s">
        <v>67</v>
      </c>
      <c r="H45" s="122">
        <v>2.7</v>
      </c>
      <c r="I45" s="122">
        <v>73.4</v>
      </c>
      <c r="J45" s="122">
        <v>2</v>
      </c>
      <c r="L45" s="117" t="s">
        <v>404</v>
      </c>
      <c r="M45" s="117">
        <v>7.965554359526372</v>
      </c>
      <c r="N45" s="117">
        <v>5.382131324004305</v>
      </c>
      <c r="O45" s="117">
        <v>1.7222820236813776</v>
      </c>
      <c r="P45" s="117">
        <v>2.47578040904198</v>
      </c>
      <c r="Q45" s="117" t="s">
        <v>67</v>
      </c>
      <c r="R45" s="117">
        <v>2.9063509149623252</v>
      </c>
      <c r="S45" s="123">
        <v>79.00968783638321</v>
      </c>
      <c r="V45" s="117" t="s">
        <v>403</v>
      </c>
    </row>
    <row r="46" spans="1:22" ht="15">
      <c r="A46" s="121" t="s">
        <v>73</v>
      </c>
      <c r="B46" s="122">
        <v>1010.8</v>
      </c>
      <c r="C46" s="122">
        <v>50.1</v>
      </c>
      <c r="D46" s="122">
        <v>66.1</v>
      </c>
      <c r="E46" s="122">
        <v>19.6</v>
      </c>
      <c r="F46" s="122">
        <v>14</v>
      </c>
      <c r="G46" s="125">
        <v>7.4</v>
      </c>
      <c r="H46" s="122">
        <v>48.1</v>
      </c>
      <c r="I46" s="122">
        <v>785.5</v>
      </c>
      <c r="J46" s="122">
        <v>20</v>
      </c>
      <c r="L46" s="117" t="s">
        <v>402</v>
      </c>
      <c r="M46" s="117">
        <v>5.056519983851433</v>
      </c>
      <c r="N46" s="117">
        <v>6.6713766653209525</v>
      </c>
      <c r="O46" s="117">
        <v>1.9781994348001617</v>
      </c>
      <c r="P46" s="117">
        <v>1.4129995962858297</v>
      </c>
      <c r="Q46" s="117">
        <v>0.7468712151796529</v>
      </c>
      <c r="R46" s="117">
        <v>4.854662898667743</v>
      </c>
      <c r="S46" s="123">
        <v>79.27937020589422</v>
      </c>
      <c r="V46" s="117" t="s">
        <v>405</v>
      </c>
    </row>
    <row r="47" spans="1:19" ht="15">
      <c r="A47" s="121" t="s">
        <v>74</v>
      </c>
      <c r="B47" s="122">
        <v>1604.5</v>
      </c>
      <c r="C47" s="122">
        <v>292.5</v>
      </c>
      <c r="D47" s="122">
        <v>239.5</v>
      </c>
      <c r="E47" s="122">
        <v>205.5</v>
      </c>
      <c r="F47" s="122">
        <v>97.4</v>
      </c>
      <c r="G47" s="122">
        <v>80.4</v>
      </c>
      <c r="H47" s="122">
        <v>76.5</v>
      </c>
      <c r="I47" s="122">
        <v>575.8</v>
      </c>
      <c r="J47" s="122">
        <v>36.7</v>
      </c>
      <c r="L47" s="117" t="s">
        <v>74</v>
      </c>
      <c r="M47" s="117">
        <v>18.65671641791045</v>
      </c>
      <c r="N47" s="117">
        <v>15.276183186630949</v>
      </c>
      <c r="O47" s="117">
        <v>13.107539226942214</v>
      </c>
      <c r="P47" s="117">
        <v>6.212527108049497</v>
      </c>
      <c r="Q47" s="117">
        <v>5.128205128205129</v>
      </c>
      <c r="R47" s="117">
        <v>4.879448909299656</v>
      </c>
      <c r="S47" s="123">
        <v>36.72662329378747</v>
      </c>
    </row>
    <row r="48" spans="1:19" ht="15">
      <c r="A48" s="121" t="s">
        <v>75</v>
      </c>
      <c r="B48" s="122">
        <v>12932</v>
      </c>
      <c r="C48" s="124" t="s">
        <v>67</v>
      </c>
      <c r="D48" s="124" t="s">
        <v>67</v>
      </c>
      <c r="E48" s="124" t="s">
        <v>67</v>
      </c>
      <c r="F48" s="124" t="s">
        <v>67</v>
      </c>
      <c r="G48" s="124" t="s">
        <v>67</v>
      </c>
      <c r="H48" s="124" t="s">
        <v>67</v>
      </c>
      <c r="I48" s="124" t="s">
        <v>67</v>
      </c>
      <c r="J48" s="122">
        <v>12932</v>
      </c>
      <c r="L48" s="117" t="s">
        <v>75</v>
      </c>
      <c r="M48" s="117" t="s">
        <v>67</v>
      </c>
      <c r="N48" s="117" t="s">
        <v>67</v>
      </c>
      <c r="O48" s="117" t="s">
        <v>67</v>
      </c>
      <c r="P48" s="117" t="s">
        <v>67</v>
      </c>
      <c r="Q48" s="117" t="s">
        <v>67</v>
      </c>
      <c r="R48" s="117" t="s">
        <v>67</v>
      </c>
      <c r="S48" s="123" t="s">
        <v>67</v>
      </c>
    </row>
    <row r="49" ht="15">
      <c r="V49" s="128" t="s">
        <v>406</v>
      </c>
    </row>
    <row r="51" spans="2:19" ht="12">
      <c r="B51" s="121" t="s">
        <v>384</v>
      </c>
      <c r="C51" s="121" t="s">
        <v>385</v>
      </c>
      <c r="D51" s="121" t="s">
        <v>386</v>
      </c>
      <c r="E51" s="121" t="s">
        <v>387</v>
      </c>
      <c r="F51" s="121" t="s">
        <v>388</v>
      </c>
      <c r="G51" s="121" t="s">
        <v>265</v>
      </c>
      <c r="H51" s="121" t="s">
        <v>0</v>
      </c>
      <c r="M51" s="117" t="s">
        <v>384</v>
      </c>
      <c r="N51" s="117" t="s">
        <v>385</v>
      </c>
      <c r="O51" s="117" t="s">
        <v>386</v>
      </c>
      <c r="P51" s="117" t="s">
        <v>387</v>
      </c>
      <c r="Q51" s="117" t="s">
        <v>388</v>
      </c>
      <c r="R51" s="117" t="s">
        <v>265</v>
      </c>
      <c r="S51" s="117" t="s">
        <v>0</v>
      </c>
    </row>
    <row r="52" spans="1:19" ht="12">
      <c r="A52" s="121" t="s">
        <v>66</v>
      </c>
      <c r="B52" s="123">
        <f aca="true" t="shared" si="0" ref="B52:H52">C14/($B14-$J14)*100</f>
        <v>9.852185677341788</v>
      </c>
      <c r="C52" s="123">
        <f t="shared" si="0"/>
        <v>9.404095755567656</v>
      </c>
      <c r="D52" s="123">
        <f t="shared" si="0"/>
        <v>5.5724828249359915</v>
      </c>
      <c r="E52" s="123">
        <f t="shared" si="0"/>
        <v>6.648104596365078</v>
      </c>
      <c r="F52" s="123">
        <f t="shared" si="0"/>
        <v>1.7533561690564365</v>
      </c>
      <c r="G52" s="123">
        <f t="shared" si="0"/>
        <v>3.3261118898942272</v>
      </c>
      <c r="H52" s="123">
        <f t="shared" si="0"/>
        <v>63.44366308683882</v>
      </c>
      <c r="L52" s="117" t="s">
        <v>2</v>
      </c>
      <c r="M52" s="117">
        <v>9.852185677341788</v>
      </c>
      <c r="N52" s="117">
        <v>9.404095755567656</v>
      </c>
      <c r="O52" s="117">
        <v>5.5724828249359915</v>
      </c>
      <c r="P52" s="117">
        <v>6.648104596365078</v>
      </c>
      <c r="Q52" s="117">
        <v>1.7533561690564365</v>
      </c>
      <c r="R52" s="117">
        <v>3.3261118898942272</v>
      </c>
      <c r="S52" s="117">
        <v>63.44366308683882</v>
      </c>
    </row>
    <row r="53" spans="1:8" ht="12">
      <c r="A53" s="121"/>
      <c r="B53" s="123"/>
      <c r="C53" s="123"/>
      <c r="D53" s="123"/>
      <c r="E53" s="123"/>
      <c r="F53" s="123"/>
      <c r="G53" s="123"/>
      <c r="H53" s="123"/>
    </row>
    <row r="54" spans="1:19" ht="12">
      <c r="A54" s="121" t="s">
        <v>5</v>
      </c>
      <c r="B54" s="123">
        <f aca="true" t="shared" si="1" ref="B54:H55">C16/($B16)*100</f>
        <v>8.07880746377567</v>
      </c>
      <c r="C54" s="123">
        <f t="shared" si="1"/>
        <v>6.989471489627854</v>
      </c>
      <c r="D54" s="123">
        <f t="shared" si="1"/>
        <v>6.343166892525801</v>
      </c>
      <c r="E54" s="123">
        <f t="shared" si="1"/>
        <v>9.126446367142709</v>
      </c>
      <c r="F54" s="123">
        <f t="shared" si="1"/>
        <v>1.4593974773272178</v>
      </c>
      <c r="G54" s="123">
        <f t="shared" si="1"/>
        <v>0.9955175648910665</v>
      </c>
      <c r="H54" s="123">
        <f t="shared" si="1"/>
        <v>67.00198061086209</v>
      </c>
      <c r="L54" s="117" t="s">
        <v>16</v>
      </c>
      <c r="M54" s="117">
        <v>17.55856379884723</v>
      </c>
      <c r="N54" s="117">
        <v>12.75183755486225</v>
      </c>
      <c r="O54" s="117">
        <v>10.399591066927536</v>
      </c>
      <c r="P54" s="117">
        <v>13.458657218902578</v>
      </c>
      <c r="Q54" s="117">
        <v>2.4712248603105773</v>
      </c>
      <c r="R54" s="117">
        <v>4.5440925034812185</v>
      </c>
      <c r="S54" s="117">
        <v>38.8160329966686</v>
      </c>
    </row>
    <row r="55" spans="1:19" ht="12">
      <c r="A55" s="121" t="s">
        <v>6</v>
      </c>
      <c r="B55" s="123">
        <f t="shared" si="1"/>
        <v>5.560429918841852</v>
      </c>
      <c r="C55" s="123">
        <f t="shared" si="1"/>
        <v>2.7308620311471814</v>
      </c>
      <c r="D55" s="123">
        <f t="shared" si="1"/>
        <v>4.200482561965343</v>
      </c>
      <c r="E55" s="123">
        <f t="shared" si="1"/>
        <v>8.071945602105725</v>
      </c>
      <c r="F55" s="123">
        <f t="shared" si="1"/>
        <v>2.007019083132266</v>
      </c>
      <c r="G55" s="123">
        <f t="shared" si="1"/>
        <v>1.0199605176573812</v>
      </c>
      <c r="H55" s="123">
        <f t="shared" si="1"/>
        <v>76.35446369817943</v>
      </c>
      <c r="L55" s="117" t="s">
        <v>9</v>
      </c>
      <c r="M55" s="117">
        <v>11.225374798661875</v>
      </c>
      <c r="N55" s="117">
        <v>12.030727295254614</v>
      </c>
      <c r="O55" s="117">
        <v>8.350885887746253</v>
      </c>
      <c r="P55" s="117">
        <v>12.774129599801759</v>
      </c>
      <c r="Q55" s="117">
        <v>2.2054268368231944</v>
      </c>
      <c r="R55" s="117">
        <v>4.014372444554578</v>
      </c>
      <c r="S55" s="117">
        <v>49.38669309874861</v>
      </c>
    </row>
    <row r="56" spans="1:19" ht="12">
      <c r="A56" s="121" t="s">
        <v>68</v>
      </c>
      <c r="B56" s="123">
        <f aca="true" t="shared" si="2" ref="B56:H56">C18/($B18-$J18)*100</f>
        <v>6.270680770273936</v>
      </c>
      <c r="C56" s="123">
        <f t="shared" si="2"/>
        <v>8.006509357200976</v>
      </c>
      <c r="D56" s="123">
        <f t="shared" si="2"/>
        <v>3.6832112828858157</v>
      </c>
      <c r="E56" s="123">
        <f t="shared" si="2"/>
        <v>6.601573094656903</v>
      </c>
      <c r="F56" s="123">
        <f t="shared" si="2"/>
        <v>3.9273121779224303</v>
      </c>
      <c r="G56" s="123">
        <f t="shared" si="2"/>
        <v>2.4355844860320044</v>
      </c>
      <c r="H56" s="123">
        <f t="shared" si="2"/>
        <v>69.07512883102794</v>
      </c>
      <c r="L56" s="117" t="s">
        <v>71</v>
      </c>
      <c r="M56" s="117">
        <v>7.37839450910176</v>
      </c>
      <c r="N56" s="117">
        <v>18.099074903014024</v>
      </c>
      <c r="O56" s="117">
        <v>7.027752909579229</v>
      </c>
      <c r="P56" s="117">
        <v>11.92181438376604</v>
      </c>
      <c r="Q56" s="117">
        <v>2.771560728140853</v>
      </c>
      <c r="R56" s="117">
        <v>2.1635332736496564</v>
      </c>
      <c r="S56" s="117">
        <v>50.63786929274843</v>
      </c>
    </row>
    <row r="57" spans="1:19" ht="12">
      <c r="A57" s="121" t="s">
        <v>7</v>
      </c>
      <c r="B57" s="123">
        <f aca="true" t="shared" si="3" ref="B57:H57">C19/($B19)*100</f>
        <v>14.25513698630137</v>
      </c>
      <c r="C57" s="123">
        <f t="shared" si="3"/>
        <v>6.110873287671233</v>
      </c>
      <c r="D57" s="123">
        <f t="shared" si="3"/>
        <v>4.6660958904109595</v>
      </c>
      <c r="E57" s="123">
        <f t="shared" si="3"/>
        <v>5.832619863013699</v>
      </c>
      <c r="F57" s="123">
        <f t="shared" si="3"/>
        <v>0.6528253424657534</v>
      </c>
      <c r="G57" s="123">
        <f t="shared" si="3"/>
        <v>5.318921232876712</v>
      </c>
      <c r="H57" s="123">
        <f t="shared" si="3"/>
        <v>63.17422945205479</v>
      </c>
      <c r="L57" s="117" t="s">
        <v>10</v>
      </c>
      <c r="M57" s="117">
        <v>21.85089974293059</v>
      </c>
      <c r="N57" s="117">
        <v>3.7275064267352187</v>
      </c>
      <c r="O57" s="117">
        <v>2.699228791773779</v>
      </c>
      <c r="P57" s="117">
        <v>3.2133676092544987</v>
      </c>
      <c r="Q57" s="117">
        <v>1.5424164524421593</v>
      </c>
      <c r="R57" s="117">
        <v>7.840616966580977</v>
      </c>
      <c r="S57" s="117">
        <v>59.25449871465296</v>
      </c>
    </row>
    <row r="58" spans="1:19" ht="12">
      <c r="A58" s="121" t="s">
        <v>69</v>
      </c>
      <c r="B58" s="123">
        <f aca="true" t="shared" si="4" ref="B58:H58">C20/($B20-$J20)*100</f>
        <v>9.748262750753902</v>
      </c>
      <c r="C58" s="123">
        <f t="shared" si="4"/>
        <v>8.955028189327392</v>
      </c>
      <c r="D58" s="123">
        <f t="shared" si="4"/>
        <v>6.529434902320704</v>
      </c>
      <c r="E58" s="123">
        <f t="shared" si="4"/>
        <v>3.9229054674183828</v>
      </c>
      <c r="F58" s="123">
        <f t="shared" si="4"/>
        <v>2.624885275993182</v>
      </c>
      <c r="G58" s="123">
        <f t="shared" si="4"/>
        <v>6.566146584502426</v>
      </c>
      <c r="H58" s="123">
        <f t="shared" si="4"/>
        <v>61.65464796119051</v>
      </c>
      <c r="L58" s="117" t="s">
        <v>4</v>
      </c>
      <c r="M58" s="117">
        <v>9.748262750753902</v>
      </c>
      <c r="N58" s="117">
        <v>8.955028189327392</v>
      </c>
      <c r="O58" s="117">
        <v>6.529434902320704</v>
      </c>
      <c r="P58" s="117">
        <v>3.9229054674183828</v>
      </c>
      <c r="Q58" s="117">
        <v>2.624885275993182</v>
      </c>
      <c r="R58" s="117">
        <v>6.566146584502426</v>
      </c>
      <c r="S58" s="117">
        <v>61.65464796119051</v>
      </c>
    </row>
    <row r="59" spans="1:19" ht="12">
      <c r="A59" s="121" t="s">
        <v>11</v>
      </c>
      <c r="B59" s="123">
        <f>C21/($B21)*100</f>
        <v>2.227342549923195</v>
      </c>
      <c r="C59" s="123">
        <f>D21/($B21)*100</f>
        <v>2.803379416282642</v>
      </c>
      <c r="D59" s="123">
        <f>E21/($B21)*100</f>
        <v>2.342549923195085</v>
      </c>
      <c r="E59" s="123">
        <f>F21/($B21)*100</f>
        <v>1.036866359447005</v>
      </c>
      <c r="F59" s="123" t="s">
        <v>67</v>
      </c>
      <c r="G59" s="123">
        <f>H21/($B21)*100</f>
        <v>1.9969278033794164</v>
      </c>
      <c r="H59" s="123">
        <f>I21/($B21)*100</f>
        <v>89.05529953917052</v>
      </c>
      <c r="L59" s="117" t="s">
        <v>3</v>
      </c>
      <c r="M59" s="117">
        <v>8.927560837577817</v>
      </c>
      <c r="N59" s="117">
        <v>11.601584606677987</v>
      </c>
      <c r="O59" s="117">
        <v>6.777023203169214</v>
      </c>
      <c r="P59" s="117">
        <v>5.850311262026033</v>
      </c>
      <c r="Q59" s="117">
        <v>2.101018675721562</v>
      </c>
      <c r="R59" s="117">
        <v>2.313242784380306</v>
      </c>
      <c r="S59" s="117">
        <v>62.429258630447094</v>
      </c>
    </row>
    <row r="60" spans="1:19" ht="12">
      <c r="A60" s="121" t="s">
        <v>21</v>
      </c>
      <c r="B60" s="123">
        <f aca="true" t="shared" si="5" ref="B60:H65">C22/($B22-$J22)*100</f>
        <v>4.628080740492918</v>
      </c>
      <c r="C60" s="123">
        <f t="shared" si="5"/>
        <v>4.9737927958068475</v>
      </c>
      <c r="D60" s="123">
        <f t="shared" si="5"/>
        <v>1.906992305118769</v>
      </c>
      <c r="E60" s="123">
        <f t="shared" si="5"/>
        <v>3.958960633433701</v>
      </c>
      <c r="F60" s="123">
        <f t="shared" si="5"/>
        <v>1.9627523140403704</v>
      </c>
      <c r="G60" s="123">
        <f t="shared" si="5"/>
        <v>4.204304672688748</v>
      </c>
      <c r="H60" s="123">
        <f t="shared" si="5"/>
        <v>78.36511653841865</v>
      </c>
      <c r="L60" s="117" t="s">
        <v>7</v>
      </c>
      <c r="M60" s="117">
        <v>14.25513698630137</v>
      </c>
      <c r="N60" s="117">
        <v>6.110873287671233</v>
      </c>
      <c r="O60" s="117">
        <v>4.6660958904109595</v>
      </c>
      <c r="P60" s="117">
        <v>5.832619863013699</v>
      </c>
      <c r="Q60" s="117">
        <v>0.6528253424657534</v>
      </c>
      <c r="R60" s="117">
        <v>5.318921232876712</v>
      </c>
      <c r="S60" s="117">
        <v>63.17422945205479</v>
      </c>
    </row>
    <row r="61" spans="1:19" ht="12">
      <c r="A61" s="121" t="s">
        <v>18</v>
      </c>
      <c r="B61" s="123">
        <f t="shared" si="5"/>
        <v>7.6548703330320516</v>
      </c>
      <c r="C61" s="123">
        <f t="shared" si="5"/>
        <v>5.047625669192797</v>
      </c>
      <c r="D61" s="123">
        <f t="shared" si="5"/>
        <v>2.217896127372593</v>
      </c>
      <c r="E61" s="123">
        <f t="shared" si="5"/>
        <v>4.574845303483279</v>
      </c>
      <c r="F61" s="123">
        <f t="shared" si="5"/>
        <v>0.14600570117499828</v>
      </c>
      <c r="G61" s="123">
        <f t="shared" si="5"/>
        <v>1.772926371410693</v>
      </c>
      <c r="H61" s="123">
        <f t="shared" si="5"/>
        <v>78.57887784189668</v>
      </c>
      <c r="L61" s="117" t="s">
        <v>23</v>
      </c>
      <c r="M61" s="117">
        <v>6.618962432915922</v>
      </c>
      <c r="N61" s="117">
        <v>9.033989266547406</v>
      </c>
      <c r="O61" s="117">
        <v>2.8622540250447233</v>
      </c>
      <c r="P61" s="117">
        <v>6.2611806797853315</v>
      </c>
      <c r="Q61" s="117">
        <v>1.7889087656529516</v>
      </c>
      <c r="R61" s="117">
        <v>9.928443649373882</v>
      </c>
      <c r="S61" s="117">
        <v>63.41681574239715</v>
      </c>
    </row>
    <row r="62" spans="1:19" ht="12">
      <c r="A62" s="121" t="s">
        <v>13</v>
      </c>
      <c r="B62" s="123">
        <f t="shared" si="5"/>
        <v>12.069428771024771</v>
      </c>
      <c r="C62" s="123">
        <f t="shared" si="5"/>
        <v>10.797194905690795</v>
      </c>
      <c r="D62" s="123">
        <f t="shared" si="5"/>
        <v>3.533236605943361</v>
      </c>
      <c r="E62" s="123">
        <f t="shared" si="5"/>
        <v>1.8781234886345317</v>
      </c>
      <c r="F62" s="123">
        <f t="shared" si="5"/>
        <v>0.5118491052716427</v>
      </c>
      <c r="G62" s="123">
        <f t="shared" si="5"/>
        <v>3.5036810145628463</v>
      </c>
      <c r="H62" s="123">
        <f t="shared" si="5"/>
        <v>67.70514267290021</v>
      </c>
      <c r="L62" s="117" t="s">
        <v>20</v>
      </c>
      <c r="M62" s="117">
        <v>9.064290697807413</v>
      </c>
      <c r="N62" s="117">
        <v>13.745696606466812</v>
      </c>
      <c r="O62" s="117">
        <v>5.238416579931602</v>
      </c>
      <c r="P62" s="117">
        <v>5.767977033317702</v>
      </c>
      <c r="Q62" s="117">
        <v>0.9687639395637703</v>
      </c>
      <c r="R62" s="117">
        <v>0.44606604064919764</v>
      </c>
      <c r="S62" s="117">
        <v>64.76764534318491</v>
      </c>
    </row>
    <row r="63" spans="1:19" ht="12">
      <c r="A63" s="121" t="s">
        <v>16</v>
      </c>
      <c r="B63" s="123">
        <f t="shared" si="5"/>
        <v>17.55856379884723</v>
      </c>
      <c r="C63" s="123">
        <f t="shared" si="5"/>
        <v>12.75183755486225</v>
      </c>
      <c r="D63" s="123">
        <f t="shared" si="5"/>
        <v>10.399591066927536</v>
      </c>
      <c r="E63" s="123">
        <f t="shared" si="5"/>
        <v>13.458657218902578</v>
      </c>
      <c r="F63" s="123">
        <f t="shared" si="5"/>
        <v>2.4712248603105773</v>
      </c>
      <c r="G63" s="123">
        <f t="shared" si="5"/>
        <v>4.5440925034812185</v>
      </c>
      <c r="H63" s="123">
        <f t="shared" si="5"/>
        <v>38.8160329966686</v>
      </c>
      <c r="L63" s="117" t="s">
        <v>28</v>
      </c>
      <c r="M63" s="117">
        <v>7.5538298623367455</v>
      </c>
      <c r="N63" s="117">
        <v>7.725278604205537</v>
      </c>
      <c r="O63" s="117">
        <v>5.597297161010538</v>
      </c>
      <c r="P63" s="117">
        <v>6.903333165246331</v>
      </c>
      <c r="Q63" s="117">
        <v>1.0236498411577832</v>
      </c>
      <c r="R63" s="117">
        <v>4.835863042710907</v>
      </c>
      <c r="S63" s="117">
        <v>66.36074832333215</v>
      </c>
    </row>
    <row r="64" spans="1:19" ht="12">
      <c r="A64" s="121" t="s">
        <v>15</v>
      </c>
      <c r="B64" s="123">
        <f t="shared" si="5"/>
        <v>2.440932561414489</v>
      </c>
      <c r="C64" s="123">
        <f t="shared" si="5"/>
        <v>9.341261148490064</v>
      </c>
      <c r="D64" s="123">
        <f t="shared" si="5"/>
        <v>5.022688155218276</v>
      </c>
      <c r="E64" s="123">
        <f t="shared" si="5"/>
        <v>2.5191675794085433</v>
      </c>
      <c r="F64" s="123">
        <f t="shared" si="5"/>
        <v>2.816460647785949</v>
      </c>
      <c r="G64" s="123">
        <f t="shared" si="5"/>
        <v>2.83210765138476</v>
      </c>
      <c r="H64" s="123">
        <f t="shared" si="5"/>
        <v>75.02738225629791</v>
      </c>
      <c r="L64" s="117" t="s">
        <v>5</v>
      </c>
      <c r="M64" s="117">
        <v>8.07880746377567</v>
      </c>
      <c r="N64" s="117">
        <v>6.989471489627854</v>
      </c>
      <c r="O64" s="117">
        <v>6.343166892525801</v>
      </c>
      <c r="P64" s="117">
        <v>9.126446367142709</v>
      </c>
      <c r="Q64" s="117">
        <v>1.4593974773272178</v>
      </c>
      <c r="R64" s="117">
        <v>0.9955175648910665</v>
      </c>
      <c r="S64" s="117">
        <v>67.00198061086209</v>
      </c>
    </row>
    <row r="65" spans="1:19" ht="12">
      <c r="A65" s="121" t="s">
        <v>20</v>
      </c>
      <c r="B65" s="123">
        <f t="shared" si="5"/>
        <v>9.064290697807413</v>
      </c>
      <c r="C65" s="123">
        <f t="shared" si="5"/>
        <v>13.745696606466812</v>
      </c>
      <c r="D65" s="123">
        <f t="shared" si="5"/>
        <v>5.238416579931602</v>
      </c>
      <c r="E65" s="123">
        <f t="shared" si="5"/>
        <v>5.767977033317702</v>
      </c>
      <c r="F65" s="123">
        <f t="shared" si="5"/>
        <v>0.9687639395637703</v>
      </c>
      <c r="G65" s="123">
        <f t="shared" si="5"/>
        <v>0.44606604064919764</v>
      </c>
      <c r="H65" s="123">
        <f t="shared" si="5"/>
        <v>64.76764534318491</v>
      </c>
      <c r="L65" s="117" t="s">
        <v>14</v>
      </c>
      <c r="M65" s="117">
        <v>6.410558567051614</v>
      </c>
      <c r="N65" s="117">
        <v>7.577185953334904</v>
      </c>
      <c r="O65" s="117">
        <v>5.8920575064812635</v>
      </c>
      <c r="P65" s="117">
        <v>9.863304265849635</v>
      </c>
      <c r="Q65" s="117">
        <v>2.1447089323591797</v>
      </c>
      <c r="R65" s="117">
        <v>0.6599104407259014</v>
      </c>
      <c r="S65" s="117">
        <v>67.39335375913268</v>
      </c>
    </row>
    <row r="66" spans="1:19" ht="12">
      <c r="A66" s="121" t="s">
        <v>8</v>
      </c>
      <c r="B66" s="123">
        <f aca="true" t="shared" si="6" ref="B66:H66">C28/($B28)*100</f>
        <v>7.723035952063915</v>
      </c>
      <c r="C66" s="123">
        <f t="shared" si="6"/>
        <v>5.259653794940081</v>
      </c>
      <c r="D66" s="123">
        <f t="shared" si="6"/>
        <v>3.994673768308922</v>
      </c>
      <c r="E66" s="123">
        <f t="shared" si="6"/>
        <v>5.193075898801598</v>
      </c>
      <c r="F66" s="123">
        <f t="shared" si="6"/>
        <v>0.9320905459387484</v>
      </c>
      <c r="G66" s="123">
        <f t="shared" si="6"/>
        <v>9.121171770972039</v>
      </c>
      <c r="H66" s="123">
        <f t="shared" si="6"/>
        <v>67.7762982689747</v>
      </c>
      <c r="L66" s="117" t="s">
        <v>13</v>
      </c>
      <c r="M66" s="117">
        <v>12.069428771024771</v>
      </c>
      <c r="N66" s="117">
        <v>10.797194905690795</v>
      </c>
      <c r="O66" s="117">
        <v>3.533236605943361</v>
      </c>
      <c r="P66" s="117">
        <v>1.8781234886345317</v>
      </c>
      <c r="Q66" s="117">
        <v>0.5118491052716427</v>
      </c>
      <c r="R66" s="117">
        <v>3.5036810145628463</v>
      </c>
      <c r="S66" s="117">
        <v>67.70514267290021</v>
      </c>
    </row>
    <row r="67" spans="1:19" ht="12">
      <c r="A67" s="121" t="s">
        <v>24</v>
      </c>
      <c r="B67" s="123" t="s">
        <v>67</v>
      </c>
      <c r="C67" s="123">
        <f>D29/($B29)*100</f>
        <v>1.328609388839681</v>
      </c>
      <c r="D67" s="123" t="s">
        <v>67</v>
      </c>
      <c r="E67" s="123" t="s">
        <v>67</v>
      </c>
      <c r="F67" s="123" t="s">
        <v>67</v>
      </c>
      <c r="G67" s="123" t="s">
        <v>67</v>
      </c>
      <c r="H67" s="123">
        <f>I29/($B29)*100</f>
        <v>94.53793917921465</v>
      </c>
      <c r="L67" s="117" t="s">
        <v>8</v>
      </c>
      <c r="M67" s="117">
        <v>7.723035952063915</v>
      </c>
      <c r="N67" s="117">
        <v>5.259653794940081</v>
      </c>
      <c r="O67" s="117">
        <v>3.994673768308922</v>
      </c>
      <c r="P67" s="117">
        <v>5.193075898801598</v>
      </c>
      <c r="Q67" s="117">
        <v>0.9320905459387484</v>
      </c>
      <c r="R67" s="117">
        <v>9.121171770972039</v>
      </c>
      <c r="S67" s="117">
        <v>67.7762982689747</v>
      </c>
    </row>
    <row r="68" spans="1:19" ht="12">
      <c r="A68" s="121" t="s">
        <v>12</v>
      </c>
      <c r="B68" s="123">
        <f>C30/($B30)*100</f>
        <v>4.763995609220636</v>
      </c>
      <c r="C68" s="123">
        <f>D30/($B30)*100</f>
        <v>7.354555433589462</v>
      </c>
      <c r="D68" s="123">
        <f>E30/($B30)*100</f>
        <v>2.722283205268935</v>
      </c>
      <c r="E68" s="123">
        <f>F30/($B30)*100</f>
        <v>5.005488474204172</v>
      </c>
      <c r="F68" s="123">
        <f>G30/($B30)*100</f>
        <v>2.7442371020856204</v>
      </c>
      <c r="G68" s="123">
        <f>H30/($B30)*100</f>
        <v>9.637760702524698</v>
      </c>
      <c r="H68" s="123">
        <f>I30/($B30)*100</f>
        <v>67.79363336992317</v>
      </c>
      <c r="L68" s="117" t="s">
        <v>12</v>
      </c>
      <c r="M68" s="117">
        <v>4.763995609220636</v>
      </c>
      <c r="N68" s="117">
        <v>7.354555433589462</v>
      </c>
      <c r="O68" s="117">
        <v>2.722283205268935</v>
      </c>
      <c r="P68" s="117">
        <v>5.005488474204172</v>
      </c>
      <c r="Q68" s="117">
        <v>2.7442371020856204</v>
      </c>
      <c r="R68" s="117">
        <v>9.637760702524698</v>
      </c>
      <c r="S68" s="117">
        <v>67.79363336992317</v>
      </c>
    </row>
    <row r="69" spans="1:19" ht="12">
      <c r="A69" s="121" t="s">
        <v>23</v>
      </c>
      <c r="B69" s="123">
        <f aca="true" t="shared" si="7" ref="B69:H69">C31/($B31-$J31)*100</f>
        <v>6.618962432915922</v>
      </c>
      <c r="C69" s="123">
        <f t="shared" si="7"/>
        <v>9.033989266547406</v>
      </c>
      <c r="D69" s="123">
        <f t="shared" si="7"/>
        <v>2.8622540250447233</v>
      </c>
      <c r="E69" s="123">
        <f t="shared" si="7"/>
        <v>6.2611806797853315</v>
      </c>
      <c r="F69" s="123">
        <f t="shared" si="7"/>
        <v>1.7889087656529516</v>
      </c>
      <c r="G69" s="123">
        <f t="shared" si="7"/>
        <v>9.928443649373882</v>
      </c>
      <c r="H69" s="123">
        <f t="shared" si="7"/>
        <v>63.41681574239715</v>
      </c>
      <c r="L69" s="117" t="s">
        <v>26</v>
      </c>
      <c r="M69" s="117">
        <v>8.665764299727769</v>
      </c>
      <c r="N69" s="117">
        <v>5.178470944291515</v>
      </c>
      <c r="O69" s="117">
        <v>5.072011923410338</v>
      </c>
      <c r="P69" s="117">
        <v>8.005718370264473</v>
      </c>
      <c r="Q69" s="117">
        <v>0.6265873800434961</v>
      </c>
      <c r="R69" s="117">
        <v>4.098672303925296</v>
      </c>
      <c r="S69" s="117">
        <v>68.355816464648</v>
      </c>
    </row>
    <row r="70" spans="1:19" ht="12">
      <c r="A70" s="121" t="s">
        <v>70</v>
      </c>
      <c r="B70" s="123">
        <f aca="true" t="shared" si="8" ref="B70:H71">C32/($B32)*100</f>
        <v>4.471086036671368</v>
      </c>
      <c r="C70" s="123">
        <f t="shared" si="8"/>
        <v>4.8166431593794075</v>
      </c>
      <c r="D70" s="123">
        <f t="shared" si="8"/>
        <v>3.018335684062059</v>
      </c>
      <c r="E70" s="123">
        <f t="shared" si="8"/>
        <v>4.8166431593794075</v>
      </c>
      <c r="F70" s="123">
        <f t="shared" si="8"/>
        <v>1.593794076163611</v>
      </c>
      <c r="G70" s="123">
        <f t="shared" si="8"/>
        <v>1.086036671368124</v>
      </c>
      <c r="H70" s="123">
        <f t="shared" si="8"/>
        <v>80.20451339915373</v>
      </c>
      <c r="L70" s="117" t="s">
        <v>68</v>
      </c>
      <c r="M70" s="117">
        <v>6.270680770273936</v>
      </c>
      <c r="N70" s="117">
        <v>8.006509357200976</v>
      </c>
      <c r="O70" s="117">
        <v>3.6832112828858157</v>
      </c>
      <c r="P70" s="117">
        <v>6.601573094656903</v>
      </c>
      <c r="Q70" s="117">
        <v>3.9273121779224303</v>
      </c>
      <c r="R70" s="117">
        <v>2.4355844860320044</v>
      </c>
      <c r="S70" s="117">
        <v>69.07512883102794</v>
      </c>
    </row>
    <row r="71" spans="1:19" ht="12">
      <c r="A71" s="121" t="s">
        <v>10</v>
      </c>
      <c r="B71" s="123">
        <f t="shared" si="8"/>
        <v>21.85089974293059</v>
      </c>
      <c r="C71" s="123">
        <f t="shared" si="8"/>
        <v>3.7275064267352187</v>
      </c>
      <c r="D71" s="123">
        <f t="shared" si="8"/>
        <v>2.699228791773779</v>
      </c>
      <c r="E71" s="123">
        <f t="shared" si="8"/>
        <v>3.2133676092544987</v>
      </c>
      <c r="F71" s="123">
        <f t="shared" si="8"/>
        <v>1.5424164524421593</v>
      </c>
      <c r="G71" s="123">
        <f t="shared" si="8"/>
        <v>7.840616966580977</v>
      </c>
      <c r="H71" s="123">
        <f t="shared" si="8"/>
        <v>59.25449871465296</v>
      </c>
      <c r="L71" s="117" t="s">
        <v>19</v>
      </c>
      <c r="M71" s="117">
        <v>5.611672278338945</v>
      </c>
      <c r="N71" s="117">
        <v>11.307519640852973</v>
      </c>
      <c r="O71" s="117">
        <v>4.517396184062852</v>
      </c>
      <c r="P71" s="117">
        <v>5.4713804713804715</v>
      </c>
      <c r="Q71" s="117">
        <v>1.2065095398428731</v>
      </c>
      <c r="R71" s="117">
        <v>1.8237934904601572</v>
      </c>
      <c r="S71" s="117">
        <v>70.06172839506173</v>
      </c>
    </row>
    <row r="72" spans="1:19" ht="12">
      <c r="A72" s="121" t="s">
        <v>71</v>
      </c>
      <c r="B72" s="123">
        <f aca="true" t="shared" si="9" ref="B72:H72">C34/($B34-$J34)*100</f>
        <v>7.37839450910176</v>
      </c>
      <c r="C72" s="123">
        <f t="shared" si="9"/>
        <v>18.099074903014024</v>
      </c>
      <c r="D72" s="123">
        <f t="shared" si="9"/>
        <v>7.027752909579229</v>
      </c>
      <c r="E72" s="123">
        <f t="shared" si="9"/>
        <v>11.92181438376604</v>
      </c>
      <c r="F72" s="123">
        <f t="shared" si="9"/>
        <v>2.771560728140853</v>
      </c>
      <c r="G72" s="123">
        <f t="shared" si="9"/>
        <v>2.1635332736496564</v>
      </c>
      <c r="H72" s="123">
        <f t="shared" si="9"/>
        <v>50.63786929274843</v>
      </c>
      <c r="L72" s="117" t="s">
        <v>25</v>
      </c>
      <c r="M72" s="117">
        <v>9.237228831350595</v>
      </c>
      <c r="N72" s="117">
        <v>6.8107067879636105</v>
      </c>
      <c r="O72" s="117">
        <v>3.6362841147655702</v>
      </c>
      <c r="P72" s="117">
        <v>5.405878236529041</v>
      </c>
      <c r="Q72" s="117">
        <v>1.9148005598320503</v>
      </c>
      <c r="R72" s="117">
        <v>2.7527991602519246</v>
      </c>
      <c r="S72" s="117">
        <v>70.24230230930722</v>
      </c>
    </row>
    <row r="73" spans="1:19" ht="12">
      <c r="A73" s="121" t="s">
        <v>3</v>
      </c>
      <c r="B73" s="123">
        <f aca="true" t="shared" si="10" ref="B73:H74">C35/($B35)*100</f>
        <v>8.927560837577817</v>
      </c>
      <c r="C73" s="123">
        <f t="shared" si="10"/>
        <v>11.601584606677987</v>
      </c>
      <c r="D73" s="123">
        <f t="shared" si="10"/>
        <v>6.777023203169214</v>
      </c>
      <c r="E73" s="123">
        <f t="shared" si="10"/>
        <v>5.850311262026033</v>
      </c>
      <c r="F73" s="123">
        <f t="shared" si="10"/>
        <v>2.101018675721562</v>
      </c>
      <c r="G73" s="123">
        <f t="shared" si="10"/>
        <v>2.313242784380306</v>
      </c>
      <c r="H73" s="123">
        <f t="shared" si="10"/>
        <v>62.429258630447094</v>
      </c>
      <c r="L73" s="117" t="s">
        <v>17</v>
      </c>
      <c r="M73" s="117">
        <v>3.6736816346506793</v>
      </c>
      <c r="N73" s="117">
        <v>7.662425058118194</v>
      </c>
      <c r="O73" s="117">
        <v>5.640523675516946</v>
      </c>
      <c r="P73" s="117">
        <v>2.7407316774746118</v>
      </c>
      <c r="Q73" s="117">
        <v>2.9976752722378563</v>
      </c>
      <c r="R73" s="117">
        <v>2.817202985439863</v>
      </c>
      <c r="S73" s="117">
        <v>74.47081854888046</v>
      </c>
    </row>
    <row r="74" spans="1:19" ht="12">
      <c r="A74" s="121" t="s">
        <v>26</v>
      </c>
      <c r="B74" s="123">
        <f t="shared" si="10"/>
        <v>8.665764299727769</v>
      </c>
      <c r="C74" s="123">
        <f t="shared" si="10"/>
        <v>5.178470944291515</v>
      </c>
      <c r="D74" s="123">
        <f t="shared" si="10"/>
        <v>5.072011923410338</v>
      </c>
      <c r="E74" s="123">
        <f t="shared" si="10"/>
        <v>8.005718370264473</v>
      </c>
      <c r="F74" s="123">
        <f t="shared" si="10"/>
        <v>0.6265873800434961</v>
      </c>
      <c r="G74" s="123">
        <f t="shared" si="10"/>
        <v>4.098672303925296</v>
      </c>
      <c r="H74" s="123">
        <f t="shared" si="10"/>
        <v>68.355816464648</v>
      </c>
      <c r="L74" s="117" t="s">
        <v>15</v>
      </c>
      <c r="M74" s="117">
        <v>2.440932561414489</v>
      </c>
      <c r="N74" s="117">
        <v>9.341261148490064</v>
      </c>
      <c r="O74" s="117">
        <v>5.022688155218276</v>
      </c>
      <c r="P74" s="117">
        <v>2.5191675794085433</v>
      </c>
      <c r="Q74" s="117">
        <v>2.816460647785949</v>
      </c>
      <c r="R74" s="117">
        <v>2.83210765138476</v>
      </c>
      <c r="S74" s="117">
        <v>75.02738225629791</v>
      </c>
    </row>
    <row r="75" spans="1:19" ht="12">
      <c r="A75" s="121" t="s">
        <v>22</v>
      </c>
      <c r="B75" s="123">
        <f aca="true" t="shared" si="11" ref="B75:H75">C37/($B37-$J37)*100</f>
        <v>5.143148127192486</v>
      </c>
      <c r="C75" s="123">
        <f t="shared" si="11"/>
        <v>6.874504922485006</v>
      </c>
      <c r="D75" s="123">
        <f t="shared" si="11"/>
        <v>2.268869525857191</v>
      </c>
      <c r="E75" s="123">
        <f t="shared" si="11"/>
        <v>3.3212628720153896</v>
      </c>
      <c r="F75" s="123">
        <f t="shared" si="11"/>
        <v>1.7256987665497339</v>
      </c>
      <c r="G75" s="123">
        <f t="shared" si="11"/>
        <v>3.3099468145298174</v>
      </c>
      <c r="H75" s="123">
        <f t="shared" si="11"/>
        <v>77.35091094262758</v>
      </c>
      <c r="L75" s="117" t="s">
        <v>6</v>
      </c>
      <c r="M75" s="117">
        <v>5.560429918841852</v>
      </c>
      <c r="N75" s="117">
        <v>2.7308620311471814</v>
      </c>
      <c r="O75" s="117">
        <v>4.200482561965343</v>
      </c>
      <c r="P75" s="117">
        <v>8.071945602105725</v>
      </c>
      <c r="Q75" s="117">
        <v>2.007019083132266</v>
      </c>
      <c r="R75" s="117">
        <v>1.0199605176573812</v>
      </c>
      <c r="S75" s="117">
        <v>76.35446369817943</v>
      </c>
    </row>
    <row r="76" spans="1:19" ht="12">
      <c r="A76" s="121" t="s">
        <v>17</v>
      </c>
      <c r="B76" s="123">
        <f aca="true" t="shared" si="12" ref="B76:H76">C38/($B38)*100</f>
        <v>3.6736816346506793</v>
      </c>
      <c r="C76" s="123">
        <f t="shared" si="12"/>
        <v>7.662425058118194</v>
      </c>
      <c r="D76" s="123">
        <f t="shared" si="12"/>
        <v>5.640523675516946</v>
      </c>
      <c r="E76" s="123">
        <f t="shared" si="12"/>
        <v>2.7407316774746118</v>
      </c>
      <c r="F76" s="123">
        <f t="shared" si="12"/>
        <v>2.9976752722378563</v>
      </c>
      <c r="G76" s="123">
        <f t="shared" si="12"/>
        <v>2.817202985439863</v>
      </c>
      <c r="H76" s="123">
        <f t="shared" si="12"/>
        <v>74.47081854888046</v>
      </c>
      <c r="L76" s="117" t="s">
        <v>22</v>
      </c>
      <c r="M76" s="117">
        <v>5.143148127192486</v>
      </c>
      <c r="N76" s="117">
        <v>6.874504922485006</v>
      </c>
      <c r="O76" s="117">
        <v>2.268869525857191</v>
      </c>
      <c r="P76" s="117">
        <v>3.3212628720153896</v>
      </c>
      <c r="Q76" s="117">
        <v>1.7256987665497339</v>
      </c>
      <c r="R76" s="117">
        <v>3.3099468145298174</v>
      </c>
      <c r="S76" s="117">
        <v>77.35091094262758</v>
      </c>
    </row>
    <row r="77" spans="1:19" ht="12">
      <c r="A77" s="121" t="s">
        <v>19</v>
      </c>
      <c r="B77" s="123">
        <f aca="true" t="shared" si="13" ref="B77:H77">C39/($B39-$J39)*100</f>
        <v>5.611672278338945</v>
      </c>
      <c r="C77" s="123">
        <f t="shared" si="13"/>
        <v>11.307519640852973</v>
      </c>
      <c r="D77" s="123">
        <f t="shared" si="13"/>
        <v>4.517396184062852</v>
      </c>
      <c r="E77" s="123">
        <f t="shared" si="13"/>
        <v>5.4713804713804715</v>
      </c>
      <c r="F77" s="123">
        <f t="shared" si="13"/>
        <v>1.2065095398428731</v>
      </c>
      <c r="G77" s="123">
        <f t="shared" si="13"/>
        <v>1.8237934904601572</v>
      </c>
      <c r="H77" s="123">
        <f t="shared" si="13"/>
        <v>70.06172839506173</v>
      </c>
      <c r="L77" s="117" t="s">
        <v>21</v>
      </c>
      <c r="M77" s="117">
        <v>4.628080740492918</v>
      </c>
      <c r="N77" s="117">
        <v>4.9737927958068475</v>
      </c>
      <c r="O77" s="117">
        <v>1.906992305118769</v>
      </c>
      <c r="P77" s="117">
        <v>3.958960633433701</v>
      </c>
      <c r="Q77" s="117">
        <v>1.9627523140403704</v>
      </c>
      <c r="R77" s="117">
        <v>4.204304672688748</v>
      </c>
      <c r="S77" s="117">
        <v>78.36511653841865</v>
      </c>
    </row>
    <row r="78" spans="1:19" ht="12">
      <c r="A78" s="121" t="s">
        <v>14</v>
      </c>
      <c r="B78" s="123">
        <f aca="true" t="shared" si="14" ref="B78:H78">C40/($B40)*100</f>
        <v>6.410558567051614</v>
      </c>
      <c r="C78" s="123">
        <f t="shared" si="14"/>
        <v>7.577185953334904</v>
      </c>
      <c r="D78" s="123">
        <f t="shared" si="14"/>
        <v>5.8920575064812635</v>
      </c>
      <c r="E78" s="123">
        <f t="shared" si="14"/>
        <v>9.863304265849635</v>
      </c>
      <c r="F78" s="123">
        <f t="shared" si="14"/>
        <v>2.1447089323591797</v>
      </c>
      <c r="G78" s="123">
        <f t="shared" si="14"/>
        <v>0.6599104407259014</v>
      </c>
      <c r="H78" s="123">
        <f t="shared" si="14"/>
        <v>67.39335375913268</v>
      </c>
      <c r="L78" s="117" t="s">
        <v>18</v>
      </c>
      <c r="M78" s="117">
        <v>7.6548703330320516</v>
      </c>
      <c r="N78" s="117">
        <v>5.047625669192797</v>
      </c>
      <c r="O78" s="117">
        <v>2.217896127372593</v>
      </c>
      <c r="P78" s="117">
        <v>4.574845303483279</v>
      </c>
      <c r="Q78" s="117">
        <v>0.14600570117499828</v>
      </c>
      <c r="R78" s="117">
        <v>1.772926371410693</v>
      </c>
      <c r="S78" s="117">
        <v>78.57887784189668</v>
      </c>
    </row>
    <row r="79" spans="1:19" ht="12">
      <c r="A79" s="121" t="s">
        <v>9</v>
      </c>
      <c r="B79" s="123">
        <f aca="true" t="shared" si="15" ref="B79:H81">C41/($B41-$J41)*100</f>
        <v>11.225374798661875</v>
      </c>
      <c r="C79" s="123">
        <f t="shared" si="15"/>
        <v>12.030727295254614</v>
      </c>
      <c r="D79" s="123">
        <f t="shared" si="15"/>
        <v>8.350885887746253</v>
      </c>
      <c r="E79" s="123">
        <f t="shared" si="15"/>
        <v>12.774129599801759</v>
      </c>
      <c r="F79" s="123">
        <f t="shared" si="15"/>
        <v>2.2054268368231944</v>
      </c>
      <c r="G79" s="123">
        <f t="shared" si="15"/>
        <v>4.014372444554578</v>
      </c>
      <c r="H79" s="123">
        <f t="shared" si="15"/>
        <v>49.38669309874861</v>
      </c>
      <c r="L79" s="117" t="s">
        <v>70</v>
      </c>
      <c r="M79" s="117">
        <v>4.471086036671368</v>
      </c>
      <c r="N79" s="117">
        <v>4.8166431593794075</v>
      </c>
      <c r="O79" s="117">
        <v>3.018335684062059</v>
      </c>
      <c r="P79" s="117">
        <v>4.8166431593794075</v>
      </c>
      <c r="Q79" s="117">
        <v>1.593794076163611</v>
      </c>
      <c r="R79" s="117">
        <v>1.086036671368124</v>
      </c>
      <c r="S79" s="117">
        <v>80.20451339915373</v>
      </c>
    </row>
    <row r="80" spans="1:19" ht="12">
      <c r="A80" s="121" t="s">
        <v>28</v>
      </c>
      <c r="B80" s="123">
        <f t="shared" si="15"/>
        <v>7.5538298623367455</v>
      </c>
      <c r="C80" s="123">
        <f t="shared" si="15"/>
        <v>7.725278604205537</v>
      </c>
      <c r="D80" s="123">
        <f t="shared" si="15"/>
        <v>5.597297161010538</v>
      </c>
      <c r="E80" s="123">
        <f t="shared" si="15"/>
        <v>6.903333165246331</v>
      </c>
      <c r="F80" s="123">
        <f t="shared" si="15"/>
        <v>1.0236498411577832</v>
      </c>
      <c r="G80" s="123">
        <f t="shared" si="15"/>
        <v>4.835863042710907</v>
      </c>
      <c r="H80" s="123">
        <f t="shared" si="15"/>
        <v>66.36074832333215</v>
      </c>
      <c r="L80" s="117" t="s">
        <v>11</v>
      </c>
      <c r="M80" s="117">
        <v>2.227342549923195</v>
      </c>
      <c r="N80" s="117">
        <v>2.803379416282642</v>
      </c>
      <c r="O80" s="117">
        <v>2.342549923195085</v>
      </c>
      <c r="P80" s="117">
        <v>1.036866359447005</v>
      </c>
      <c r="Q80" s="117" t="s">
        <v>67</v>
      </c>
      <c r="R80" s="117">
        <v>1.9969278033794164</v>
      </c>
      <c r="S80" s="117">
        <v>89.05529953917052</v>
      </c>
    </row>
    <row r="81" spans="1:19" ht="15">
      <c r="A81" s="121" t="s">
        <v>25</v>
      </c>
      <c r="B81" s="123">
        <f t="shared" si="15"/>
        <v>9.237228831350595</v>
      </c>
      <c r="C81" s="123">
        <f t="shared" si="15"/>
        <v>6.8107067879636105</v>
      </c>
      <c r="D81" s="123">
        <f t="shared" si="15"/>
        <v>3.6362841147655702</v>
      </c>
      <c r="E81" s="123">
        <f t="shared" si="15"/>
        <v>5.405878236529041</v>
      </c>
      <c r="F81" s="123">
        <f t="shared" si="15"/>
        <v>1.9148005598320503</v>
      </c>
      <c r="G81" s="123">
        <f t="shared" si="15"/>
        <v>2.7527991602519246</v>
      </c>
      <c r="H81" s="123">
        <f t="shared" si="15"/>
        <v>70.24230230930722</v>
      </c>
      <c r="L81" s="117" t="s">
        <v>24</v>
      </c>
      <c r="M81" s="117" t="s">
        <v>67</v>
      </c>
      <c r="N81" s="117">
        <v>1.328609388839681</v>
      </c>
      <c r="O81" s="117" t="s">
        <v>67</v>
      </c>
      <c r="P81" s="117" t="s">
        <v>67</v>
      </c>
      <c r="Q81" s="117" t="s">
        <v>67</v>
      </c>
      <c r="R81" s="117" t="s">
        <v>67</v>
      </c>
      <c r="S81" s="117">
        <v>94.53793917921465</v>
      </c>
    </row>
    <row r="82" spans="1:23" ht="15">
      <c r="A82" s="121"/>
      <c r="B82" s="123"/>
      <c r="C82" s="123"/>
      <c r="D82" s="123"/>
      <c r="E82" s="123"/>
      <c r="F82" s="123"/>
      <c r="G82" s="123"/>
      <c r="H82" s="123"/>
      <c r="W82" s="127" t="s">
        <v>394</v>
      </c>
    </row>
    <row r="83" spans="1:19" ht="15">
      <c r="A83" s="121" t="s">
        <v>72</v>
      </c>
      <c r="B83" s="123">
        <f aca="true" t="shared" si="16" ref="B83:E85">C45/($B45-$J45)*100</f>
        <v>7.965554359526372</v>
      </c>
      <c r="C83" s="123">
        <f t="shared" si="16"/>
        <v>5.382131324004305</v>
      </c>
      <c r="D83" s="123">
        <f t="shared" si="16"/>
        <v>1.7222820236813776</v>
      </c>
      <c r="E83" s="123">
        <f t="shared" si="16"/>
        <v>2.47578040904198</v>
      </c>
      <c r="F83" s="123" t="s">
        <v>67</v>
      </c>
      <c r="G83" s="123">
        <f aca="true" t="shared" si="17" ref="G83:H85">H45/($B45-$J45)*100</f>
        <v>2.9063509149623252</v>
      </c>
      <c r="H83" s="123">
        <f t="shared" si="17"/>
        <v>79.00968783638321</v>
      </c>
      <c r="L83" s="117" t="s">
        <v>74</v>
      </c>
      <c r="M83" s="117">
        <v>18.65671641791045</v>
      </c>
      <c r="N83" s="117">
        <v>15.276183186630949</v>
      </c>
      <c r="O83" s="117">
        <v>13.107539226942214</v>
      </c>
      <c r="P83" s="117">
        <v>6.212527108049497</v>
      </c>
      <c r="Q83" s="117">
        <v>5.128205128205129</v>
      </c>
      <c r="R83" s="117">
        <v>4.879448909299656</v>
      </c>
      <c r="S83" s="117">
        <v>36.72662329378747</v>
      </c>
    </row>
    <row r="84" spans="1:19" ht="15">
      <c r="A84" s="121" t="s">
        <v>73</v>
      </c>
      <c r="B84" s="123">
        <f t="shared" si="16"/>
        <v>5.056519983851433</v>
      </c>
      <c r="C84" s="123">
        <f t="shared" si="16"/>
        <v>6.6713766653209525</v>
      </c>
      <c r="D84" s="123">
        <f t="shared" si="16"/>
        <v>1.9781994348001617</v>
      </c>
      <c r="E84" s="123">
        <f t="shared" si="16"/>
        <v>1.4129995962858297</v>
      </c>
      <c r="F84" s="123">
        <f>G46/($B46-$J46)*100</f>
        <v>0.7468712151796529</v>
      </c>
      <c r="G84" s="123">
        <f t="shared" si="17"/>
        <v>4.854662898667743</v>
      </c>
      <c r="H84" s="123">
        <f t="shared" si="17"/>
        <v>79.27937020589422</v>
      </c>
      <c r="L84" s="117" t="s">
        <v>72</v>
      </c>
      <c r="M84" s="117">
        <v>7.965554359526372</v>
      </c>
      <c r="N84" s="117">
        <v>5.382131324004305</v>
      </c>
      <c r="O84" s="117">
        <v>1.7222820236813776</v>
      </c>
      <c r="P84" s="117">
        <v>2.47578040904198</v>
      </c>
      <c r="Q84" s="117" t="s">
        <v>67</v>
      </c>
      <c r="R84" s="117">
        <v>2.9063509149623252</v>
      </c>
      <c r="S84" s="117">
        <v>79.00968783638321</v>
      </c>
    </row>
    <row r="85" spans="1:19" ht="15">
      <c r="A85" s="121" t="s">
        <v>74</v>
      </c>
      <c r="B85" s="123">
        <f t="shared" si="16"/>
        <v>18.65671641791045</v>
      </c>
      <c r="C85" s="123">
        <f t="shared" si="16"/>
        <v>15.276183186630949</v>
      </c>
      <c r="D85" s="123">
        <f t="shared" si="16"/>
        <v>13.107539226942214</v>
      </c>
      <c r="E85" s="123">
        <f t="shared" si="16"/>
        <v>6.212527108049497</v>
      </c>
      <c r="F85" s="123">
        <f>G47/($B47-$J47)*100</f>
        <v>5.128205128205129</v>
      </c>
      <c r="G85" s="123">
        <f t="shared" si="17"/>
        <v>4.879448909299656</v>
      </c>
      <c r="H85" s="123">
        <f t="shared" si="17"/>
        <v>36.72662329378747</v>
      </c>
      <c r="L85" s="117" t="s">
        <v>73</v>
      </c>
      <c r="M85" s="117">
        <v>5.056519983851433</v>
      </c>
      <c r="N85" s="117">
        <v>6.6713766653209525</v>
      </c>
      <c r="O85" s="117">
        <v>1.9781994348001617</v>
      </c>
      <c r="P85" s="117">
        <v>1.4129995962858297</v>
      </c>
      <c r="Q85" s="117">
        <v>0.7468712151796529</v>
      </c>
      <c r="R85" s="117">
        <v>4.854662898667743</v>
      </c>
      <c r="S85" s="117">
        <v>79.27937020589422</v>
      </c>
    </row>
    <row r="86" spans="1:19" ht="15">
      <c r="A86" s="121" t="s">
        <v>75</v>
      </c>
      <c r="B86" s="117" t="s">
        <v>67</v>
      </c>
      <c r="C86" s="117" t="s">
        <v>67</v>
      </c>
      <c r="D86" s="117" t="s">
        <v>67</v>
      </c>
      <c r="E86" s="117" t="s">
        <v>67</v>
      </c>
      <c r="F86" s="117" t="s">
        <v>67</v>
      </c>
      <c r="G86" s="117" t="s">
        <v>67</v>
      </c>
      <c r="H86" s="117" t="s">
        <v>67</v>
      </c>
      <c r="L86" s="117" t="s">
        <v>75</v>
      </c>
      <c r="M86" s="117" t="s">
        <v>67</v>
      </c>
      <c r="N86" s="117" t="s">
        <v>67</v>
      </c>
      <c r="O86" s="117" t="s">
        <v>67</v>
      </c>
      <c r="P86" s="117" t="s">
        <v>67</v>
      </c>
      <c r="Q86" s="117" t="s">
        <v>67</v>
      </c>
      <c r="R86" s="117" t="s">
        <v>67</v>
      </c>
      <c r="S86" s="117" t="s">
        <v>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workbookViewId="0" topLeftCell="A7">
      <selection activeCell="V50" sqref="V50"/>
    </sheetView>
  </sheetViews>
  <sheetFormatPr defaultColWidth="9.140625" defaultRowHeight="15"/>
  <cols>
    <col min="1" max="16384" width="9.140625" style="117" customWidth="1"/>
  </cols>
  <sheetData>
    <row r="1" spans="1:6" ht="15">
      <c r="A1" s="9" t="s">
        <v>407</v>
      </c>
      <c r="B1" s="10"/>
      <c r="C1" s="10"/>
      <c r="D1" s="10"/>
      <c r="E1" s="10"/>
      <c r="F1" s="10"/>
    </row>
    <row r="2" ht="15">
      <c r="A2" s="9" t="s">
        <v>408</v>
      </c>
    </row>
    <row r="3" spans="1:6" ht="15">
      <c r="A3" s="9" t="s">
        <v>52</v>
      </c>
      <c r="B3" s="11">
        <v>43700.64912037037</v>
      </c>
      <c r="C3" s="10"/>
      <c r="D3" s="10"/>
      <c r="E3" s="10"/>
      <c r="F3" s="10"/>
    </row>
    <row r="4" spans="1:6" ht="15">
      <c r="A4" s="9" t="s">
        <v>53</v>
      </c>
      <c r="B4" s="11">
        <v>43706.47898478009</v>
      </c>
      <c r="C4" s="10"/>
      <c r="D4" s="10"/>
      <c r="E4" s="10"/>
      <c r="F4" s="10"/>
    </row>
    <row r="5" spans="1:6" ht="15">
      <c r="A5" s="9" t="s">
        <v>54</v>
      </c>
      <c r="B5" s="9" t="s">
        <v>55</v>
      </c>
      <c r="C5" s="10"/>
      <c r="D5" s="10"/>
      <c r="E5" s="119"/>
      <c r="F5" s="117" t="s">
        <v>176</v>
      </c>
    </row>
    <row r="6" spans="5:6" ht="15">
      <c r="E6" s="120"/>
      <c r="F6" s="18" t="s">
        <v>177</v>
      </c>
    </row>
    <row r="7" spans="1:6" ht="15">
      <c r="A7" s="9" t="s">
        <v>114</v>
      </c>
      <c r="B7" s="9" t="s">
        <v>213</v>
      </c>
      <c r="C7" s="10"/>
      <c r="D7" s="10"/>
      <c r="E7" s="10"/>
      <c r="F7" s="10"/>
    </row>
    <row r="8" spans="1:6" ht="15">
      <c r="A8" s="9" t="s">
        <v>57</v>
      </c>
      <c r="B8" s="9" t="s">
        <v>31</v>
      </c>
      <c r="C8" s="10"/>
      <c r="D8" s="10"/>
      <c r="E8" s="10"/>
      <c r="F8" s="10"/>
    </row>
    <row r="9" spans="1:6" ht="15">
      <c r="A9" s="9" t="s">
        <v>58</v>
      </c>
      <c r="B9" s="9" t="s">
        <v>59</v>
      </c>
      <c r="C9" s="10"/>
      <c r="D9" s="10"/>
      <c r="E9" s="10"/>
      <c r="F9" s="10"/>
    </row>
    <row r="10" spans="1:6" ht="15">
      <c r="A10" s="9" t="s">
        <v>60</v>
      </c>
      <c r="B10" s="9" t="s">
        <v>61</v>
      </c>
      <c r="C10" s="10"/>
      <c r="D10" s="10"/>
      <c r="E10" s="10"/>
      <c r="F10" s="10"/>
    </row>
    <row r="11" spans="1:6" ht="15">
      <c r="A11" s="9" t="s">
        <v>62</v>
      </c>
      <c r="B11" s="9" t="s">
        <v>63</v>
      </c>
      <c r="C11" s="10"/>
      <c r="D11" s="10"/>
      <c r="E11" s="10"/>
      <c r="F11" s="10"/>
    </row>
    <row r="12" ht="12">
      <c r="F12" s="117">
        <f>F14/SUM(B14:F14)</f>
        <v>0.30518701874898285</v>
      </c>
    </row>
    <row r="13" spans="1:6" ht="12">
      <c r="A13" s="12" t="s">
        <v>409</v>
      </c>
      <c r="B13" s="12" t="s">
        <v>216</v>
      </c>
      <c r="C13" s="12" t="s">
        <v>410</v>
      </c>
      <c r="D13" s="12" t="s">
        <v>411</v>
      </c>
      <c r="E13" s="12" t="s">
        <v>412</v>
      </c>
      <c r="F13" s="12" t="s">
        <v>413</v>
      </c>
    </row>
    <row r="14" spans="1:6" ht="12">
      <c r="A14" s="12" t="s">
        <v>2</v>
      </c>
      <c r="B14" s="13">
        <v>73052.3</v>
      </c>
      <c r="C14" s="13">
        <v>126585.6</v>
      </c>
      <c r="D14" s="13">
        <v>4217.7</v>
      </c>
      <c r="E14" s="13">
        <v>7060.3</v>
      </c>
      <c r="F14" s="13">
        <v>92641.9</v>
      </c>
    </row>
    <row r="16" spans="1:6" ht="12">
      <c r="A16" s="12" t="s">
        <v>414</v>
      </c>
      <c r="B16" s="13">
        <v>310.8</v>
      </c>
      <c r="C16" s="84">
        <v>249.7</v>
      </c>
      <c r="D16" s="132" t="s">
        <v>67</v>
      </c>
      <c r="E16" s="132" t="s">
        <v>67</v>
      </c>
      <c r="F16" s="86">
        <v>241.6</v>
      </c>
    </row>
    <row r="17" spans="1:6" ht="12">
      <c r="A17" s="12" t="s">
        <v>12</v>
      </c>
      <c r="B17" s="13">
        <v>670</v>
      </c>
      <c r="C17" s="84">
        <v>652.5</v>
      </c>
      <c r="D17" s="87">
        <v>10.2</v>
      </c>
      <c r="E17" s="87">
        <v>25.6</v>
      </c>
      <c r="F17" s="86">
        <v>392.6</v>
      </c>
    </row>
    <row r="18" spans="1:6" ht="12">
      <c r="A18" s="12" t="s">
        <v>415</v>
      </c>
      <c r="B18" s="13">
        <v>471</v>
      </c>
      <c r="C18" s="84">
        <v>432.3</v>
      </c>
      <c r="D18" s="88">
        <v>5.1</v>
      </c>
      <c r="E18" s="87">
        <v>12.6</v>
      </c>
      <c r="F18" s="86">
        <v>377.8</v>
      </c>
    </row>
    <row r="19" spans="1:6" ht="12">
      <c r="A19" s="12" t="s">
        <v>28</v>
      </c>
      <c r="B19" s="13">
        <v>2113.6</v>
      </c>
      <c r="C19" s="84">
        <v>1438.9</v>
      </c>
      <c r="D19" s="87">
        <v>30.2</v>
      </c>
      <c r="E19" s="87">
        <v>64.1</v>
      </c>
      <c r="F19" s="86">
        <v>2325.6</v>
      </c>
    </row>
    <row r="20" spans="1:6" ht="12">
      <c r="A20" s="12" t="s">
        <v>416</v>
      </c>
      <c r="B20" s="13">
        <v>400.6</v>
      </c>
      <c r="C20" s="84">
        <v>412.4</v>
      </c>
      <c r="D20" s="132" t="s">
        <v>67</v>
      </c>
      <c r="E20" s="132" t="s">
        <v>67</v>
      </c>
      <c r="F20" s="86">
        <v>327.4</v>
      </c>
    </row>
    <row r="21" spans="1:6" ht="12">
      <c r="A21" s="12" t="s">
        <v>6</v>
      </c>
      <c r="B21" s="13">
        <v>1474.4</v>
      </c>
      <c r="C21" s="13">
        <v>1345.6</v>
      </c>
      <c r="D21" s="89">
        <v>60.5</v>
      </c>
      <c r="E21" s="89">
        <v>80.1</v>
      </c>
      <c r="F21" s="13">
        <v>1343.8</v>
      </c>
    </row>
    <row r="22" spans="1:6" ht="12">
      <c r="A22" s="12" t="s">
        <v>14</v>
      </c>
      <c r="B22" s="13">
        <v>1184.5</v>
      </c>
      <c r="C22" s="13">
        <v>1072.9</v>
      </c>
      <c r="D22" s="13">
        <v>29.4</v>
      </c>
      <c r="E22" s="13">
        <v>37.3</v>
      </c>
      <c r="F22" s="13">
        <v>1252.4</v>
      </c>
    </row>
    <row r="23" spans="1:6" ht="12">
      <c r="A23" s="12" t="s">
        <v>68</v>
      </c>
      <c r="B23" s="13">
        <v>2173.9</v>
      </c>
      <c r="C23" s="13">
        <v>2450.1</v>
      </c>
      <c r="D23" s="13">
        <v>27.1</v>
      </c>
      <c r="E23" s="13">
        <v>18.7</v>
      </c>
      <c r="F23" s="13">
        <v>1917.5</v>
      </c>
    </row>
    <row r="24" spans="1:6" ht="12">
      <c r="A24" s="12" t="s">
        <v>70</v>
      </c>
      <c r="B24" s="13">
        <v>1967</v>
      </c>
      <c r="C24" s="13">
        <v>1962.2</v>
      </c>
      <c r="D24" s="13">
        <v>44.8</v>
      </c>
      <c r="E24" s="13">
        <v>65.1</v>
      </c>
      <c r="F24" s="13">
        <v>2047.3</v>
      </c>
    </row>
    <row r="25" spans="1:6" ht="12">
      <c r="A25" s="12" t="s">
        <v>3</v>
      </c>
      <c r="B25" s="13">
        <v>1707</v>
      </c>
      <c r="C25" s="13">
        <v>2298.3</v>
      </c>
      <c r="D25" s="13">
        <v>38.1</v>
      </c>
      <c r="E25" s="13">
        <v>87.6</v>
      </c>
      <c r="F25" s="13">
        <v>1419.1</v>
      </c>
    </row>
    <row r="26" spans="1:6" ht="12">
      <c r="A26" s="12" t="s">
        <v>9</v>
      </c>
      <c r="B26" s="13">
        <v>974.7</v>
      </c>
      <c r="C26" s="13">
        <v>896.1</v>
      </c>
      <c r="D26" s="13">
        <v>8.9</v>
      </c>
      <c r="E26" s="13">
        <v>9.3</v>
      </c>
      <c r="F26" s="13">
        <v>1337.4</v>
      </c>
    </row>
    <row r="27" spans="1:6" ht="12">
      <c r="A27" s="12" t="s">
        <v>26</v>
      </c>
      <c r="B27" s="13">
        <v>6858.6</v>
      </c>
      <c r="C27" s="13">
        <v>9632</v>
      </c>
      <c r="D27" s="13">
        <v>252.5</v>
      </c>
      <c r="E27" s="13">
        <v>271.5</v>
      </c>
      <c r="F27" s="13">
        <v>5954</v>
      </c>
    </row>
    <row r="28" spans="1:6" ht="12">
      <c r="A28" s="12" t="s">
        <v>16</v>
      </c>
      <c r="B28" s="13">
        <v>10889.5</v>
      </c>
      <c r="C28" s="13">
        <v>13617</v>
      </c>
      <c r="D28" s="13">
        <v>481.9</v>
      </c>
      <c r="E28" s="13">
        <v>308.2</v>
      </c>
      <c r="F28" s="13">
        <v>13141.2</v>
      </c>
    </row>
    <row r="29" spans="1:6" ht="12">
      <c r="A29" s="12" t="s">
        <v>23</v>
      </c>
      <c r="B29" s="13">
        <v>94.2</v>
      </c>
      <c r="C29" s="13">
        <v>115.2</v>
      </c>
      <c r="D29" s="13">
        <v>5</v>
      </c>
      <c r="E29" s="13">
        <v>5.5</v>
      </c>
      <c r="F29" s="13">
        <v>140.9</v>
      </c>
    </row>
    <row r="30" spans="1:6" ht="12">
      <c r="A30" s="12" t="s">
        <v>22</v>
      </c>
      <c r="B30" s="13">
        <v>1545.4</v>
      </c>
      <c r="C30" s="13">
        <v>2516.2</v>
      </c>
      <c r="D30" s="13">
        <v>28.1</v>
      </c>
      <c r="E30" s="13">
        <v>32.5</v>
      </c>
      <c r="F30" s="13">
        <v>1997.1</v>
      </c>
    </row>
    <row r="31" spans="1:6" ht="12">
      <c r="A31" s="12" t="s">
        <v>15</v>
      </c>
      <c r="B31" s="13">
        <v>629.5</v>
      </c>
      <c r="C31" s="13">
        <v>949.7</v>
      </c>
      <c r="D31" s="13">
        <v>40.2</v>
      </c>
      <c r="E31" s="13">
        <v>59.3</v>
      </c>
      <c r="F31" s="13">
        <v>865.4</v>
      </c>
    </row>
    <row r="32" spans="1:6" ht="12">
      <c r="A32" s="12" t="s">
        <v>25</v>
      </c>
      <c r="B32" s="13">
        <v>9749.5</v>
      </c>
      <c r="C32" s="13">
        <v>18798.9</v>
      </c>
      <c r="D32" s="13">
        <v>475.9</v>
      </c>
      <c r="E32" s="13">
        <v>802.2</v>
      </c>
      <c r="F32" s="13">
        <v>9737.6</v>
      </c>
    </row>
    <row r="33" spans="1:6" ht="12">
      <c r="A33" s="12" t="s">
        <v>112</v>
      </c>
      <c r="B33" s="13">
        <v>10254.5</v>
      </c>
      <c r="C33" s="13">
        <v>25288.7</v>
      </c>
      <c r="D33" s="13">
        <v>279.3</v>
      </c>
      <c r="E33" s="13">
        <v>1509.2</v>
      </c>
      <c r="F33" s="13">
        <v>7180.2</v>
      </c>
    </row>
    <row r="34" spans="1:6" ht="12">
      <c r="A34" s="12" t="s">
        <v>8</v>
      </c>
      <c r="B34" s="13">
        <v>122.8</v>
      </c>
      <c r="C34" s="13">
        <v>209.6</v>
      </c>
      <c r="D34" s="13">
        <v>2.6</v>
      </c>
      <c r="E34" s="13">
        <v>4.1</v>
      </c>
      <c r="F34" s="13">
        <v>194.8</v>
      </c>
    </row>
    <row r="35" spans="1:6" ht="12">
      <c r="A35" s="12" t="s">
        <v>21</v>
      </c>
      <c r="B35" s="13">
        <v>600.9</v>
      </c>
      <c r="C35" s="13">
        <v>1026.6</v>
      </c>
      <c r="D35" s="13">
        <v>43.7</v>
      </c>
      <c r="E35" s="13">
        <v>42.2</v>
      </c>
      <c r="F35" s="13">
        <v>946.7</v>
      </c>
    </row>
    <row r="36" spans="1:6" ht="12">
      <c r="A36" s="12" t="s">
        <v>17</v>
      </c>
      <c r="B36" s="13">
        <v>2711.6</v>
      </c>
      <c r="C36" s="13">
        <v>5271.6</v>
      </c>
      <c r="D36" s="13">
        <v>328</v>
      </c>
      <c r="E36" s="13">
        <v>1681</v>
      </c>
      <c r="F36" s="13">
        <v>2346.4</v>
      </c>
    </row>
    <row r="37" spans="1:6" ht="12">
      <c r="A37" s="12" t="s">
        <v>5</v>
      </c>
      <c r="B37" s="13">
        <v>1434.1</v>
      </c>
      <c r="C37" s="13">
        <v>2929.3</v>
      </c>
      <c r="D37" s="13">
        <v>81.5</v>
      </c>
      <c r="E37" s="13">
        <v>356.8</v>
      </c>
      <c r="F37" s="13">
        <v>2103.4</v>
      </c>
    </row>
    <row r="38" spans="1:6" ht="15">
      <c r="A38" s="12" t="s">
        <v>71</v>
      </c>
      <c r="B38" s="13">
        <v>2038</v>
      </c>
      <c r="C38" s="13">
        <v>3632.4</v>
      </c>
      <c r="D38" s="13">
        <v>56.8</v>
      </c>
      <c r="E38" s="13">
        <v>97.9</v>
      </c>
      <c r="F38" s="13">
        <v>4604.1</v>
      </c>
    </row>
    <row r="39" spans="1:6" ht="15">
      <c r="A39" s="12" t="s">
        <v>18</v>
      </c>
      <c r="B39" s="13">
        <v>1143.5</v>
      </c>
      <c r="C39" s="13">
        <v>2105.2</v>
      </c>
      <c r="D39" s="13">
        <v>252.4</v>
      </c>
      <c r="E39" s="13">
        <v>384.8</v>
      </c>
      <c r="F39" s="13">
        <v>2276.3</v>
      </c>
    </row>
    <row r="40" spans="1:15" ht="14.25">
      <c r="A40" s="12" t="s">
        <v>417</v>
      </c>
      <c r="B40" s="13">
        <v>52.7</v>
      </c>
      <c r="C40" s="13">
        <v>120.1</v>
      </c>
      <c r="D40" s="13">
        <v>7.1</v>
      </c>
      <c r="E40" s="20">
        <v>1.8</v>
      </c>
      <c r="F40" s="13">
        <v>129.9</v>
      </c>
      <c r="I40" s="129"/>
      <c r="J40" s="129"/>
      <c r="K40" s="129"/>
      <c r="L40" s="129"/>
      <c r="M40" s="129"/>
      <c r="N40" s="129"/>
      <c r="O40" s="129"/>
    </row>
    <row r="41" spans="1:15" ht="14.25">
      <c r="A41" s="12" t="s">
        <v>13</v>
      </c>
      <c r="B41" s="13">
        <v>4873.7</v>
      </c>
      <c r="C41" s="13">
        <v>11804</v>
      </c>
      <c r="D41" s="13">
        <v>280.1</v>
      </c>
      <c r="E41" s="13">
        <v>166.2</v>
      </c>
      <c r="F41" s="13">
        <v>11945.9</v>
      </c>
      <c r="I41" s="131"/>
      <c r="J41" s="129"/>
      <c r="K41" s="129"/>
      <c r="L41" s="129"/>
      <c r="M41" s="129"/>
      <c r="N41" s="129"/>
      <c r="O41" s="129"/>
    </row>
    <row r="42" spans="1:15" ht="17.25" customHeight="1">
      <c r="A42" s="12" t="s">
        <v>20</v>
      </c>
      <c r="B42" s="13">
        <v>6119.7</v>
      </c>
      <c r="C42" s="13">
        <v>13616.9</v>
      </c>
      <c r="D42" s="13">
        <v>1331.5</v>
      </c>
      <c r="E42" s="13">
        <v>847.9</v>
      </c>
      <c r="F42" s="13">
        <v>14938.5</v>
      </c>
      <c r="I42" s="127" t="s">
        <v>418</v>
      </c>
      <c r="J42" s="129"/>
      <c r="K42" s="129"/>
      <c r="L42" s="129"/>
      <c r="M42" s="129"/>
      <c r="N42" s="129"/>
      <c r="O42" s="129"/>
    </row>
    <row r="43" spans="1:15" ht="14.25">
      <c r="A43" s="12" t="s">
        <v>7</v>
      </c>
      <c r="B43" s="13">
        <v>486.6</v>
      </c>
      <c r="C43" s="13">
        <v>1741.3</v>
      </c>
      <c r="D43" s="13">
        <v>13.1</v>
      </c>
      <c r="E43" s="13">
        <v>84.3</v>
      </c>
      <c r="F43" s="13">
        <v>1157.3</v>
      </c>
      <c r="I43" s="130" t="s">
        <v>185</v>
      </c>
      <c r="J43" s="129"/>
      <c r="K43" s="129"/>
      <c r="L43" s="129"/>
      <c r="M43" s="129"/>
      <c r="N43" s="129"/>
      <c r="O43" s="129"/>
    </row>
    <row r="44" spans="1:15" ht="14.25">
      <c r="A44" s="12"/>
      <c r="B44" s="13"/>
      <c r="C44" s="13"/>
      <c r="D44" s="13"/>
      <c r="E44" s="13"/>
      <c r="F44" s="13"/>
      <c r="I44" s="130" t="s">
        <v>419</v>
      </c>
      <c r="J44" s="129"/>
      <c r="K44" s="129"/>
      <c r="L44" s="129"/>
      <c r="M44" s="129"/>
      <c r="N44" s="129"/>
      <c r="O44" s="129"/>
    </row>
    <row r="45" spans="1:15" ht="14.25">
      <c r="A45" s="12" t="s">
        <v>420</v>
      </c>
      <c r="B45" s="13">
        <v>93.6</v>
      </c>
      <c r="C45" s="13">
        <v>51.8</v>
      </c>
      <c r="D45" s="14" t="s">
        <v>67</v>
      </c>
      <c r="E45" s="120" t="s">
        <v>67</v>
      </c>
      <c r="F45" s="13">
        <v>62.1</v>
      </c>
      <c r="I45" s="130" t="s">
        <v>421</v>
      </c>
      <c r="J45" s="129"/>
      <c r="K45" s="129"/>
      <c r="L45" s="129"/>
      <c r="M45" s="129"/>
      <c r="N45" s="129"/>
      <c r="O45" s="129"/>
    </row>
    <row r="46" spans="1:15" ht="14.25">
      <c r="A46" s="12" t="s">
        <v>74</v>
      </c>
      <c r="B46" s="13">
        <v>1193.6</v>
      </c>
      <c r="C46" s="13">
        <v>1447.7</v>
      </c>
      <c r="D46" s="13">
        <v>14.6</v>
      </c>
      <c r="E46" s="13">
        <v>14</v>
      </c>
      <c r="F46" s="13">
        <v>2673.9</v>
      </c>
      <c r="I46" s="130" t="s">
        <v>422</v>
      </c>
      <c r="J46" s="129"/>
      <c r="K46" s="129"/>
      <c r="L46" s="129"/>
      <c r="M46" s="129"/>
      <c r="N46" s="129"/>
      <c r="O46" s="129"/>
    </row>
    <row r="47" spans="1:15" ht="14.25">
      <c r="A47" s="12" t="s">
        <v>75</v>
      </c>
      <c r="B47" s="13">
        <v>2396.9</v>
      </c>
      <c r="C47" s="13">
        <v>29019.2</v>
      </c>
      <c r="D47" s="13">
        <v>248.1</v>
      </c>
      <c r="E47" s="13">
        <v>3625.6</v>
      </c>
      <c r="F47" s="13">
        <v>14528.9</v>
      </c>
      <c r="I47" s="130" t="s">
        <v>423</v>
      </c>
      <c r="J47" s="129"/>
      <c r="K47" s="129"/>
      <c r="L47" s="129"/>
      <c r="M47" s="129"/>
      <c r="N47" s="129"/>
      <c r="O47" s="129"/>
    </row>
    <row r="48" spans="9:15" ht="14.25">
      <c r="I48" s="129"/>
      <c r="J48" s="129"/>
      <c r="K48" s="129"/>
      <c r="L48" s="129"/>
      <c r="M48" s="129"/>
      <c r="N48" s="129"/>
      <c r="O48" s="129"/>
    </row>
    <row r="49" spans="9:15" ht="14.25">
      <c r="I49" s="129"/>
      <c r="J49" s="129"/>
      <c r="K49" s="129"/>
      <c r="L49" s="129"/>
      <c r="M49" s="129"/>
      <c r="N49" s="129"/>
      <c r="O49" s="129"/>
    </row>
    <row r="50" spans="9:15" ht="14.25">
      <c r="I50" s="129"/>
      <c r="J50" s="129"/>
      <c r="K50" s="129"/>
      <c r="L50" s="129"/>
      <c r="M50" s="129"/>
      <c r="N50" s="129"/>
      <c r="O50" s="129"/>
    </row>
    <row r="51" spans="9:15" ht="14.25">
      <c r="I51" s="129"/>
      <c r="J51" s="129"/>
      <c r="K51" s="129"/>
      <c r="L51" s="129"/>
      <c r="M51" s="129"/>
      <c r="N51" s="129"/>
      <c r="O51" s="129"/>
    </row>
    <row r="52" spans="9:15" ht="14.25">
      <c r="I52" s="129"/>
      <c r="J52" s="129"/>
      <c r="K52" s="129"/>
      <c r="L52" s="129"/>
      <c r="M52" s="129"/>
      <c r="N52" s="129"/>
      <c r="O52" s="129"/>
    </row>
    <row r="53" spans="9:15" ht="14.25">
      <c r="I53" s="129"/>
      <c r="J53" s="129"/>
      <c r="K53" s="129"/>
      <c r="L53" s="129"/>
      <c r="M53" s="129"/>
      <c r="N53" s="129"/>
      <c r="O53" s="129"/>
    </row>
    <row r="54" spans="9:15" ht="14.25">
      <c r="I54" s="129"/>
      <c r="J54" s="129"/>
      <c r="K54" s="129"/>
      <c r="L54" s="129"/>
      <c r="M54" s="129"/>
      <c r="N54" s="129"/>
      <c r="O54" s="129"/>
    </row>
    <row r="55" spans="9:15" ht="14.25">
      <c r="I55" s="129"/>
      <c r="J55" s="129"/>
      <c r="K55" s="129"/>
      <c r="L55" s="129"/>
      <c r="M55" s="129"/>
      <c r="N55" s="129"/>
      <c r="O55" s="129"/>
    </row>
    <row r="56" spans="9:15" ht="14.25">
      <c r="I56" s="129"/>
      <c r="J56" s="129"/>
      <c r="K56" s="129"/>
      <c r="L56" s="129"/>
      <c r="M56" s="129"/>
      <c r="N56" s="129"/>
      <c r="O56" s="129"/>
    </row>
    <row r="57" spans="9:15" ht="14.25">
      <c r="I57" s="129"/>
      <c r="J57" s="129"/>
      <c r="K57" s="129"/>
      <c r="L57" s="129"/>
      <c r="M57" s="129"/>
      <c r="N57" s="129"/>
      <c r="O57" s="129"/>
    </row>
    <row r="58" spans="9:15" ht="14.25">
      <c r="I58" s="129"/>
      <c r="J58" s="129"/>
      <c r="K58" s="129"/>
      <c r="L58" s="129"/>
      <c r="M58" s="129"/>
      <c r="N58" s="129"/>
      <c r="O58" s="129"/>
    </row>
    <row r="59" spans="9:15" ht="14.25">
      <c r="I59" s="129"/>
      <c r="J59" s="129"/>
      <c r="K59" s="129"/>
      <c r="L59" s="129"/>
      <c r="M59" s="129"/>
      <c r="N59" s="129"/>
      <c r="O59" s="129"/>
    </row>
    <row r="60" spans="9:15" ht="14.25">
      <c r="I60" s="129"/>
      <c r="J60" s="129"/>
      <c r="K60" s="129"/>
      <c r="L60" s="129"/>
      <c r="M60" s="129"/>
      <c r="N60" s="129"/>
      <c r="O60" s="129"/>
    </row>
    <row r="61" spans="9:15" ht="14.25">
      <c r="I61" s="129"/>
      <c r="J61" s="129"/>
      <c r="K61" s="129"/>
      <c r="L61" s="129"/>
      <c r="M61" s="129"/>
      <c r="N61" s="129"/>
      <c r="O61" s="129"/>
    </row>
    <row r="62" spans="9:15" ht="14.25">
      <c r="I62" s="129"/>
      <c r="J62" s="129"/>
      <c r="K62" s="129"/>
      <c r="L62" s="129"/>
      <c r="M62" s="129"/>
      <c r="N62" s="129"/>
      <c r="O62" s="129"/>
    </row>
    <row r="63" spans="9:15" ht="14.25">
      <c r="I63" s="129"/>
      <c r="J63" s="129"/>
      <c r="K63" s="129"/>
      <c r="L63" s="129"/>
      <c r="M63" s="129"/>
      <c r="N63" s="129"/>
      <c r="O63" s="129"/>
    </row>
    <row r="64" spans="9:15" ht="14.25">
      <c r="I64" s="129"/>
      <c r="J64" s="129"/>
      <c r="K64" s="129"/>
      <c r="L64" s="129"/>
      <c r="M64" s="129"/>
      <c r="N64" s="129"/>
      <c r="O64" s="129"/>
    </row>
    <row r="65" spans="9:15" ht="14.25">
      <c r="I65" s="129"/>
      <c r="J65" s="129"/>
      <c r="K65" s="129"/>
      <c r="L65" s="129"/>
      <c r="M65" s="129"/>
      <c r="N65" s="129"/>
      <c r="O65" s="129"/>
    </row>
    <row r="66" spans="9:15" ht="14.25">
      <c r="I66" s="129"/>
      <c r="J66" s="129"/>
      <c r="K66" s="129"/>
      <c r="L66" s="129"/>
      <c r="M66" s="129"/>
      <c r="N66" s="129"/>
      <c r="O66" s="129"/>
    </row>
    <row r="67" spans="9:15" ht="14.25">
      <c r="I67" s="129"/>
      <c r="J67" s="129"/>
      <c r="K67" s="129"/>
      <c r="L67" s="129"/>
      <c r="M67" s="129"/>
      <c r="N67" s="129"/>
      <c r="O67" s="129"/>
    </row>
    <row r="68" spans="9:15" ht="14.25">
      <c r="I68" s="129"/>
      <c r="J68" s="129"/>
      <c r="K68" s="129"/>
      <c r="L68" s="129"/>
      <c r="M68" s="129"/>
      <c r="N68" s="129"/>
      <c r="O68" s="129"/>
    </row>
    <row r="69" spans="9:15" ht="14.25">
      <c r="I69" s="129"/>
      <c r="J69" s="129"/>
      <c r="K69" s="129"/>
      <c r="L69" s="129"/>
      <c r="M69" s="129"/>
      <c r="N69" s="129"/>
      <c r="O69" s="129"/>
    </row>
    <row r="70" spans="9:15" ht="14.25">
      <c r="I70" s="129"/>
      <c r="J70" s="129"/>
      <c r="K70" s="129"/>
      <c r="L70" s="129"/>
      <c r="M70" s="129"/>
      <c r="N70" s="129"/>
      <c r="O70" s="129"/>
    </row>
    <row r="71" spans="9:15" ht="14.25">
      <c r="I71" s="129"/>
      <c r="J71" s="129"/>
      <c r="K71" s="129"/>
      <c r="L71" s="129"/>
      <c r="M71" s="129"/>
      <c r="N71" s="129"/>
      <c r="O71" s="129"/>
    </row>
    <row r="72" spans="9:15" ht="14.25">
      <c r="I72" s="129"/>
      <c r="J72" s="129"/>
      <c r="K72" s="129"/>
      <c r="L72" s="129"/>
      <c r="M72" s="129"/>
      <c r="N72" s="129"/>
      <c r="O72" s="129"/>
    </row>
    <row r="73" spans="9:15" ht="14.25">
      <c r="I73" s="129"/>
      <c r="J73" s="129"/>
      <c r="K73" s="129"/>
      <c r="L73" s="129"/>
      <c r="M73" s="129"/>
      <c r="N73" s="129"/>
      <c r="O73" s="129"/>
    </row>
    <row r="74" spans="9:15" ht="14.25">
      <c r="I74" s="129"/>
      <c r="J74" s="129"/>
      <c r="K74" s="129"/>
      <c r="L74" s="129"/>
      <c r="M74" s="129"/>
      <c r="N74" s="129"/>
      <c r="O74" s="129"/>
    </row>
    <row r="75" spans="9:15" ht="14.25">
      <c r="I75" s="129"/>
      <c r="J75" s="129"/>
      <c r="K75" s="129"/>
      <c r="L75" s="129"/>
      <c r="M75" s="129"/>
      <c r="N75" s="129"/>
      <c r="O75" s="129"/>
    </row>
    <row r="76" spans="9:15" ht="14.25">
      <c r="I76" s="129"/>
      <c r="J76" s="129"/>
      <c r="K76" s="129"/>
      <c r="L76" s="129"/>
      <c r="M76" s="129"/>
      <c r="N76" s="129"/>
      <c r="O76" s="129"/>
    </row>
    <row r="77" spans="9:15" ht="14.25">
      <c r="I77" s="129"/>
      <c r="J77" s="129"/>
      <c r="K77" s="129"/>
      <c r="L77" s="129"/>
      <c r="M77" s="129"/>
      <c r="N77" s="129"/>
      <c r="O77" s="129"/>
    </row>
    <row r="78" spans="9:15" ht="14.25">
      <c r="I78" s="129"/>
      <c r="J78" s="129"/>
      <c r="K78" s="129"/>
      <c r="L78" s="129"/>
      <c r="M78" s="129"/>
      <c r="N78" s="129"/>
      <c r="O78" s="129"/>
    </row>
    <row r="79" spans="9:15" ht="14.25">
      <c r="I79" s="129"/>
      <c r="J79" s="129"/>
      <c r="K79" s="129"/>
      <c r="L79" s="129"/>
      <c r="M79" s="129"/>
      <c r="N79" s="129"/>
      <c r="O79" s="129"/>
    </row>
    <row r="80" spans="9:15" ht="14.25">
      <c r="I80" s="129"/>
      <c r="J80" s="129"/>
      <c r="K80" s="129"/>
      <c r="L80" s="129"/>
      <c r="M80" s="129"/>
      <c r="N80" s="129"/>
      <c r="O80" s="129"/>
    </row>
    <row r="81" spans="9:15" ht="14.25">
      <c r="I81" s="129"/>
      <c r="J81" s="129"/>
      <c r="K81" s="129"/>
      <c r="L81" s="129"/>
      <c r="M81" s="129"/>
      <c r="N81" s="129"/>
      <c r="O81" s="129"/>
    </row>
    <row r="82" spans="9:15" ht="14.25">
      <c r="I82" s="129"/>
      <c r="J82" s="129"/>
      <c r="K82" s="129"/>
      <c r="L82" s="129"/>
      <c r="M82" s="129"/>
      <c r="N82" s="129"/>
      <c r="O82" s="129"/>
    </row>
    <row r="83" spans="9:15" ht="14.25">
      <c r="I83" s="129"/>
      <c r="J83" s="129"/>
      <c r="K83" s="129"/>
      <c r="L83" s="129"/>
      <c r="M83" s="129"/>
      <c r="N83" s="129"/>
      <c r="O83" s="129"/>
    </row>
    <row r="84" spans="9:15" ht="14.25">
      <c r="I84" s="129"/>
      <c r="J84" s="129"/>
      <c r="K84" s="129"/>
      <c r="L84" s="129"/>
      <c r="M84" s="129"/>
      <c r="N84" s="129"/>
      <c r="O84" s="129"/>
    </row>
    <row r="85" spans="9:15" ht="14.25">
      <c r="I85" s="129"/>
      <c r="J85" s="129"/>
      <c r="K85" s="129"/>
      <c r="L85" s="129"/>
      <c r="M85" s="129"/>
      <c r="N85" s="129"/>
      <c r="O85" s="129"/>
    </row>
    <row r="86" spans="9:15" ht="14.25">
      <c r="I86" s="129"/>
      <c r="J86" s="129"/>
      <c r="K86" s="129"/>
      <c r="L86" s="129"/>
      <c r="M86" s="129"/>
      <c r="N86" s="129"/>
      <c r="O86" s="129"/>
    </row>
    <row r="87" spans="9:15" ht="14.25">
      <c r="I87" s="129"/>
      <c r="J87" s="129"/>
      <c r="K87" s="129"/>
      <c r="L87" s="129"/>
      <c r="M87" s="129"/>
      <c r="N87" s="129"/>
      <c r="O87" s="129"/>
    </row>
    <row r="88" spans="9:15" ht="14.25">
      <c r="I88" s="129"/>
      <c r="J88" s="129"/>
      <c r="K88" s="129"/>
      <c r="L88" s="129"/>
      <c r="M88" s="129"/>
      <c r="N88" s="129"/>
      <c r="O88" s="129"/>
    </row>
    <row r="89" spans="9:15" ht="14.25">
      <c r="I89" s="129"/>
      <c r="J89" s="129"/>
      <c r="K89" s="129"/>
      <c r="L89" s="129"/>
      <c r="M89" s="129"/>
      <c r="N89" s="129"/>
      <c r="O89" s="129"/>
    </row>
    <row r="90" spans="9:15" ht="14.25">
      <c r="I90" s="129"/>
      <c r="J90" s="129"/>
      <c r="K90" s="129"/>
      <c r="L90" s="129"/>
      <c r="M90" s="129"/>
      <c r="N90" s="129"/>
      <c r="O90" s="129"/>
    </row>
    <row r="91" spans="9:15" ht="14.25">
      <c r="I91" s="129"/>
      <c r="J91" s="129"/>
      <c r="K91" s="129"/>
      <c r="L91" s="129"/>
      <c r="M91" s="129"/>
      <c r="N91" s="129"/>
      <c r="O91" s="129"/>
    </row>
    <row r="92" spans="9:15" ht="14.25">
      <c r="I92" s="129"/>
      <c r="J92" s="129"/>
      <c r="K92" s="129"/>
      <c r="L92" s="129"/>
      <c r="M92" s="129"/>
      <c r="N92" s="129"/>
      <c r="O92" s="129"/>
    </row>
    <row r="93" spans="9:15" ht="14.25">
      <c r="I93" s="129"/>
      <c r="J93" s="129"/>
      <c r="K93" s="129"/>
      <c r="L93" s="129"/>
      <c r="M93" s="129"/>
      <c r="N93" s="129"/>
      <c r="O93" s="129"/>
    </row>
    <row r="94" spans="9:15" ht="14.25">
      <c r="I94" s="129"/>
      <c r="J94" s="129"/>
      <c r="K94" s="129"/>
      <c r="L94" s="129"/>
      <c r="M94" s="129"/>
      <c r="N94" s="129"/>
      <c r="O94" s="129"/>
    </row>
    <row r="95" spans="9:15" ht="14.25">
      <c r="I95" s="129"/>
      <c r="J95" s="129"/>
      <c r="K95" s="129"/>
      <c r="L95" s="129"/>
      <c r="M95" s="129"/>
      <c r="N95" s="129"/>
      <c r="O95" s="129"/>
    </row>
    <row r="96" spans="9:15" ht="14.25">
      <c r="I96" s="129"/>
      <c r="J96" s="129"/>
      <c r="K96" s="129"/>
      <c r="L96" s="129"/>
      <c r="M96" s="129"/>
      <c r="N96" s="129"/>
      <c r="O96" s="129"/>
    </row>
    <row r="97" spans="9:15" ht="14.25">
      <c r="I97" s="129"/>
      <c r="J97" s="129"/>
      <c r="K97" s="129"/>
      <c r="L97" s="129"/>
      <c r="M97" s="129"/>
      <c r="N97" s="129"/>
      <c r="O97" s="129"/>
    </row>
    <row r="98" spans="9:15" ht="14.25">
      <c r="I98" s="129"/>
      <c r="J98" s="129"/>
      <c r="K98" s="129"/>
      <c r="L98" s="129"/>
      <c r="M98" s="129"/>
      <c r="N98" s="129"/>
      <c r="O98" s="129"/>
    </row>
    <row r="99" spans="9:15" ht="14.25">
      <c r="I99" s="129"/>
      <c r="J99" s="129"/>
      <c r="K99" s="129"/>
      <c r="L99" s="129"/>
      <c r="M99" s="129"/>
      <c r="N99" s="129"/>
      <c r="O99" s="129"/>
    </row>
    <row r="100" spans="9:15" ht="14.25">
      <c r="I100" s="129"/>
      <c r="J100" s="129"/>
      <c r="K100" s="129"/>
      <c r="L100" s="129"/>
      <c r="M100" s="129"/>
      <c r="N100" s="129"/>
      <c r="O100" s="129"/>
    </row>
    <row r="101" spans="9:15" ht="14.25">
      <c r="I101" s="129"/>
      <c r="J101" s="129"/>
      <c r="K101" s="129"/>
      <c r="L101" s="129"/>
      <c r="M101" s="129"/>
      <c r="N101" s="129"/>
      <c r="O101" s="129"/>
    </row>
    <row r="102" spans="9:15" ht="14.25">
      <c r="I102" s="129"/>
      <c r="J102" s="129"/>
      <c r="K102" s="129"/>
      <c r="L102" s="129"/>
      <c r="M102" s="129"/>
      <c r="N102" s="129"/>
      <c r="O102" s="129"/>
    </row>
    <row r="103" spans="9:15" ht="14.25">
      <c r="I103" s="129"/>
      <c r="J103" s="129"/>
      <c r="K103" s="129"/>
      <c r="L103" s="129"/>
      <c r="M103" s="129"/>
      <c r="N103" s="129"/>
      <c r="O103" s="129"/>
    </row>
    <row r="104" spans="9:15" ht="14.25">
      <c r="I104" s="129"/>
      <c r="J104" s="129"/>
      <c r="K104" s="129"/>
      <c r="L104" s="129"/>
      <c r="M104" s="129"/>
      <c r="N104" s="129"/>
      <c r="O104" s="129"/>
    </row>
    <row r="105" spans="9:15" ht="14.25">
      <c r="I105" s="129"/>
      <c r="J105" s="129"/>
      <c r="K105" s="129"/>
      <c r="L105" s="129"/>
      <c r="M105" s="129"/>
      <c r="N105" s="129"/>
      <c r="O105" s="129"/>
    </row>
    <row r="106" spans="9:15" ht="14.25">
      <c r="I106" s="129"/>
      <c r="J106" s="129"/>
      <c r="K106" s="129"/>
      <c r="L106" s="129"/>
      <c r="M106" s="129"/>
      <c r="N106" s="129"/>
      <c r="O106" s="129"/>
    </row>
    <row r="107" spans="9:15" ht="14.25">
      <c r="I107" s="129"/>
      <c r="J107" s="129"/>
      <c r="K107" s="129"/>
      <c r="L107" s="129"/>
      <c r="M107" s="129"/>
      <c r="N107" s="129"/>
      <c r="O107" s="129"/>
    </row>
    <row r="108" spans="9:15" ht="14.25">
      <c r="I108" s="129"/>
      <c r="J108" s="129"/>
      <c r="K108" s="129"/>
      <c r="L108" s="129"/>
      <c r="M108" s="129"/>
      <c r="N108" s="129"/>
      <c r="O108" s="129"/>
    </row>
    <row r="109" spans="9:15" ht="14.25">
      <c r="I109" s="129"/>
      <c r="J109" s="129"/>
      <c r="K109" s="129"/>
      <c r="L109" s="129"/>
      <c r="M109" s="129"/>
      <c r="N109" s="129"/>
      <c r="O109" s="129"/>
    </row>
    <row r="110" spans="9:15" ht="14.25">
      <c r="I110" s="129"/>
      <c r="J110" s="129"/>
      <c r="K110" s="129"/>
      <c r="L110" s="129"/>
      <c r="M110" s="129"/>
      <c r="N110" s="129"/>
      <c r="O110" s="129"/>
    </row>
    <row r="111" spans="9:15" ht="14.25">
      <c r="I111" s="129"/>
      <c r="J111" s="129"/>
      <c r="K111" s="129"/>
      <c r="L111" s="129"/>
      <c r="M111" s="129"/>
      <c r="N111" s="129"/>
      <c r="O111" s="129"/>
    </row>
    <row r="112" spans="9:15" ht="14.25">
      <c r="I112" s="129"/>
      <c r="J112" s="129"/>
      <c r="K112" s="129"/>
      <c r="L112" s="129"/>
      <c r="M112" s="129"/>
      <c r="N112" s="129"/>
      <c r="O112" s="129"/>
    </row>
    <row r="113" spans="9:15" ht="14.25">
      <c r="I113" s="129"/>
      <c r="J113" s="129"/>
      <c r="K113" s="129"/>
      <c r="L113" s="129"/>
      <c r="M113" s="129"/>
      <c r="N113" s="129"/>
      <c r="O113" s="129"/>
    </row>
    <row r="114" spans="9:15" ht="14.25">
      <c r="I114" s="129"/>
      <c r="J114" s="129"/>
      <c r="K114" s="129"/>
      <c r="L114" s="129"/>
      <c r="M114" s="129"/>
      <c r="N114" s="129"/>
      <c r="O114" s="129"/>
    </row>
    <row r="115" spans="9:15" ht="14.25">
      <c r="I115" s="129"/>
      <c r="J115" s="129"/>
      <c r="K115" s="129"/>
      <c r="L115" s="129"/>
      <c r="M115" s="129"/>
      <c r="N115" s="129"/>
      <c r="O115" s="129"/>
    </row>
    <row r="116" spans="9:15" ht="14.25">
      <c r="I116" s="129"/>
      <c r="J116" s="129"/>
      <c r="K116" s="129"/>
      <c r="L116" s="129"/>
      <c r="M116" s="129"/>
      <c r="N116" s="129"/>
      <c r="O116" s="129"/>
    </row>
    <row r="117" spans="9:15" ht="14.25">
      <c r="I117" s="129"/>
      <c r="J117" s="129"/>
      <c r="K117" s="129"/>
      <c r="L117" s="129"/>
      <c r="M117" s="129"/>
      <c r="N117" s="129"/>
      <c r="O117" s="129"/>
    </row>
    <row r="118" spans="9:15" ht="14.25">
      <c r="I118" s="129"/>
      <c r="J118" s="129"/>
      <c r="K118" s="129"/>
      <c r="L118" s="129"/>
      <c r="M118" s="129"/>
      <c r="N118" s="129"/>
      <c r="O118" s="129"/>
    </row>
    <row r="119" spans="9:15" ht="14.25">
      <c r="I119" s="129"/>
      <c r="J119" s="129"/>
      <c r="K119" s="129"/>
      <c r="L119" s="129"/>
      <c r="M119" s="129"/>
      <c r="N119" s="129"/>
      <c r="O119" s="129"/>
    </row>
    <row r="120" spans="9:15" ht="14.25">
      <c r="I120" s="129"/>
      <c r="J120" s="129"/>
      <c r="K120" s="129"/>
      <c r="L120" s="129"/>
      <c r="M120" s="129"/>
      <c r="N120" s="129"/>
      <c r="O120" s="129"/>
    </row>
    <row r="121" spans="9:15" ht="14.25">
      <c r="I121" s="129"/>
      <c r="J121" s="129"/>
      <c r="K121" s="129"/>
      <c r="L121" s="129"/>
      <c r="M121" s="129"/>
      <c r="N121" s="129"/>
      <c r="O121" s="129"/>
    </row>
    <row r="122" spans="9:15" ht="14.25">
      <c r="I122" s="129"/>
      <c r="J122" s="129"/>
      <c r="K122" s="129"/>
      <c r="L122" s="129"/>
      <c r="M122" s="129"/>
      <c r="N122" s="129"/>
      <c r="O122" s="129"/>
    </row>
    <row r="123" spans="9:15" ht="14.25">
      <c r="I123" s="129"/>
      <c r="J123" s="129"/>
      <c r="K123" s="129"/>
      <c r="L123" s="129"/>
      <c r="M123" s="129"/>
      <c r="N123" s="129"/>
      <c r="O123" s="129"/>
    </row>
    <row r="124" spans="9:15" ht="14.25">
      <c r="I124" s="129"/>
      <c r="J124" s="129"/>
      <c r="K124" s="129"/>
      <c r="L124" s="129"/>
      <c r="M124" s="129"/>
      <c r="N124" s="129"/>
      <c r="O124" s="129"/>
    </row>
    <row r="125" spans="9:15" ht="14.25">
      <c r="I125" s="129"/>
      <c r="J125" s="129"/>
      <c r="K125" s="129"/>
      <c r="L125" s="129"/>
      <c r="M125" s="129"/>
      <c r="N125" s="129"/>
      <c r="O125" s="129"/>
    </row>
    <row r="126" spans="9:15" ht="14.25">
      <c r="I126" s="129"/>
      <c r="J126" s="129"/>
      <c r="K126" s="129"/>
      <c r="L126" s="129"/>
      <c r="M126" s="129"/>
      <c r="N126" s="129"/>
      <c r="O126" s="129"/>
    </row>
    <row r="127" spans="9:15" ht="14.25">
      <c r="I127" s="129"/>
      <c r="J127" s="129"/>
      <c r="K127" s="129"/>
      <c r="L127" s="129"/>
      <c r="M127" s="129"/>
      <c r="N127" s="129"/>
      <c r="O127" s="129"/>
    </row>
    <row r="128" spans="9:15" ht="14.25">
      <c r="I128" s="129"/>
      <c r="J128" s="129"/>
      <c r="K128" s="129"/>
      <c r="L128" s="129"/>
      <c r="M128" s="129"/>
      <c r="N128" s="129"/>
      <c r="O128" s="129"/>
    </row>
    <row r="129" spans="9:15" ht="14.25">
      <c r="I129" s="129"/>
      <c r="J129" s="129"/>
      <c r="K129" s="129"/>
      <c r="L129" s="129"/>
      <c r="M129" s="129"/>
      <c r="N129" s="129"/>
      <c r="O129" s="129"/>
    </row>
    <row r="130" spans="9:15" ht="14.25">
      <c r="I130" s="129"/>
      <c r="J130" s="129"/>
      <c r="K130" s="129"/>
      <c r="L130" s="129"/>
      <c r="M130" s="129"/>
      <c r="N130" s="129"/>
      <c r="O130" s="129"/>
    </row>
    <row r="131" spans="9:15" ht="14.25">
      <c r="I131" s="129"/>
      <c r="J131" s="129"/>
      <c r="K131" s="129"/>
      <c r="L131" s="129"/>
      <c r="M131" s="129"/>
      <c r="N131" s="129"/>
      <c r="O131" s="129"/>
    </row>
    <row r="132" spans="9:15" ht="14.25">
      <c r="I132" s="129"/>
      <c r="J132" s="129"/>
      <c r="K132" s="129"/>
      <c r="L132" s="129"/>
      <c r="M132" s="129"/>
      <c r="N132" s="129"/>
      <c r="O132" s="129"/>
    </row>
    <row r="133" spans="9:15" ht="14.25">
      <c r="I133" s="129"/>
      <c r="J133" s="129"/>
      <c r="K133" s="129"/>
      <c r="L133" s="129"/>
      <c r="M133" s="129"/>
      <c r="N133" s="129"/>
      <c r="O133" s="129"/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 topLeftCell="D17">
      <selection activeCell="X17" sqref="X17"/>
    </sheetView>
  </sheetViews>
  <sheetFormatPr defaultColWidth="9.8515625" defaultRowHeight="15"/>
  <cols>
    <col min="1" max="1" width="9.8515625" style="10" customWidth="1"/>
    <col min="2" max="2" width="13.57421875" style="10" customWidth="1"/>
    <col min="3" max="3" width="15.00390625" style="10" bestFit="1" customWidth="1"/>
    <col min="4" max="5" width="28.8515625" style="10" bestFit="1" customWidth="1"/>
    <col min="6" max="6" width="13.140625" style="10" bestFit="1" customWidth="1"/>
    <col min="7" max="7" width="15.00390625" style="10" bestFit="1" customWidth="1"/>
    <col min="8" max="8" width="1.57421875" style="68" customWidth="1"/>
    <col min="9" max="9" width="13.140625" style="10" bestFit="1" customWidth="1"/>
    <col min="10" max="257" width="9.8515625" style="10" customWidth="1"/>
    <col min="258" max="258" width="13.57421875" style="10" customWidth="1"/>
    <col min="259" max="259" width="15.00390625" style="10" bestFit="1" customWidth="1"/>
    <col min="260" max="261" width="28.8515625" style="10" bestFit="1" customWidth="1"/>
    <col min="262" max="262" width="13.140625" style="10" bestFit="1" customWidth="1"/>
    <col min="263" max="263" width="15.00390625" style="10" bestFit="1" customWidth="1"/>
    <col min="264" max="264" width="1.57421875" style="10" customWidth="1"/>
    <col min="265" max="265" width="13.140625" style="10" bestFit="1" customWidth="1"/>
    <col min="266" max="513" width="9.8515625" style="10" customWidth="1"/>
    <col min="514" max="514" width="13.57421875" style="10" customWidth="1"/>
    <col min="515" max="515" width="15.00390625" style="10" bestFit="1" customWidth="1"/>
    <col min="516" max="517" width="28.8515625" style="10" bestFit="1" customWidth="1"/>
    <col min="518" max="518" width="13.140625" style="10" bestFit="1" customWidth="1"/>
    <col min="519" max="519" width="15.00390625" style="10" bestFit="1" customWidth="1"/>
    <col min="520" max="520" width="1.57421875" style="10" customWidth="1"/>
    <col min="521" max="521" width="13.140625" style="10" bestFit="1" customWidth="1"/>
    <col min="522" max="769" width="9.8515625" style="10" customWidth="1"/>
    <col min="770" max="770" width="13.57421875" style="10" customWidth="1"/>
    <col min="771" max="771" width="15.00390625" style="10" bestFit="1" customWidth="1"/>
    <col min="772" max="773" width="28.8515625" style="10" bestFit="1" customWidth="1"/>
    <col min="774" max="774" width="13.140625" style="10" bestFit="1" customWidth="1"/>
    <col min="775" max="775" width="15.00390625" style="10" bestFit="1" customWidth="1"/>
    <col min="776" max="776" width="1.57421875" style="10" customWidth="1"/>
    <col min="777" max="777" width="13.140625" style="10" bestFit="1" customWidth="1"/>
    <col min="778" max="1025" width="9.8515625" style="10" customWidth="1"/>
    <col min="1026" max="1026" width="13.57421875" style="10" customWidth="1"/>
    <col min="1027" max="1027" width="15.00390625" style="10" bestFit="1" customWidth="1"/>
    <col min="1028" max="1029" width="28.8515625" style="10" bestFit="1" customWidth="1"/>
    <col min="1030" max="1030" width="13.140625" style="10" bestFit="1" customWidth="1"/>
    <col min="1031" max="1031" width="15.00390625" style="10" bestFit="1" customWidth="1"/>
    <col min="1032" max="1032" width="1.57421875" style="10" customWidth="1"/>
    <col min="1033" max="1033" width="13.140625" style="10" bestFit="1" customWidth="1"/>
    <col min="1034" max="1281" width="9.8515625" style="10" customWidth="1"/>
    <col min="1282" max="1282" width="13.57421875" style="10" customWidth="1"/>
    <col min="1283" max="1283" width="15.00390625" style="10" bestFit="1" customWidth="1"/>
    <col min="1284" max="1285" width="28.8515625" style="10" bestFit="1" customWidth="1"/>
    <col min="1286" max="1286" width="13.140625" style="10" bestFit="1" customWidth="1"/>
    <col min="1287" max="1287" width="15.00390625" style="10" bestFit="1" customWidth="1"/>
    <col min="1288" max="1288" width="1.57421875" style="10" customWidth="1"/>
    <col min="1289" max="1289" width="13.140625" style="10" bestFit="1" customWidth="1"/>
    <col min="1290" max="1537" width="9.8515625" style="10" customWidth="1"/>
    <col min="1538" max="1538" width="13.57421875" style="10" customWidth="1"/>
    <col min="1539" max="1539" width="15.00390625" style="10" bestFit="1" customWidth="1"/>
    <col min="1540" max="1541" width="28.8515625" style="10" bestFit="1" customWidth="1"/>
    <col min="1542" max="1542" width="13.140625" style="10" bestFit="1" customWidth="1"/>
    <col min="1543" max="1543" width="15.00390625" style="10" bestFit="1" customWidth="1"/>
    <col min="1544" max="1544" width="1.57421875" style="10" customWidth="1"/>
    <col min="1545" max="1545" width="13.140625" style="10" bestFit="1" customWidth="1"/>
    <col min="1546" max="1793" width="9.8515625" style="10" customWidth="1"/>
    <col min="1794" max="1794" width="13.57421875" style="10" customWidth="1"/>
    <col min="1795" max="1795" width="15.00390625" style="10" bestFit="1" customWidth="1"/>
    <col min="1796" max="1797" width="28.8515625" style="10" bestFit="1" customWidth="1"/>
    <col min="1798" max="1798" width="13.140625" style="10" bestFit="1" customWidth="1"/>
    <col min="1799" max="1799" width="15.00390625" style="10" bestFit="1" customWidth="1"/>
    <col min="1800" max="1800" width="1.57421875" style="10" customWidth="1"/>
    <col min="1801" max="1801" width="13.140625" style="10" bestFit="1" customWidth="1"/>
    <col min="1802" max="2049" width="9.8515625" style="10" customWidth="1"/>
    <col min="2050" max="2050" width="13.57421875" style="10" customWidth="1"/>
    <col min="2051" max="2051" width="15.00390625" style="10" bestFit="1" customWidth="1"/>
    <col min="2052" max="2053" width="28.8515625" style="10" bestFit="1" customWidth="1"/>
    <col min="2054" max="2054" width="13.140625" style="10" bestFit="1" customWidth="1"/>
    <col min="2055" max="2055" width="15.00390625" style="10" bestFit="1" customWidth="1"/>
    <col min="2056" max="2056" width="1.57421875" style="10" customWidth="1"/>
    <col min="2057" max="2057" width="13.140625" style="10" bestFit="1" customWidth="1"/>
    <col min="2058" max="2305" width="9.8515625" style="10" customWidth="1"/>
    <col min="2306" max="2306" width="13.57421875" style="10" customWidth="1"/>
    <col min="2307" max="2307" width="15.00390625" style="10" bestFit="1" customWidth="1"/>
    <col min="2308" max="2309" width="28.8515625" style="10" bestFit="1" customWidth="1"/>
    <col min="2310" max="2310" width="13.140625" style="10" bestFit="1" customWidth="1"/>
    <col min="2311" max="2311" width="15.00390625" style="10" bestFit="1" customWidth="1"/>
    <col min="2312" max="2312" width="1.57421875" style="10" customWidth="1"/>
    <col min="2313" max="2313" width="13.140625" style="10" bestFit="1" customWidth="1"/>
    <col min="2314" max="2561" width="9.8515625" style="10" customWidth="1"/>
    <col min="2562" max="2562" width="13.57421875" style="10" customWidth="1"/>
    <col min="2563" max="2563" width="15.00390625" style="10" bestFit="1" customWidth="1"/>
    <col min="2564" max="2565" width="28.8515625" style="10" bestFit="1" customWidth="1"/>
    <col min="2566" max="2566" width="13.140625" style="10" bestFit="1" customWidth="1"/>
    <col min="2567" max="2567" width="15.00390625" style="10" bestFit="1" customWidth="1"/>
    <col min="2568" max="2568" width="1.57421875" style="10" customWidth="1"/>
    <col min="2569" max="2569" width="13.140625" style="10" bestFit="1" customWidth="1"/>
    <col min="2570" max="2817" width="9.8515625" style="10" customWidth="1"/>
    <col min="2818" max="2818" width="13.57421875" style="10" customWidth="1"/>
    <col min="2819" max="2819" width="15.00390625" style="10" bestFit="1" customWidth="1"/>
    <col min="2820" max="2821" width="28.8515625" style="10" bestFit="1" customWidth="1"/>
    <col min="2822" max="2822" width="13.140625" style="10" bestFit="1" customWidth="1"/>
    <col min="2823" max="2823" width="15.00390625" style="10" bestFit="1" customWidth="1"/>
    <col min="2824" max="2824" width="1.57421875" style="10" customWidth="1"/>
    <col min="2825" max="2825" width="13.140625" style="10" bestFit="1" customWidth="1"/>
    <col min="2826" max="3073" width="9.8515625" style="10" customWidth="1"/>
    <col min="3074" max="3074" width="13.57421875" style="10" customWidth="1"/>
    <col min="3075" max="3075" width="15.00390625" style="10" bestFit="1" customWidth="1"/>
    <col min="3076" max="3077" width="28.8515625" style="10" bestFit="1" customWidth="1"/>
    <col min="3078" max="3078" width="13.140625" style="10" bestFit="1" customWidth="1"/>
    <col min="3079" max="3079" width="15.00390625" style="10" bestFit="1" customWidth="1"/>
    <col min="3080" max="3080" width="1.57421875" style="10" customWidth="1"/>
    <col min="3081" max="3081" width="13.140625" style="10" bestFit="1" customWidth="1"/>
    <col min="3082" max="3329" width="9.8515625" style="10" customWidth="1"/>
    <col min="3330" max="3330" width="13.57421875" style="10" customWidth="1"/>
    <col min="3331" max="3331" width="15.00390625" style="10" bestFit="1" customWidth="1"/>
    <col min="3332" max="3333" width="28.8515625" style="10" bestFit="1" customWidth="1"/>
    <col min="3334" max="3334" width="13.140625" style="10" bestFit="1" customWidth="1"/>
    <col min="3335" max="3335" width="15.00390625" style="10" bestFit="1" customWidth="1"/>
    <col min="3336" max="3336" width="1.57421875" style="10" customWidth="1"/>
    <col min="3337" max="3337" width="13.140625" style="10" bestFit="1" customWidth="1"/>
    <col min="3338" max="3585" width="9.8515625" style="10" customWidth="1"/>
    <col min="3586" max="3586" width="13.57421875" style="10" customWidth="1"/>
    <col min="3587" max="3587" width="15.00390625" style="10" bestFit="1" customWidth="1"/>
    <col min="3588" max="3589" width="28.8515625" style="10" bestFit="1" customWidth="1"/>
    <col min="3590" max="3590" width="13.140625" style="10" bestFit="1" customWidth="1"/>
    <col min="3591" max="3591" width="15.00390625" style="10" bestFit="1" customWidth="1"/>
    <col min="3592" max="3592" width="1.57421875" style="10" customWidth="1"/>
    <col min="3593" max="3593" width="13.140625" style="10" bestFit="1" customWidth="1"/>
    <col min="3594" max="3841" width="9.8515625" style="10" customWidth="1"/>
    <col min="3842" max="3842" width="13.57421875" style="10" customWidth="1"/>
    <col min="3843" max="3843" width="15.00390625" style="10" bestFit="1" customWidth="1"/>
    <col min="3844" max="3845" width="28.8515625" style="10" bestFit="1" customWidth="1"/>
    <col min="3846" max="3846" width="13.140625" style="10" bestFit="1" customWidth="1"/>
    <col min="3847" max="3847" width="15.00390625" style="10" bestFit="1" customWidth="1"/>
    <col min="3848" max="3848" width="1.57421875" style="10" customWidth="1"/>
    <col min="3849" max="3849" width="13.140625" style="10" bestFit="1" customWidth="1"/>
    <col min="3850" max="4097" width="9.8515625" style="10" customWidth="1"/>
    <col min="4098" max="4098" width="13.57421875" style="10" customWidth="1"/>
    <col min="4099" max="4099" width="15.00390625" style="10" bestFit="1" customWidth="1"/>
    <col min="4100" max="4101" width="28.8515625" style="10" bestFit="1" customWidth="1"/>
    <col min="4102" max="4102" width="13.140625" style="10" bestFit="1" customWidth="1"/>
    <col min="4103" max="4103" width="15.00390625" style="10" bestFit="1" customWidth="1"/>
    <col min="4104" max="4104" width="1.57421875" style="10" customWidth="1"/>
    <col min="4105" max="4105" width="13.140625" style="10" bestFit="1" customWidth="1"/>
    <col min="4106" max="4353" width="9.8515625" style="10" customWidth="1"/>
    <col min="4354" max="4354" width="13.57421875" style="10" customWidth="1"/>
    <col min="4355" max="4355" width="15.00390625" style="10" bestFit="1" customWidth="1"/>
    <col min="4356" max="4357" width="28.8515625" style="10" bestFit="1" customWidth="1"/>
    <col min="4358" max="4358" width="13.140625" style="10" bestFit="1" customWidth="1"/>
    <col min="4359" max="4359" width="15.00390625" style="10" bestFit="1" customWidth="1"/>
    <col min="4360" max="4360" width="1.57421875" style="10" customWidth="1"/>
    <col min="4361" max="4361" width="13.140625" style="10" bestFit="1" customWidth="1"/>
    <col min="4362" max="4609" width="9.8515625" style="10" customWidth="1"/>
    <col min="4610" max="4610" width="13.57421875" style="10" customWidth="1"/>
    <col min="4611" max="4611" width="15.00390625" style="10" bestFit="1" customWidth="1"/>
    <col min="4612" max="4613" width="28.8515625" style="10" bestFit="1" customWidth="1"/>
    <col min="4614" max="4614" width="13.140625" style="10" bestFit="1" customWidth="1"/>
    <col min="4615" max="4615" width="15.00390625" style="10" bestFit="1" customWidth="1"/>
    <col min="4616" max="4616" width="1.57421875" style="10" customWidth="1"/>
    <col min="4617" max="4617" width="13.140625" style="10" bestFit="1" customWidth="1"/>
    <col min="4618" max="4865" width="9.8515625" style="10" customWidth="1"/>
    <col min="4866" max="4866" width="13.57421875" style="10" customWidth="1"/>
    <col min="4867" max="4867" width="15.00390625" style="10" bestFit="1" customWidth="1"/>
    <col min="4868" max="4869" width="28.8515625" style="10" bestFit="1" customWidth="1"/>
    <col min="4870" max="4870" width="13.140625" style="10" bestFit="1" customWidth="1"/>
    <col min="4871" max="4871" width="15.00390625" style="10" bestFit="1" customWidth="1"/>
    <col min="4872" max="4872" width="1.57421875" style="10" customWidth="1"/>
    <col min="4873" max="4873" width="13.140625" style="10" bestFit="1" customWidth="1"/>
    <col min="4874" max="5121" width="9.8515625" style="10" customWidth="1"/>
    <col min="5122" max="5122" width="13.57421875" style="10" customWidth="1"/>
    <col min="5123" max="5123" width="15.00390625" style="10" bestFit="1" customWidth="1"/>
    <col min="5124" max="5125" width="28.8515625" style="10" bestFit="1" customWidth="1"/>
    <col min="5126" max="5126" width="13.140625" style="10" bestFit="1" customWidth="1"/>
    <col min="5127" max="5127" width="15.00390625" style="10" bestFit="1" customWidth="1"/>
    <col min="5128" max="5128" width="1.57421875" style="10" customWidth="1"/>
    <col min="5129" max="5129" width="13.140625" style="10" bestFit="1" customWidth="1"/>
    <col min="5130" max="5377" width="9.8515625" style="10" customWidth="1"/>
    <col min="5378" max="5378" width="13.57421875" style="10" customWidth="1"/>
    <col min="5379" max="5379" width="15.00390625" style="10" bestFit="1" customWidth="1"/>
    <col min="5380" max="5381" width="28.8515625" style="10" bestFit="1" customWidth="1"/>
    <col min="5382" max="5382" width="13.140625" style="10" bestFit="1" customWidth="1"/>
    <col min="5383" max="5383" width="15.00390625" style="10" bestFit="1" customWidth="1"/>
    <col min="5384" max="5384" width="1.57421875" style="10" customWidth="1"/>
    <col min="5385" max="5385" width="13.140625" style="10" bestFit="1" customWidth="1"/>
    <col min="5386" max="5633" width="9.8515625" style="10" customWidth="1"/>
    <col min="5634" max="5634" width="13.57421875" style="10" customWidth="1"/>
    <col min="5635" max="5635" width="15.00390625" style="10" bestFit="1" customWidth="1"/>
    <col min="5636" max="5637" width="28.8515625" style="10" bestFit="1" customWidth="1"/>
    <col min="5638" max="5638" width="13.140625" style="10" bestFit="1" customWidth="1"/>
    <col min="5639" max="5639" width="15.00390625" style="10" bestFit="1" customWidth="1"/>
    <col min="5640" max="5640" width="1.57421875" style="10" customWidth="1"/>
    <col min="5641" max="5641" width="13.140625" style="10" bestFit="1" customWidth="1"/>
    <col min="5642" max="5889" width="9.8515625" style="10" customWidth="1"/>
    <col min="5890" max="5890" width="13.57421875" style="10" customWidth="1"/>
    <col min="5891" max="5891" width="15.00390625" style="10" bestFit="1" customWidth="1"/>
    <col min="5892" max="5893" width="28.8515625" style="10" bestFit="1" customWidth="1"/>
    <col min="5894" max="5894" width="13.140625" style="10" bestFit="1" customWidth="1"/>
    <col min="5895" max="5895" width="15.00390625" style="10" bestFit="1" customWidth="1"/>
    <col min="5896" max="5896" width="1.57421875" style="10" customWidth="1"/>
    <col min="5897" max="5897" width="13.140625" style="10" bestFit="1" customWidth="1"/>
    <col min="5898" max="6145" width="9.8515625" style="10" customWidth="1"/>
    <col min="6146" max="6146" width="13.57421875" style="10" customWidth="1"/>
    <col min="6147" max="6147" width="15.00390625" style="10" bestFit="1" customWidth="1"/>
    <col min="6148" max="6149" width="28.8515625" style="10" bestFit="1" customWidth="1"/>
    <col min="6150" max="6150" width="13.140625" style="10" bestFit="1" customWidth="1"/>
    <col min="6151" max="6151" width="15.00390625" style="10" bestFit="1" customWidth="1"/>
    <col min="6152" max="6152" width="1.57421875" style="10" customWidth="1"/>
    <col min="6153" max="6153" width="13.140625" style="10" bestFit="1" customWidth="1"/>
    <col min="6154" max="6401" width="9.8515625" style="10" customWidth="1"/>
    <col min="6402" max="6402" width="13.57421875" style="10" customWidth="1"/>
    <col min="6403" max="6403" width="15.00390625" style="10" bestFit="1" customWidth="1"/>
    <col min="6404" max="6405" width="28.8515625" style="10" bestFit="1" customWidth="1"/>
    <col min="6406" max="6406" width="13.140625" style="10" bestFit="1" customWidth="1"/>
    <col min="6407" max="6407" width="15.00390625" style="10" bestFit="1" customWidth="1"/>
    <col min="6408" max="6408" width="1.57421875" style="10" customWidth="1"/>
    <col min="6409" max="6409" width="13.140625" style="10" bestFit="1" customWidth="1"/>
    <col min="6410" max="6657" width="9.8515625" style="10" customWidth="1"/>
    <col min="6658" max="6658" width="13.57421875" style="10" customWidth="1"/>
    <col min="6659" max="6659" width="15.00390625" style="10" bestFit="1" customWidth="1"/>
    <col min="6660" max="6661" width="28.8515625" style="10" bestFit="1" customWidth="1"/>
    <col min="6662" max="6662" width="13.140625" style="10" bestFit="1" customWidth="1"/>
    <col min="6663" max="6663" width="15.00390625" style="10" bestFit="1" customWidth="1"/>
    <col min="6664" max="6664" width="1.57421875" style="10" customWidth="1"/>
    <col min="6665" max="6665" width="13.140625" style="10" bestFit="1" customWidth="1"/>
    <col min="6666" max="6913" width="9.8515625" style="10" customWidth="1"/>
    <col min="6914" max="6914" width="13.57421875" style="10" customWidth="1"/>
    <col min="6915" max="6915" width="15.00390625" style="10" bestFit="1" customWidth="1"/>
    <col min="6916" max="6917" width="28.8515625" style="10" bestFit="1" customWidth="1"/>
    <col min="6918" max="6918" width="13.140625" style="10" bestFit="1" customWidth="1"/>
    <col min="6919" max="6919" width="15.00390625" style="10" bestFit="1" customWidth="1"/>
    <col min="6920" max="6920" width="1.57421875" style="10" customWidth="1"/>
    <col min="6921" max="6921" width="13.140625" style="10" bestFit="1" customWidth="1"/>
    <col min="6922" max="7169" width="9.8515625" style="10" customWidth="1"/>
    <col min="7170" max="7170" width="13.57421875" style="10" customWidth="1"/>
    <col min="7171" max="7171" width="15.00390625" style="10" bestFit="1" customWidth="1"/>
    <col min="7172" max="7173" width="28.8515625" style="10" bestFit="1" customWidth="1"/>
    <col min="7174" max="7174" width="13.140625" style="10" bestFit="1" customWidth="1"/>
    <col min="7175" max="7175" width="15.00390625" style="10" bestFit="1" customWidth="1"/>
    <col min="7176" max="7176" width="1.57421875" style="10" customWidth="1"/>
    <col min="7177" max="7177" width="13.140625" style="10" bestFit="1" customWidth="1"/>
    <col min="7178" max="7425" width="9.8515625" style="10" customWidth="1"/>
    <col min="7426" max="7426" width="13.57421875" style="10" customWidth="1"/>
    <col min="7427" max="7427" width="15.00390625" style="10" bestFit="1" customWidth="1"/>
    <col min="7428" max="7429" width="28.8515625" style="10" bestFit="1" customWidth="1"/>
    <col min="7430" max="7430" width="13.140625" style="10" bestFit="1" customWidth="1"/>
    <col min="7431" max="7431" width="15.00390625" style="10" bestFit="1" customWidth="1"/>
    <col min="7432" max="7432" width="1.57421875" style="10" customWidth="1"/>
    <col min="7433" max="7433" width="13.140625" style="10" bestFit="1" customWidth="1"/>
    <col min="7434" max="7681" width="9.8515625" style="10" customWidth="1"/>
    <col min="7682" max="7682" width="13.57421875" style="10" customWidth="1"/>
    <col min="7683" max="7683" width="15.00390625" style="10" bestFit="1" customWidth="1"/>
    <col min="7684" max="7685" width="28.8515625" style="10" bestFit="1" customWidth="1"/>
    <col min="7686" max="7686" width="13.140625" style="10" bestFit="1" customWidth="1"/>
    <col min="7687" max="7687" width="15.00390625" style="10" bestFit="1" customWidth="1"/>
    <col min="7688" max="7688" width="1.57421875" style="10" customWidth="1"/>
    <col min="7689" max="7689" width="13.140625" style="10" bestFit="1" customWidth="1"/>
    <col min="7690" max="7937" width="9.8515625" style="10" customWidth="1"/>
    <col min="7938" max="7938" width="13.57421875" style="10" customWidth="1"/>
    <col min="7939" max="7939" width="15.00390625" style="10" bestFit="1" customWidth="1"/>
    <col min="7940" max="7941" width="28.8515625" style="10" bestFit="1" customWidth="1"/>
    <col min="7942" max="7942" width="13.140625" style="10" bestFit="1" customWidth="1"/>
    <col min="7943" max="7943" width="15.00390625" style="10" bestFit="1" customWidth="1"/>
    <col min="7944" max="7944" width="1.57421875" style="10" customWidth="1"/>
    <col min="7945" max="7945" width="13.140625" style="10" bestFit="1" customWidth="1"/>
    <col min="7946" max="8193" width="9.8515625" style="10" customWidth="1"/>
    <col min="8194" max="8194" width="13.57421875" style="10" customWidth="1"/>
    <col min="8195" max="8195" width="15.00390625" style="10" bestFit="1" customWidth="1"/>
    <col min="8196" max="8197" width="28.8515625" style="10" bestFit="1" customWidth="1"/>
    <col min="8198" max="8198" width="13.140625" style="10" bestFit="1" customWidth="1"/>
    <col min="8199" max="8199" width="15.00390625" style="10" bestFit="1" customWidth="1"/>
    <col min="8200" max="8200" width="1.57421875" style="10" customWidth="1"/>
    <col min="8201" max="8201" width="13.140625" style="10" bestFit="1" customWidth="1"/>
    <col min="8202" max="8449" width="9.8515625" style="10" customWidth="1"/>
    <col min="8450" max="8450" width="13.57421875" style="10" customWidth="1"/>
    <col min="8451" max="8451" width="15.00390625" style="10" bestFit="1" customWidth="1"/>
    <col min="8452" max="8453" width="28.8515625" style="10" bestFit="1" customWidth="1"/>
    <col min="8454" max="8454" width="13.140625" style="10" bestFit="1" customWidth="1"/>
    <col min="8455" max="8455" width="15.00390625" style="10" bestFit="1" customWidth="1"/>
    <col min="8456" max="8456" width="1.57421875" style="10" customWidth="1"/>
    <col min="8457" max="8457" width="13.140625" style="10" bestFit="1" customWidth="1"/>
    <col min="8458" max="8705" width="9.8515625" style="10" customWidth="1"/>
    <col min="8706" max="8706" width="13.57421875" style="10" customWidth="1"/>
    <col min="8707" max="8707" width="15.00390625" style="10" bestFit="1" customWidth="1"/>
    <col min="8708" max="8709" width="28.8515625" style="10" bestFit="1" customWidth="1"/>
    <col min="8710" max="8710" width="13.140625" style="10" bestFit="1" customWidth="1"/>
    <col min="8711" max="8711" width="15.00390625" style="10" bestFit="1" customWidth="1"/>
    <col min="8712" max="8712" width="1.57421875" style="10" customWidth="1"/>
    <col min="8713" max="8713" width="13.140625" style="10" bestFit="1" customWidth="1"/>
    <col min="8714" max="8961" width="9.8515625" style="10" customWidth="1"/>
    <col min="8962" max="8962" width="13.57421875" style="10" customWidth="1"/>
    <col min="8963" max="8963" width="15.00390625" style="10" bestFit="1" customWidth="1"/>
    <col min="8964" max="8965" width="28.8515625" style="10" bestFit="1" customWidth="1"/>
    <col min="8966" max="8966" width="13.140625" style="10" bestFit="1" customWidth="1"/>
    <col min="8967" max="8967" width="15.00390625" style="10" bestFit="1" customWidth="1"/>
    <col min="8968" max="8968" width="1.57421875" style="10" customWidth="1"/>
    <col min="8969" max="8969" width="13.140625" style="10" bestFit="1" customWidth="1"/>
    <col min="8970" max="9217" width="9.8515625" style="10" customWidth="1"/>
    <col min="9218" max="9218" width="13.57421875" style="10" customWidth="1"/>
    <col min="9219" max="9219" width="15.00390625" style="10" bestFit="1" customWidth="1"/>
    <col min="9220" max="9221" width="28.8515625" style="10" bestFit="1" customWidth="1"/>
    <col min="9222" max="9222" width="13.140625" style="10" bestFit="1" customWidth="1"/>
    <col min="9223" max="9223" width="15.00390625" style="10" bestFit="1" customWidth="1"/>
    <col min="9224" max="9224" width="1.57421875" style="10" customWidth="1"/>
    <col min="9225" max="9225" width="13.140625" style="10" bestFit="1" customWidth="1"/>
    <col min="9226" max="9473" width="9.8515625" style="10" customWidth="1"/>
    <col min="9474" max="9474" width="13.57421875" style="10" customWidth="1"/>
    <col min="9475" max="9475" width="15.00390625" style="10" bestFit="1" customWidth="1"/>
    <col min="9476" max="9477" width="28.8515625" style="10" bestFit="1" customWidth="1"/>
    <col min="9478" max="9478" width="13.140625" style="10" bestFit="1" customWidth="1"/>
    <col min="9479" max="9479" width="15.00390625" style="10" bestFit="1" customWidth="1"/>
    <col min="9480" max="9480" width="1.57421875" style="10" customWidth="1"/>
    <col min="9481" max="9481" width="13.140625" style="10" bestFit="1" customWidth="1"/>
    <col min="9482" max="9729" width="9.8515625" style="10" customWidth="1"/>
    <col min="9730" max="9730" width="13.57421875" style="10" customWidth="1"/>
    <col min="9731" max="9731" width="15.00390625" style="10" bestFit="1" customWidth="1"/>
    <col min="9732" max="9733" width="28.8515625" style="10" bestFit="1" customWidth="1"/>
    <col min="9734" max="9734" width="13.140625" style="10" bestFit="1" customWidth="1"/>
    <col min="9735" max="9735" width="15.00390625" style="10" bestFit="1" customWidth="1"/>
    <col min="9736" max="9736" width="1.57421875" style="10" customWidth="1"/>
    <col min="9737" max="9737" width="13.140625" style="10" bestFit="1" customWidth="1"/>
    <col min="9738" max="9985" width="9.8515625" style="10" customWidth="1"/>
    <col min="9986" max="9986" width="13.57421875" style="10" customWidth="1"/>
    <col min="9987" max="9987" width="15.00390625" style="10" bestFit="1" customWidth="1"/>
    <col min="9988" max="9989" width="28.8515625" style="10" bestFit="1" customWidth="1"/>
    <col min="9990" max="9990" width="13.140625" style="10" bestFit="1" customWidth="1"/>
    <col min="9991" max="9991" width="15.00390625" style="10" bestFit="1" customWidth="1"/>
    <col min="9992" max="9992" width="1.57421875" style="10" customWidth="1"/>
    <col min="9993" max="9993" width="13.140625" style="10" bestFit="1" customWidth="1"/>
    <col min="9994" max="10241" width="9.8515625" style="10" customWidth="1"/>
    <col min="10242" max="10242" width="13.57421875" style="10" customWidth="1"/>
    <col min="10243" max="10243" width="15.00390625" style="10" bestFit="1" customWidth="1"/>
    <col min="10244" max="10245" width="28.8515625" style="10" bestFit="1" customWidth="1"/>
    <col min="10246" max="10246" width="13.140625" style="10" bestFit="1" customWidth="1"/>
    <col min="10247" max="10247" width="15.00390625" style="10" bestFit="1" customWidth="1"/>
    <col min="10248" max="10248" width="1.57421875" style="10" customWidth="1"/>
    <col min="10249" max="10249" width="13.140625" style="10" bestFit="1" customWidth="1"/>
    <col min="10250" max="10497" width="9.8515625" style="10" customWidth="1"/>
    <col min="10498" max="10498" width="13.57421875" style="10" customWidth="1"/>
    <col min="10499" max="10499" width="15.00390625" style="10" bestFit="1" customWidth="1"/>
    <col min="10500" max="10501" width="28.8515625" style="10" bestFit="1" customWidth="1"/>
    <col min="10502" max="10502" width="13.140625" style="10" bestFit="1" customWidth="1"/>
    <col min="10503" max="10503" width="15.00390625" style="10" bestFit="1" customWidth="1"/>
    <col min="10504" max="10504" width="1.57421875" style="10" customWidth="1"/>
    <col min="10505" max="10505" width="13.140625" style="10" bestFit="1" customWidth="1"/>
    <col min="10506" max="10753" width="9.8515625" style="10" customWidth="1"/>
    <col min="10754" max="10754" width="13.57421875" style="10" customWidth="1"/>
    <col min="10755" max="10755" width="15.00390625" style="10" bestFit="1" customWidth="1"/>
    <col min="10756" max="10757" width="28.8515625" style="10" bestFit="1" customWidth="1"/>
    <col min="10758" max="10758" width="13.140625" style="10" bestFit="1" customWidth="1"/>
    <col min="10759" max="10759" width="15.00390625" style="10" bestFit="1" customWidth="1"/>
    <col min="10760" max="10760" width="1.57421875" style="10" customWidth="1"/>
    <col min="10761" max="10761" width="13.140625" style="10" bestFit="1" customWidth="1"/>
    <col min="10762" max="11009" width="9.8515625" style="10" customWidth="1"/>
    <col min="11010" max="11010" width="13.57421875" style="10" customWidth="1"/>
    <col min="11011" max="11011" width="15.00390625" style="10" bestFit="1" customWidth="1"/>
    <col min="11012" max="11013" width="28.8515625" style="10" bestFit="1" customWidth="1"/>
    <col min="11014" max="11014" width="13.140625" style="10" bestFit="1" customWidth="1"/>
    <col min="11015" max="11015" width="15.00390625" style="10" bestFit="1" customWidth="1"/>
    <col min="11016" max="11016" width="1.57421875" style="10" customWidth="1"/>
    <col min="11017" max="11017" width="13.140625" style="10" bestFit="1" customWidth="1"/>
    <col min="11018" max="11265" width="9.8515625" style="10" customWidth="1"/>
    <col min="11266" max="11266" width="13.57421875" style="10" customWidth="1"/>
    <col min="11267" max="11267" width="15.00390625" style="10" bestFit="1" customWidth="1"/>
    <col min="11268" max="11269" width="28.8515625" style="10" bestFit="1" customWidth="1"/>
    <col min="11270" max="11270" width="13.140625" style="10" bestFit="1" customWidth="1"/>
    <col min="11271" max="11271" width="15.00390625" style="10" bestFit="1" customWidth="1"/>
    <col min="11272" max="11272" width="1.57421875" style="10" customWidth="1"/>
    <col min="11273" max="11273" width="13.140625" style="10" bestFit="1" customWidth="1"/>
    <col min="11274" max="11521" width="9.8515625" style="10" customWidth="1"/>
    <col min="11522" max="11522" width="13.57421875" style="10" customWidth="1"/>
    <col min="11523" max="11523" width="15.00390625" style="10" bestFit="1" customWidth="1"/>
    <col min="11524" max="11525" width="28.8515625" style="10" bestFit="1" customWidth="1"/>
    <col min="11526" max="11526" width="13.140625" style="10" bestFit="1" customWidth="1"/>
    <col min="11527" max="11527" width="15.00390625" style="10" bestFit="1" customWidth="1"/>
    <col min="11528" max="11528" width="1.57421875" style="10" customWidth="1"/>
    <col min="11529" max="11529" width="13.140625" style="10" bestFit="1" customWidth="1"/>
    <col min="11530" max="11777" width="9.8515625" style="10" customWidth="1"/>
    <col min="11778" max="11778" width="13.57421875" style="10" customWidth="1"/>
    <col min="11779" max="11779" width="15.00390625" style="10" bestFit="1" customWidth="1"/>
    <col min="11780" max="11781" width="28.8515625" style="10" bestFit="1" customWidth="1"/>
    <col min="11782" max="11782" width="13.140625" style="10" bestFit="1" customWidth="1"/>
    <col min="11783" max="11783" width="15.00390625" style="10" bestFit="1" customWidth="1"/>
    <col min="11784" max="11784" width="1.57421875" style="10" customWidth="1"/>
    <col min="11785" max="11785" width="13.140625" style="10" bestFit="1" customWidth="1"/>
    <col min="11786" max="12033" width="9.8515625" style="10" customWidth="1"/>
    <col min="12034" max="12034" width="13.57421875" style="10" customWidth="1"/>
    <col min="12035" max="12035" width="15.00390625" style="10" bestFit="1" customWidth="1"/>
    <col min="12036" max="12037" width="28.8515625" style="10" bestFit="1" customWidth="1"/>
    <col min="12038" max="12038" width="13.140625" style="10" bestFit="1" customWidth="1"/>
    <col min="12039" max="12039" width="15.00390625" style="10" bestFit="1" customWidth="1"/>
    <col min="12040" max="12040" width="1.57421875" style="10" customWidth="1"/>
    <col min="12041" max="12041" width="13.140625" style="10" bestFit="1" customWidth="1"/>
    <col min="12042" max="12289" width="9.8515625" style="10" customWidth="1"/>
    <col min="12290" max="12290" width="13.57421875" style="10" customWidth="1"/>
    <col min="12291" max="12291" width="15.00390625" style="10" bestFit="1" customWidth="1"/>
    <col min="12292" max="12293" width="28.8515625" style="10" bestFit="1" customWidth="1"/>
    <col min="12294" max="12294" width="13.140625" style="10" bestFit="1" customWidth="1"/>
    <col min="12295" max="12295" width="15.00390625" style="10" bestFit="1" customWidth="1"/>
    <col min="12296" max="12296" width="1.57421875" style="10" customWidth="1"/>
    <col min="12297" max="12297" width="13.140625" style="10" bestFit="1" customWidth="1"/>
    <col min="12298" max="12545" width="9.8515625" style="10" customWidth="1"/>
    <col min="12546" max="12546" width="13.57421875" style="10" customWidth="1"/>
    <col min="12547" max="12547" width="15.00390625" style="10" bestFit="1" customWidth="1"/>
    <col min="12548" max="12549" width="28.8515625" style="10" bestFit="1" customWidth="1"/>
    <col min="12550" max="12550" width="13.140625" style="10" bestFit="1" customWidth="1"/>
    <col min="12551" max="12551" width="15.00390625" style="10" bestFit="1" customWidth="1"/>
    <col min="12552" max="12552" width="1.57421875" style="10" customWidth="1"/>
    <col min="12553" max="12553" width="13.140625" style="10" bestFit="1" customWidth="1"/>
    <col min="12554" max="12801" width="9.8515625" style="10" customWidth="1"/>
    <col min="12802" max="12802" width="13.57421875" style="10" customWidth="1"/>
    <col min="12803" max="12803" width="15.00390625" style="10" bestFit="1" customWidth="1"/>
    <col min="12804" max="12805" width="28.8515625" style="10" bestFit="1" customWidth="1"/>
    <col min="12806" max="12806" width="13.140625" style="10" bestFit="1" customWidth="1"/>
    <col min="12807" max="12807" width="15.00390625" style="10" bestFit="1" customWidth="1"/>
    <col min="12808" max="12808" width="1.57421875" style="10" customWidth="1"/>
    <col min="12809" max="12809" width="13.140625" style="10" bestFit="1" customWidth="1"/>
    <col min="12810" max="13057" width="9.8515625" style="10" customWidth="1"/>
    <col min="13058" max="13058" width="13.57421875" style="10" customWidth="1"/>
    <col min="13059" max="13059" width="15.00390625" style="10" bestFit="1" customWidth="1"/>
    <col min="13060" max="13061" width="28.8515625" style="10" bestFit="1" customWidth="1"/>
    <col min="13062" max="13062" width="13.140625" style="10" bestFit="1" customWidth="1"/>
    <col min="13063" max="13063" width="15.00390625" style="10" bestFit="1" customWidth="1"/>
    <col min="13064" max="13064" width="1.57421875" style="10" customWidth="1"/>
    <col min="13065" max="13065" width="13.140625" style="10" bestFit="1" customWidth="1"/>
    <col min="13066" max="13313" width="9.8515625" style="10" customWidth="1"/>
    <col min="13314" max="13314" width="13.57421875" style="10" customWidth="1"/>
    <col min="13315" max="13315" width="15.00390625" style="10" bestFit="1" customWidth="1"/>
    <col min="13316" max="13317" width="28.8515625" style="10" bestFit="1" customWidth="1"/>
    <col min="13318" max="13318" width="13.140625" style="10" bestFit="1" customWidth="1"/>
    <col min="13319" max="13319" width="15.00390625" style="10" bestFit="1" customWidth="1"/>
    <col min="13320" max="13320" width="1.57421875" style="10" customWidth="1"/>
    <col min="13321" max="13321" width="13.140625" style="10" bestFit="1" customWidth="1"/>
    <col min="13322" max="13569" width="9.8515625" style="10" customWidth="1"/>
    <col min="13570" max="13570" width="13.57421875" style="10" customWidth="1"/>
    <col min="13571" max="13571" width="15.00390625" style="10" bestFit="1" customWidth="1"/>
    <col min="13572" max="13573" width="28.8515625" style="10" bestFit="1" customWidth="1"/>
    <col min="13574" max="13574" width="13.140625" style="10" bestFit="1" customWidth="1"/>
    <col min="13575" max="13575" width="15.00390625" style="10" bestFit="1" customWidth="1"/>
    <col min="13576" max="13576" width="1.57421875" style="10" customWidth="1"/>
    <col min="13577" max="13577" width="13.140625" style="10" bestFit="1" customWidth="1"/>
    <col min="13578" max="13825" width="9.8515625" style="10" customWidth="1"/>
    <col min="13826" max="13826" width="13.57421875" style="10" customWidth="1"/>
    <col min="13827" max="13827" width="15.00390625" style="10" bestFit="1" customWidth="1"/>
    <col min="13828" max="13829" width="28.8515625" style="10" bestFit="1" customWidth="1"/>
    <col min="13830" max="13830" width="13.140625" style="10" bestFit="1" customWidth="1"/>
    <col min="13831" max="13831" width="15.00390625" style="10" bestFit="1" customWidth="1"/>
    <col min="13832" max="13832" width="1.57421875" style="10" customWidth="1"/>
    <col min="13833" max="13833" width="13.140625" style="10" bestFit="1" customWidth="1"/>
    <col min="13834" max="14081" width="9.8515625" style="10" customWidth="1"/>
    <col min="14082" max="14082" width="13.57421875" style="10" customWidth="1"/>
    <col min="14083" max="14083" width="15.00390625" style="10" bestFit="1" customWidth="1"/>
    <col min="14084" max="14085" width="28.8515625" style="10" bestFit="1" customWidth="1"/>
    <col min="14086" max="14086" width="13.140625" style="10" bestFit="1" customWidth="1"/>
    <col min="14087" max="14087" width="15.00390625" style="10" bestFit="1" customWidth="1"/>
    <col min="14088" max="14088" width="1.57421875" style="10" customWidth="1"/>
    <col min="14089" max="14089" width="13.140625" style="10" bestFit="1" customWidth="1"/>
    <col min="14090" max="14337" width="9.8515625" style="10" customWidth="1"/>
    <col min="14338" max="14338" width="13.57421875" style="10" customWidth="1"/>
    <col min="14339" max="14339" width="15.00390625" style="10" bestFit="1" customWidth="1"/>
    <col min="14340" max="14341" width="28.8515625" style="10" bestFit="1" customWidth="1"/>
    <col min="14342" max="14342" width="13.140625" style="10" bestFit="1" customWidth="1"/>
    <col min="14343" max="14343" width="15.00390625" style="10" bestFit="1" customWidth="1"/>
    <col min="14344" max="14344" width="1.57421875" style="10" customWidth="1"/>
    <col min="14345" max="14345" width="13.140625" style="10" bestFit="1" customWidth="1"/>
    <col min="14346" max="14593" width="9.8515625" style="10" customWidth="1"/>
    <col min="14594" max="14594" width="13.57421875" style="10" customWidth="1"/>
    <col min="14595" max="14595" width="15.00390625" style="10" bestFit="1" customWidth="1"/>
    <col min="14596" max="14597" width="28.8515625" style="10" bestFit="1" customWidth="1"/>
    <col min="14598" max="14598" width="13.140625" style="10" bestFit="1" customWidth="1"/>
    <col min="14599" max="14599" width="15.00390625" style="10" bestFit="1" customWidth="1"/>
    <col min="14600" max="14600" width="1.57421875" style="10" customWidth="1"/>
    <col min="14601" max="14601" width="13.140625" style="10" bestFit="1" customWidth="1"/>
    <col min="14602" max="14849" width="9.8515625" style="10" customWidth="1"/>
    <col min="14850" max="14850" width="13.57421875" style="10" customWidth="1"/>
    <col min="14851" max="14851" width="15.00390625" style="10" bestFit="1" customWidth="1"/>
    <col min="14852" max="14853" width="28.8515625" style="10" bestFit="1" customWidth="1"/>
    <col min="14854" max="14854" width="13.140625" style="10" bestFit="1" customWidth="1"/>
    <col min="14855" max="14855" width="15.00390625" style="10" bestFit="1" customWidth="1"/>
    <col min="14856" max="14856" width="1.57421875" style="10" customWidth="1"/>
    <col min="14857" max="14857" width="13.140625" style="10" bestFit="1" customWidth="1"/>
    <col min="14858" max="15105" width="9.8515625" style="10" customWidth="1"/>
    <col min="15106" max="15106" width="13.57421875" style="10" customWidth="1"/>
    <col min="15107" max="15107" width="15.00390625" style="10" bestFit="1" customWidth="1"/>
    <col min="15108" max="15109" width="28.8515625" style="10" bestFit="1" customWidth="1"/>
    <col min="15110" max="15110" width="13.140625" style="10" bestFit="1" customWidth="1"/>
    <col min="15111" max="15111" width="15.00390625" style="10" bestFit="1" customWidth="1"/>
    <col min="15112" max="15112" width="1.57421875" style="10" customWidth="1"/>
    <col min="15113" max="15113" width="13.140625" style="10" bestFit="1" customWidth="1"/>
    <col min="15114" max="15361" width="9.8515625" style="10" customWidth="1"/>
    <col min="15362" max="15362" width="13.57421875" style="10" customWidth="1"/>
    <col min="15363" max="15363" width="15.00390625" style="10" bestFit="1" customWidth="1"/>
    <col min="15364" max="15365" width="28.8515625" style="10" bestFit="1" customWidth="1"/>
    <col min="15366" max="15366" width="13.140625" style="10" bestFit="1" customWidth="1"/>
    <col min="15367" max="15367" width="15.00390625" style="10" bestFit="1" customWidth="1"/>
    <col min="15368" max="15368" width="1.57421875" style="10" customWidth="1"/>
    <col min="15369" max="15369" width="13.140625" style="10" bestFit="1" customWidth="1"/>
    <col min="15370" max="15617" width="9.8515625" style="10" customWidth="1"/>
    <col min="15618" max="15618" width="13.57421875" style="10" customWidth="1"/>
    <col min="15619" max="15619" width="15.00390625" style="10" bestFit="1" customWidth="1"/>
    <col min="15620" max="15621" width="28.8515625" style="10" bestFit="1" customWidth="1"/>
    <col min="15622" max="15622" width="13.140625" style="10" bestFit="1" customWidth="1"/>
    <col min="15623" max="15623" width="15.00390625" style="10" bestFit="1" customWidth="1"/>
    <col min="15624" max="15624" width="1.57421875" style="10" customWidth="1"/>
    <col min="15625" max="15625" width="13.140625" style="10" bestFit="1" customWidth="1"/>
    <col min="15626" max="15873" width="9.8515625" style="10" customWidth="1"/>
    <col min="15874" max="15874" width="13.57421875" style="10" customWidth="1"/>
    <col min="15875" max="15875" width="15.00390625" style="10" bestFit="1" customWidth="1"/>
    <col min="15876" max="15877" width="28.8515625" style="10" bestFit="1" customWidth="1"/>
    <col min="15878" max="15878" width="13.140625" style="10" bestFit="1" customWidth="1"/>
    <col min="15879" max="15879" width="15.00390625" style="10" bestFit="1" customWidth="1"/>
    <col min="15880" max="15880" width="1.57421875" style="10" customWidth="1"/>
    <col min="15881" max="15881" width="13.140625" style="10" bestFit="1" customWidth="1"/>
    <col min="15882" max="16129" width="9.8515625" style="10" customWidth="1"/>
    <col min="16130" max="16130" width="13.57421875" style="10" customWidth="1"/>
    <col min="16131" max="16131" width="15.00390625" style="10" bestFit="1" customWidth="1"/>
    <col min="16132" max="16133" width="28.8515625" style="10" bestFit="1" customWidth="1"/>
    <col min="16134" max="16134" width="13.140625" style="10" bestFit="1" customWidth="1"/>
    <col min="16135" max="16135" width="15.00390625" style="10" bestFit="1" customWidth="1"/>
    <col min="16136" max="16136" width="1.57421875" style="10" customWidth="1"/>
    <col min="16137" max="16137" width="13.140625" style="10" bestFit="1" customWidth="1"/>
    <col min="16138" max="16384" width="9.8515625" style="10" customWidth="1"/>
  </cols>
  <sheetData>
    <row r="1" ht="15">
      <c r="A1" s="9" t="s">
        <v>424</v>
      </c>
    </row>
    <row r="3" spans="1:2" ht="15">
      <c r="A3" s="9" t="s">
        <v>52</v>
      </c>
      <c r="B3" s="11">
        <v>43700.64910879629</v>
      </c>
    </row>
    <row r="4" spans="1:2" ht="15">
      <c r="A4" s="9" t="s">
        <v>53</v>
      </c>
      <c r="B4" s="11">
        <v>43706.603593101856</v>
      </c>
    </row>
    <row r="5" spans="1:2" ht="15">
      <c r="A5" s="9" t="s">
        <v>54</v>
      </c>
      <c r="B5" s="9" t="s">
        <v>55</v>
      </c>
    </row>
    <row r="6" spans="4:5" ht="15">
      <c r="D6" s="23"/>
      <c r="E6" s="10" t="s">
        <v>176</v>
      </c>
    </row>
    <row r="7" spans="1:5" ht="15">
      <c r="A7" s="9" t="s">
        <v>58</v>
      </c>
      <c r="B7" s="9" t="s">
        <v>59</v>
      </c>
      <c r="D7" s="80"/>
      <c r="E7" s="18" t="s">
        <v>177</v>
      </c>
    </row>
    <row r="8" spans="1:2" ht="15">
      <c r="A8" s="9" t="s">
        <v>57</v>
      </c>
      <c r="B8" s="9" t="s">
        <v>31</v>
      </c>
    </row>
    <row r="9" spans="1:2" ht="15">
      <c r="A9" s="9" t="s">
        <v>60</v>
      </c>
      <c r="B9" s="9" t="s">
        <v>61</v>
      </c>
    </row>
    <row r="10" spans="1:13" ht="15">
      <c r="A10" s="9" t="s">
        <v>62</v>
      </c>
      <c r="B10" s="9" t="s">
        <v>63</v>
      </c>
      <c r="M10" s="10" t="s">
        <v>425</v>
      </c>
    </row>
    <row r="11" ht="15">
      <c r="M11" s="10" t="s">
        <v>426</v>
      </c>
    </row>
    <row r="12" spans="1:7" ht="15">
      <c r="A12" s="12" t="s">
        <v>215</v>
      </c>
      <c r="B12" s="12" t="s">
        <v>31</v>
      </c>
      <c r="C12" s="12" t="s">
        <v>31</v>
      </c>
      <c r="D12" s="12" t="s">
        <v>411</v>
      </c>
      <c r="E12" s="12" t="s">
        <v>411</v>
      </c>
      <c r="F12" s="12" t="s">
        <v>309</v>
      </c>
      <c r="G12" s="12" t="s">
        <v>309</v>
      </c>
    </row>
    <row r="13" spans="1:11" ht="15">
      <c r="A13" s="12" t="s">
        <v>427</v>
      </c>
      <c r="B13" s="12" t="s">
        <v>49</v>
      </c>
      <c r="C13" s="12" t="s">
        <v>50</v>
      </c>
      <c r="D13" s="12" t="s">
        <v>49</v>
      </c>
      <c r="E13" s="12" t="s">
        <v>50</v>
      </c>
      <c r="F13" s="12" t="s">
        <v>49</v>
      </c>
      <c r="G13" s="12" t="s">
        <v>50</v>
      </c>
      <c r="J13" s="91" t="s">
        <v>49</v>
      </c>
      <c r="K13" s="91" t="s">
        <v>50</v>
      </c>
    </row>
    <row r="14" spans="1:11" ht="15">
      <c r="A14" s="12" t="s">
        <v>66</v>
      </c>
      <c r="B14" s="13">
        <v>42118.7</v>
      </c>
      <c r="C14" s="13">
        <v>268557.3</v>
      </c>
      <c r="D14" s="13">
        <v>1397.1</v>
      </c>
      <c r="E14" s="13">
        <v>2813.2</v>
      </c>
      <c r="F14" s="13">
        <v>1707.1</v>
      </c>
      <c r="G14" s="13">
        <v>5604</v>
      </c>
      <c r="I14" s="12" t="s">
        <v>2</v>
      </c>
      <c r="J14" s="52">
        <f>D14/(B14-F14)*100</f>
        <v>3.4571756624335586</v>
      </c>
      <c r="K14" s="52">
        <f>E14/(C14-G14)*100</f>
        <v>1.069847763842477</v>
      </c>
    </row>
    <row r="15" spans="1:7" ht="15">
      <c r="A15" s="12"/>
      <c r="B15" s="13"/>
      <c r="C15" s="13"/>
      <c r="D15" s="13"/>
      <c r="E15" s="13"/>
      <c r="F15" s="92"/>
      <c r="G15" s="13"/>
    </row>
    <row r="16" spans="1:11" ht="14.25">
      <c r="A16" s="12" t="s">
        <v>5</v>
      </c>
      <c r="B16" s="13">
        <v>1386.1</v>
      </c>
      <c r="C16" s="13">
        <v>5522.4</v>
      </c>
      <c r="D16" s="92">
        <v>48.7</v>
      </c>
      <c r="E16" s="84">
        <v>32.3</v>
      </c>
      <c r="F16" s="85"/>
      <c r="G16" s="93">
        <v>6</v>
      </c>
      <c r="I16" s="12" t="s">
        <v>428</v>
      </c>
      <c r="J16" s="52">
        <v>0.8875739644970414</v>
      </c>
      <c r="K16" s="52">
        <v>0.3511412089290193</v>
      </c>
    </row>
    <row r="17" spans="1:11" ht="14.25">
      <c r="A17" s="12" t="s">
        <v>6</v>
      </c>
      <c r="B17" s="13">
        <v>23</v>
      </c>
      <c r="C17" s="84">
        <v>4327.9</v>
      </c>
      <c r="D17" s="85" t="s">
        <v>67</v>
      </c>
      <c r="E17" s="94">
        <v>60.1</v>
      </c>
      <c r="F17" s="85"/>
      <c r="G17" s="86">
        <v>46.4</v>
      </c>
      <c r="I17" s="12" t="s">
        <v>429</v>
      </c>
      <c r="J17" s="52">
        <v>1.3168086754453912</v>
      </c>
      <c r="K17" s="52">
        <v>0.37445490741325915</v>
      </c>
    </row>
    <row r="18" spans="1:11" ht="14.25">
      <c r="A18" s="12" t="s">
        <v>68</v>
      </c>
      <c r="B18" s="13">
        <v>258.2</v>
      </c>
      <c r="C18" s="84">
        <v>6334.3</v>
      </c>
      <c r="D18" s="95">
        <v>3.4</v>
      </c>
      <c r="E18" s="86">
        <v>23.7</v>
      </c>
      <c r="F18" s="96"/>
      <c r="G18" s="20">
        <v>5.1</v>
      </c>
      <c r="I18" s="12" t="s">
        <v>196</v>
      </c>
      <c r="J18" s="52">
        <v>1.795063575168287</v>
      </c>
      <c r="K18" s="52"/>
    </row>
    <row r="19" spans="1:11" ht="14.25">
      <c r="A19" s="12" t="s">
        <v>7</v>
      </c>
      <c r="B19" s="13">
        <v>534.8</v>
      </c>
      <c r="C19" s="13">
        <v>2944.8</v>
      </c>
      <c r="D19" s="89">
        <v>9.6</v>
      </c>
      <c r="E19" s="97" t="s">
        <v>67</v>
      </c>
      <c r="F19" s="85"/>
      <c r="G19" s="80"/>
      <c r="I19" s="12" t="s">
        <v>219</v>
      </c>
      <c r="J19" s="52">
        <v>1.8867924528301887</v>
      </c>
      <c r="K19" s="52">
        <v>0.19989570658786718</v>
      </c>
    </row>
    <row r="20" spans="1:11" ht="14.25">
      <c r="A20" s="12" t="s">
        <v>69</v>
      </c>
      <c r="B20" s="13">
        <v>9974.6</v>
      </c>
      <c r="C20" s="13">
        <v>40508.6</v>
      </c>
      <c r="D20" s="13">
        <v>224.6</v>
      </c>
      <c r="E20" s="13">
        <v>54.7</v>
      </c>
      <c r="F20" s="89">
        <v>1388.6</v>
      </c>
      <c r="G20" s="13">
        <v>4582.8</v>
      </c>
      <c r="I20" s="12" t="s">
        <v>430</v>
      </c>
      <c r="J20" s="52">
        <v>1.9999999999999998</v>
      </c>
      <c r="K20" s="52">
        <v>0.45662100456621013</v>
      </c>
    </row>
    <row r="21" spans="1:11" ht="14.25">
      <c r="A21" s="12" t="s">
        <v>11</v>
      </c>
      <c r="B21" s="13">
        <v>83.2</v>
      </c>
      <c r="C21" s="13">
        <v>722.4</v>
      </c>
      <c r="D21" s="80" t="s">
        <v>67</v>
      </c>
      <c r="E21" s="81" t="s">
        <v>67</v>
      </c>
      <c r="F21" s="80"/>
      <c r="G21" s="81"/>
      <c r="I21" s="12" t="s">
        <v>13</v>
      </c>
      <c r="J21" s="52">
        <v>2.2512214731894367</v>
      </c>
      <c r="K21" s="52">
        <v>0.7056385016846138</v>
      </c>
    </row>
    <row r="22" spans="1:11" ht="14.25">
      <c r="A22" s="12" t="s">
        <v>21</v>
      </c>
      <c r="B22" s="13">
        <v>729.6</v>
      </c>
      <c r="C22" s="13">
        <v>2251.2</v>
      </c>
      <c r="D22" s="13">
        <v>19.5</v>
      </c>
      <c r="E22" s="13">
        <v>24.2</v>
      </c>
      <c r="F22" s="13">
        <v>95.2</v>
      </c>
      <c r="G22" s="13">
        <v>225.8</v>
      </c>
      <c r="I22" s="12" t="s">
        <v>431</v>
      </c>
      <c r="J22" s="52">
        <v>2.2766661414841654</v>
      </c>
      <c r="K22" s="52">
        <v>0.21491310035507383</v>
      </c>
    </row>
    <row r="23" spans="1:11" ht="14.25">
      <c r="A23" s="12" t="s">
        <v>18</v>
      </c>
      <c r="B23" s="13">
        <v>547.6</v>
      </c>
      <c r="C23" s="13">
        <v>5938.8</v>
      </c>
      <c r="D23" s="13">
        <v>36.6</v>
      </c>
      <c r="E23" s="13">
        <v>215.8</v>
      </c>
      <c r="F23" s="13">
        <v>36.7</v>
      </c>
      <c r="G23" s="13">
        <v>287.7</v>
      </c>
      <c r="I23" s="12" t="s">
        <v>432</v>
      </c>
      <c r="J23" s="52">
        <v>2.4343728965671976</v>
      </c>
      <c r="K23" s="52">
        <v>0.1671780347730312</v>
      </c>
    </row>
    <row r="24" spans="1:11" ht="14.25">
      <c r="A24" s="12" t="s">
        <v>13</v>
      </c>
      <c r="B24" s="13">
        <v>4940.8</v>
      </c>
      <c r="C24" s="13">
        <v>24346.8</v>
      </c>
      <c r="D24" s="13">
        <v>109.2</v>
      </c>
      <c r="E24" s="13">
        <v>170.9</v>
      </c>
      <c r="F24" s="92">
        <v>90.1</v>
      </c>
      <c r="G24" s="92">
        <v>127.6</v>
      </c>
      <c r="I24" s="98" t="s">
        <v>433</v>
      </c>
      <c r="J24" s="52">
        <v>2.5953389830508478</v>
      </c>
      <c r="K24" s="52">
        <v>0.11862787095923814</v>
      </c>
    </row>
    <row r="25" spans="1:11" ht="14.25">
      <c r="A25" s="12" t="s">
        <v>16</v>
      </c>
      <c r="B25" s="13">
        <v>5271.5</v>
      </c>
      <c r="C25" s="13">
        <v>33143.8</v>
      </c>
      <c r="D25" s="13">
        <v>249</v>
      </c>
      <c r="E25" s="84">
        <v>231.6</v>
      </c>
      <c r="F25" s="85"/>
      <c r="G25" s="85"/>
      <c r="I25" s="99" t="s">
        <v>4</v>
      </c>
      <c r="J25" s="52">
        <v>2.6158863265781505</v>
      </c>
      <c r="K25" s="52">
        <v>0.1522582656475291</v>
      </c>
    </row>
    <row r="26" spans="1:11" ht="14.25">
      <c r="A26" s="12" t="s">
        <v>15</v>
      </c>
      <c r="B26" s="13">
        <v>271.3</v>
      </c>
      <c r="C26" s="13">
        <v>2287.3</v>
      </c>
      <c r="D26" s="23">
        <v>11.2</v>
      </c>
      <c r="E26" s="100">
        <v>29</v>
      </c>
      <c r="F26" s="85"/>
      <c r="G26" s="88">
        <v>15.6</v>
      </c>
      <c r="I26" s="99" t="s">
        <v>71</v>
      </c>
      <c r="J26" s="52">
        <v>2.6834003605602557</v>
      </c>
      <c r="K26" s="52">
        <v>0.18488247562144183</v>
      </c>
    </row>
    <row r="27" spans="1:11" ht="14.25">
      <c r="A27" s="12" t="s">
        <v>20</v>
      </c>
      <c r="B27" s="13">
        <v>5197.6</v>
      </c>
      <c r="C27" s="13">
        <v>31665.7</v>
      </c>
      <c r="D27" s="13">
        <v>280.9</v>
      </c>
      <c r="E27" s="13">
        <v>1050.5</v>
      </c>
      <c r="F27" s="85"/>
      <c r="G27" s="88">
        <v>5.3</v>
      </c>
      <c r="I27" s="99" t="s">
        <v>21</v>
      </c>
      <c r="J27" s="52">
        <v>3.0737704918032787</v>
      </c>
      <c r="K27" s="52">
        <v>1.1948257134393208</v>
      </c>
    </row>
    <row r="28" spans="1:11" ht="14.25">
      <c r="A28" s="12" t="s">
        <v>8</v>
      </c>
      <c r="B28" s="13">
        <v>135.2</v>
      </c>
      <c r="C28" s="13">
        <v>398.7</v>
      </c>
      <c r="D28" s="23">
        <v>1.2</v>
      </c>
      <c r="E28" s="20">
        <v>1.4</v>
      </c>
      <c r="F28" s="14"/>
      <c r="G28" s="14"/>
      <c r="I28" s="99" t="s">
        <v>10</v>
      </c>
      <c r="J28" s="52">
        <v>3.25077399380805</v>
      </c>
      <c r="K28" s="52">
        <v>1.985413290113452</v>
      </c>
    </row>
    <row r="29" spans="1:11" ht="14.25">
      <c r="A29" s="12" t="s">
        <v>24</v>
      </c>
      <c r="B29" s="13">
        <v>112.8</v>
      </c>
      <c r="C29" s="13">
        <v>1048.4</v>
      </c>
      <c r="D29" s="14" t="s">
        <v>67</v>
      </c>
      <c r="E29" s="81" t="s">
        <v>67</v>
      </c>
      <c r="F29" s="85"/>
      <c r="G29" s="13">
        <v>14.2</v>
      </c>
      <c r="I29" s="101" t="s">
        <v>5</v>
      </c>
      <c r="J29" s="52">
        <v>3.513455017675493</v>
      </c>
      <c r="K29" s="52">
        <v>0.5855267928359075</v>
      </c>
    </row>
    <row r="30" spans="1:11" ht="14.25">
      <c r="A30" s="12" t="s">
        <v>12</v>
      </c>
      <c r="B30" s="13">
        <v>81.4</v>
      </c>
      <c r="C30" s="13">
        <v>1669.4</v>
      </c>
      <c r="D30" s="80" t="s">
        <v>67</v>
      </c>
      <c r="E30" s="13">
        <v>10.1</v>
      </c>
      <c r="F30" s="14"/>
      <c r="G30" s="14"/>
      <c r="I30" s="12" t="s">
        <v>25</v>
      </c>
      <c r="J30" s="52">
        <v>3.9814739579101324</v>
      </c>
      <c r="K30" s="52">
        <v>0.5547436176498025</v>
      </c>
    </row>
    <row r="31" spans="1:11" ht="14.25">
      <c r="A31" s="12" t="s">
        <v>23</v>
      </c>
      <c r="B31" s="13">
        <v>218.7</v>
      </c>
      <c r="C31" s="13">
        <v>165.6</v>
      </c>
      <c r="D31" s="13">
        <v>4.1</v>
      </c>
      <c r="E31" s="20">
        <v>0.7</v>
      </c>
      <c r="F31" s="13">
        <v>13.7</v>
      </c>
      <c r="G31" s="13">
        <v>12.3</v>
      </c>
      <c r="I31" s="12" t="s">
        <v>218</v>
      </c>
      <c r="J31" s="52">
        <v>4.12827128639882</v>
      </c>
      <c r="K31" s="52">
        <v>1.27657701280979</v>
      </c>
    </row>
    <row r="32" spans="1:11" ht="14.25">
      <c r="A32" s="12" t="s">
        <v>70</v>
      </c>
      <c r="B32" s="13">
        <v>134.4</v>
      </c>
      <c r="C32" s="13">
        <v>5951.9</v>
      </c>
      <c r="D32" s="80" t="s">
        <v>67</v>
      </c>
      <c r="E32" s="13">
        <v>43.1</v>
      </c>
      <c r="F32" s="14"/>
      <c r="G32" s="14"/>
      <c r="I32" s="12" t="s">
        <v>16</v>
      </c>
      <c r="J32" s="52">
        <v>4.723513231528028</v>
      </c>
      <c r="K32" s="52">
        <v>0.6987732245548186</v>
      </c>
    </row>
    <row r="33" spans="1:11" ht="14.25">
      <c r="A33" s="12" t="s">
        <v>10</v>
      </c>
      <c r="B33" s="13">
        <v>64.6</v>
      </c>
      <c r="C33" s="13">
        <v>246.8</v>
      </c>
      <c r="D33" s="13">
        <v>2.1</v>
      </c>
      <c r="E33" s="13">
        <v>4.9</v>
      </c>
      <c r="F33" s="14"/>
      <c r="G33" s="14"/>
      <c r="I33" s="98" t="s">
        <v>20</v>
      </c>
      <c r="J33" s="52">
        <v>5.404417423426196</v>
      </c>
      <c r="K33" s="52">
        <v>3.318025040744905</v>
      </c>
    </row>
    <row r="34" spans="1:11" ht="14.25">
      <c r="A34" s="12" t="s">
        <v>71</v>
      </c>
      <c r="B34" s="13">
        <v>1450.1</v>
      </c>
      <c r="C34" s="13">
        <v>8885.3</v>
      </c>
      <c r="D34" s="13">
        <v>38.7</v>
      </c>
      <c r="E34" s="13">
        <v>16.4</v>
      </c>
      <c r="F34" s="13">
        <v>7.9</v>
      </c>
      <c r="G34" s="13">
        <v>14.8</v>
      </c>
      <c r="I34" s="99" t="s">
        <v>18</v>
      </c>
      <c r="J34" s="52">
        <v>7.163828537874339</v>
      </c>
      <c r="K34" s="52">
        <v>3.8187255578559927</v>
      </c>
    </row>
    <row r="35" spans="1:11" ht="14.25">
      <c r="A35" s="12" t="s">
        <v>3</v>
      </c>
      <c r="B35" s="13">
        <v>1269.4</v>
      </c>
      <c r="C35" s="13">
        <v>4280.8</v>
      </c>
      <c r="D35" s="92">
        <v>28.9</v>
      </c>
      <c r="E35" s="20">
        <v>9.2</v>
      </c>
      <c r="F35" s="14"/>
      <c r="G35" s="14"/>
      <c r="I35" s="99" t="s">
        <v>434</v>
      </c>
      <c r="J35" s="52"/>
      <c r="K35" s="52">
        <v>1.4037136517575617</v>
      </c>
    </row>
    <row r="36" spans="1:11" ht="14.25">
      <c r="A36" s="12" t="s">
        <v>26</v>
      </c>
      <c r="B36" s="13">
        <v>149</v>
      </c>
      <c r="C36" s="84">
        <v>22819.5</v>
      </c>
      <c r="D36" s="85" t="s">
        <v>67</v>
      </c>
      <c r="E36" s="86">
        <v>251.2</v>
      </c>
      <c r="F36" s="14"/>
      <c r="G36" s="14"/>
      <c r="I36" s="99" t="s">
        <v>435</v>
      </c>
      <c r="J36" s="52"/>
      <c r="K36" s="52">
        <v>0.6050077872289444</v>
      </c>
    </row>
    <row r="37" spans="1:11" ht="14.25">
      <c r="A37" s="12" t="s">
        <v>22</v>
      </c>
      <c r="B37" s="13">
        <v>599.1</v>
      </c>
      <c r="C37" s="13">
        <v>5698.1</v>
      </c>
      <c r="D37" s="85" t="s">
        <v>67</v>
      </c>
      <c r="E37" s="13">
        <v>26.6</v>
      </c>
      <c r="F37" s="13">
        <v>23.5</v>
      </c>
      <c r="G37" s="92">
        <v>156.9</v>
      </c>
      <c r="I37" s="99" t="s">
        <v>436</v>
      </c>
      <c r="J37" s="52"/>
      <c r="K37" s="52">
        <v>0.7241385103916398</v>
      </c>
    </row>
    <row r="38" spans="1:11" ht="14.25">
      <c r="A38" s="12" t="s">
        <v>17</v>
      </c>
      <c r="B38" s="13">
        <v>11.7</v>
      </c>
      <c r="C38" s="13">
        <v>12327.9</v>
      </c>
      <c r="D38" s="102" t="s">
        <v>67</v>
      </c>
      <c r="E38" s="13">
        <v>328</v>
      </c>
      <c r="F38" s="103"/>
      <c r="G38" s="85"/>
      <c r="I38" s="99" t="s">
        <v>437</v>
      </c>
      <c r="J38" s="52"/>
      <c r="K38" s="52">
        <v>1.1008129012467407</v>
      </c>
    </row>
    <row r="39" spans="1:11" ht="14.25">
      <c r="A39" s="12" t="s">
        <v>19</v>
      </c>
      <c r="B39" s="13">
        <v>148.4</v>
      </c>
      <c r="C39" s="84">
        <v>1150.6</v>
      </c>
      <c r="D39" s="95">
        <v>2.8</v>
      </c>
      <c r="E39" s="104">
        <v>2.3</v>
      </c>
      <c r="F39" s="103"/>
      <c r="G39" s="85"/>
      <c r="I39" s="99" t="s">
        <v>438</v>
      </c>
      <c r="J39" s="52"/>
      <c r="K39" s="52">
        <v>0.48004042445679634</v>
      </c>
    </row>
    <row r="40" spans="1:11" ht="14.25">
      <c r="A40" s="12" t="s">
        <v>14</v>
      </c>
      <c r="B40" s="13">
        <v>27.8</v>
      </c>
      <c r="C40" s="13">
        <v>3571</v>
      </c>
      <c r="D40" s="80" t="s">
        <v>67</v>
      </c>
      <c r="E40" s="13">
        <v>28.4</v>
      </c>
      <c r="F40" s="14"/>
      <c r="G40" s="89">
        <v>22.4</v>
      </c>
      <c r="I40" s="99" t="s">
        <v>17</v>
      </c>
      <c r="J40" s="52"/>
      <c r="K40" s="52">
        <v>2.6606315755319234</v>
      </c>
    </row>
    <row r="41" spans="1:11" ht="14.25">
      <c r="A41" s="12" t="s">
        <v>9</v>
      </c>
      <c r="B41" s="13">
        <v>192.2</v>
      </c>
      <c r="C41" s="13">
        <v>3042.8</v>
      </c>
      <c r="D41" s="13">
        <v>4.9</v>
      </c>
      <c r="E41" s="20">
        <v>3.6</v>
      </c>
      <c r="F41" s="20">
        <v>3.4</v>
      </c>
      <c r="G41" s="13">
        <v>8.1</v>
      </c>
      <c r="I41" s="99" t="s">
        <v>439</v>
      </c>
      <c r="J41" s="52"/>
      <c r="K41" s="52">
        <v>0.8003156174265909</v>
      </c>
    </row>
    <row r="42" spans="1:11" ht="14.25">
      <c r="A42" s="12" t="s">
        <v>28</v>
      </c>
      <c r="B42" s="13">
        <v>891.4</v>
      </c>
      <c r="C42" s="13">
        <v>5095.6</v>
      </c>
      <c r="D42" s="13">
        <v>21.7</v>
      </c>
      <c r="E42" s="20">
        <v>8.5</v>
      </c>
      <c r="F42" s="80"/>
      <c r="G42" s="20">
        <v>11.2</v>
      </c>
      <c r="I42" s="99" t="s">
        <v>440</v>
      </c>
      <c r="J42" s="52"/>
      <c r="K42" s="52"/>
    </row>
    <row r="43" spans="1:11" ht="15">
      <c r="A43" s="12" t="s">
        <v>25</v>
      </c>
      <c r="B43" s="13">
        <v>7414.2</v>
      </c>
      <c r="C43" s="13">
        <v>32211.1</v>
      </c>
      <c r="D43" s="13">
        <v>294</v>
      </c>
      <c r="E43" s="13">
        <v>178.4</v>
      </c>
      <c r="F43" s="13">
        <v>30</v>
      </c>
      <c r="G43" s="13">
        <v>52.1</v>
      </c>
      <c r="I43" s="99" t="s">
        <v>279</v>
      </c>
      <c r="J43" s="52"/>
      <c r="K43" s="52"/>
    </row>
    <row r="44" spans="1:7" ht="15">
      <c r="A44" s="12"/>
      <c r="B44" s="13"/>
      <c r="C44" s="13"/>
      <c r="D44" s="13"/>
      <c r="E44" s="13"/>
      <c r="F44" s="13"/>
      <c r="G44" s="13"/>
    </row>
    <row r="45" spans="1:18" ht="15">
      <c r="A45" s="12" t="s">
        <v>72</v>
      </c>
      <c r="B45" s="13">
        <v>21.3</v>
      </c>
      <c r="C45" s="13">
        <v>188.4</v>
      </c>
      <c r="D45" s="14" t="s">
        <v>67</v>
      </c>
      <c r="E45" s="14" t="s">
        <v>67</v>
      </c>
      <c r="F45" s="80"/>
      <c r="G45" s="13">
        <v>1.4</v>
      </c>
      <c r="I45" s="12" t="s">
        <v>72</v>
      </c>
      <c r="J45" s="52"/>
      <c r="K45" s="52"/>
      <c r="N45" s="79"/>
      <c r="O45" s="79"/>
      <c r="P45" s="79"/>
      <c r="Q45" s="79"/>
      <c r="R45" s="79"/>
    </row>
    <row r="46" spans="1:18" ht="15">
      <c r="A46" s="12" t="s">
        <v>73</v>
      </c>
      <c r="B46" s="13">
        <v>613.8</v>
      </c>
      <c r="C46" s="13">
        <v>2602.1</v>
      </c>
      <c r="D46" s="14" t="s">
        <v>67</v>
      </c>
      <c r="E46" s="14" t="s">
        <v>67</v>
      </c>
      <c r="F46" s="13">
        <v>613.8</v>
      </c>
      <c r="G46" s="13">
        <v>2602.1</v>
      </c>
      <c r="I46" s="12" t="s">
        <v>73</v>
      </c>
      <c r="J46" s="52"/>
      <c r="K46" s="52"/>
      <c r="N46" s="90" t="s">
        <v>441</v>
      </c>
      <c r="O46" s="79"/>
      <c r="P46" s="79"/>
      <c r="Q46" s="79"/>
      <c r="R46" s="79"/>
    </row>
    <row r="47" spans="1:18" ht="15">
      <c r="A47" s="12" t="s">
        <v>74</v>
      </c>
      <c r="B47" s="13">
        <v>1823.2</v>
      </c>
      <c r="C47" s="13">
        <v>3508</v>
      </c>
      <c r="D47" s="13">
        <v>12.4</v>
      </c>
      <c r="E47" s="20">
        <v>1.9</v>
      </c>
      <c r="F47" s="13">
        <v>13.1</v>
      </c>
      <c r="G47" s="80"/>
      <c r="I47" s="12" t="s">
        <v>442</v>
      </c>
      <c r="J47" s="52">
        <v>0.6850450251367327</v>
      </c>
      <c r="K47" s="52">
        <v>0.05416191562143671</v>
      </c>
      <c r="N47" s="79" t="s">
        <v>185</v>
      </c>
      <c r="O47" s="79"/>
      <c r="P47" s="79"/>
      <c r="Q47" s="79"/>
      <c r="R47" s="79"/>
    </row>
    <row r="48" spans="1:18" ht="15">
      <c r="A48" s="12" t="s">
        <v>75</v>
      </c>
      <c r="B48" s="13">
        <v>1389</v>
      </c>
      <c r="C48" s="13">
        <v>48420.6</v>
      </c>
      <c r="D48" s="13">
        <v>10.3</v>
      </c>
      <c r="E48" s="13">
        <v>237.8</v>
      </c>
      <c r="F48" s="14"/>
      <c r="G48" s="14"/>
      <c r="I48" s="12" t="s">
        <v>75</v>
      </c>
      <c r="J48" s="52">
        <v>0.7415406767458604</v>
      </c>
      <c r="K48" s="52">
        <v>0.49111328649376507</v>
      </c>
      <c r="N48" s="79" t="s">
        <v>443</v>
      </c>
      <c r="O48" s="79"/>
      <c r="P48" s="79"/>
      <c r="Q48" s="79"/>
      <c r="R48" s="79"/>
    </row>
    <row r="49" spans="14:18" ht="15">
      <c r="N49" s="79" t="s">
        <v>444</v>
      </c>
      <c r="O49" s="79"/>
      <c r="P49" s="79"/>
      <c r="Q49" s="79"/>
      <c r="R49" s="79"/>
    </row>
    <row r="50" spans="14:18" ht="15">
      <c r="N50" s="79" t="s">
        <v>445</v>
      </c>
      <c r="O50" s="79"/>
      <c r="P50" s="79"/>
      <c r="Q50" s="79"/>
      <c r="R50" s="79"/>
    </row>
    <row r="51" spans="1:18" ht="15">
      <c r="A51" s="68"/>
      <c r="B51" s="68"/>
      <c r="C51" s="68"/>
      <c r="D51" s="68"/>
      <c r="E51" s="68"/>
      <c r="F51" s="68"/>
      <c r="G51" s="68"/>
      <c r="N51" s="79" t="s">
        <v>446</v>
      </c>
      <c r="O51" s="79"/>
      <c r="P51" s="79"/>
      <c r="Q51" s="79"/>
      <c r="R51" s="79"/>
    </row>
    <row r="52" spans="1:7" ht="15">
      <c r="A52" s="68"/>
      <c r="B52" s="68"/>
      <c r="C52" s="68"/>
      <c r="D52" s="68"/>
      <c r="E52" s="68"/>
      <c r="F52" s="68"/>
      <c r="G52" s="68"/>
    </row>
    <row r="53" spans="1:7" ht="15">
      <c r="A53" s="68"/>
      <c r="B53" s="68"/>
      <c r="C53" s="68"/>
      <c r="D53" s="68"/>
      <c r="E53" s="68"/>
      <c r="F53" s="68"/>
      <c r="G53" s="68"/>
    </row>
    <row r="54" spans="1:7" ht="15">
      <c r="A54" s="68"/>
      <c r="B54" s="68"/>
      <c r="C54" s="68"/>
      <c r="D54" s="68"/>
      <c r="E54" s="68"/>
      <c r="F54" s="68"/>
      <c r="G54" s="68"/>
    </row>
    <row r="55" spans="1:7" ht="15">
      <c r="A55" s="68"/>
      <c r="B55" s="68"/>
      <c r="C55" s="68"/>
      <c r="D55" s="68"/>
      <c r="E55" s="68"/>
      <c r="F55" s="68"/>
      <c r="G55" s="68"/>
    </row>
    <row r="56" spans="1:7" ht="15">
      <c r="A56" s="68"/>
      <c r="B56" s="68"/>
      <c r="C56" s="68"/>
      <c r="D56" s="68"/>
      <c r="E56" s="68"/>
      <c r="F56" s="68"/>
      <c r="G56" s="68"/>
    </row>
    <row r="57" spans="1:7" ht="15">
      <c r="A57" s="68"/>
      <c r="B57" s="68"/>
      <c r="C57" s="68"/>
      <c r="D57" s="68"/>
      <c r="E57" s="68"/>
      <c r="F57" s="68"/>
      <c r="G57" s="68"/>
    </row>
    <row r="58" spans="1:7" ht="15">
      <c r="A58" s="68"/>
      <c r="B58" s="68"/>
      <c r="C58" s="68"/>
      <c r="D58" s="68"/>
      <c r="E58" s="68"/>
      <c r="F58" s="68"/>
      <c r="G58" s="68"/>
    </row>
    <row r="59" spans="1:7" ht="15">
      <c r="A59" s="68"/>
      <c r="B59" s="68"/>
      <c r="C59" s="68"/>
      <c r="D59" s="68"/>
      <c r="E59" s="68"/>
      <c r="F59" s="68"/>
      <c r="G59" s="68"/>
    </row>
    <row r="60" spans="1:7" ht="15">
      <c r="A60" s="68"/>
      <c r="B60" s="68"/>
      <c r="C60" s="68"/>
      <c r="D60" s="68"/>
      <c r="E60" s="68"/>
      <c r="F60" s="68"/>
      <c r="G60" s="68"/>
    </row>
    <row r="61" spans="1:7" ht="15">
      <c r="A61" s="68"/>
      <c r="B61" s="68"/>
      <c r="C61" s="68"/>
      <c r="D61" s="68"/>
      <c r="E61" s="68"/>
      <c r="F61" s="68"/>
      <c r="G61" s="68"/>
    </row>
    <row r="62" spans="1:7" ht="15">
      <c r="A62" s="68"/>
      <c r="B62" s="68"/>
      <c r="C62" s="68"/>
      <c r="D62" s="68"/>
      <c r="E62" s="68"/>
      <c r="F62" s="68"/>
      <c r="G62" s="68"/>
    </row>
    <row r="63" spans="1:7" ht="15">
      <c r="A63" s="68"/>
      <c r="B63" s="68"/>
      <c r="C63" s="68"/>
      <c r="D63" s="68"/>
      <c r="E63" s="68"/>
      <c r="F63" s="68"/>
      <c r="G63" s="68"/>
    </row>
    <row r="64" spans="1:7" ht="15">
      <c r="A64" s="68"/>
      <c r="B64" s="68"/>
      <c r="C64" s="68"/>
      <c r="D64" s="68"/>
      <c r="E64" s="68"/>
      <c r="F64" s="68"/>
      <c r="G64" s="68"/>
    </row>
    <row r="65" spans="1:7" ht="15">
      <c r="A65" s="68"/>
      <c r="B65" s="68"/>
      <c r="C65" s="68"/>
      <c r="D65" s="68"/>
      <c r="E65" s="68"/>
      <c r="F65" s="68"/>
      <c r="G65" s="68"/>
    </row>
    <row r="66" spans="1:7" ht="15">
      <c r="A66" s="68"/>
      <c r="B66" s="68"/>
      <c r="C66" s="68"/>
      <c r="D66" s="68"/>
      <c r="E66" s="68"/>
      <c r="F66" s="68"/>
      <c r="G66" s="68"/>
    </row>
    <row r="67" spans="1:7" ht="15">
      <c r="A67" s="68"/>
      <c r="B67" s="68"/>
      <c r="C67" s="68"/>
      <c r="D67" s="68"/>
      <c r="E67" s="68"/>
      <c r="F67" s="68"/>
      <c r="G67" s="68"/>
    </row>
    <row r="68" spans="1:7" ht="15">
      <c r="A68" s="68"/>
      <c r="B68" s="68"/>
      <c r="C68" s="68"/>
      <c r="D68" s="68"/>
      <c r="E68" s="68"/>
      <c r="F68" s="68"/>
      <c r="G68" s="68"/>
    </row>
    <row r="69" spans="1:7" ht="15">
      <c r="A69" s="68"/>
      <c r="B69" s="68"/>
      <c r="C69" s="68"/>
      <c r="D69" s="68"/>
      <c r="E69" s="68"/>
      <c r="F69" s="68"/>
      <c r="G69" s="68"/>
    </row>
    <row r="70" spans="1:7" ht="15">
      <c r="A70" s="68"/>
      <c r="B70" s="68"/>
      <c r="C70" s="68"/>
      <c r="D70" s="68"/>
      <c r="E70" s="68"/>
      <c r="F70" s="68"/>
      <c r="G70" s="68"/>
    </row>
    <row r="71" spans="1:7" ht="15">
      <c r="A71" s="68"/>
      <c r="B71" s="68"/>
      <c r="C71" s="68"/>
      <c r="D71" s="68"/>
      <c r="E71" s="68"/>
      <c r="F71" s="68"/>
      <c r="G71" s="68"/>
    </row>
    <row r="72" spans="1:7" ht="15">
      <c r="A72" s="68"/>
      <c r="B72" s="68"/>
      <c r="C72" s="68"/>
      <c r="D72" s="68"/>
      <c r="E72" s="68"/>
      <c r="F72" s="68"/>
      <c r="G72" s="68"/>
    </row>
    <row r="73" spans="1:7" ht="15">
      <c r="A73" s="68"/>
      <c r="B73" s="68"/>
      <c r="C73" s="68"/>
      <c r="D73" s="68"/>
      <c r="E73" s="68"/>
      <c r="F73" s="68"/>
      <c r="G73" s="68"/>
    </row>
    <row r="74" spans="1:7" ht="15">
      <c r="A74" s="68"/>
      <c r="B74" s="68"/>
      <c r="C74" s="68"/>
      <c r="D74" s="68"/>
      <c r="E74" s="68"/>
      <c r="F74" s="68"/>
      <c r="G74" s="68"/>
    </row>
    <row r="75" spans="1:7" ht="15">
      <c r="A75" s="68"/>
      <c r="B75" s="68"/>
      <c r="C75" s="68"/>
      <c r="D75" s="68"/>
      <c r="E75" s="68"/>
      <c r="F75" s="68"/>
      <c r="G75" s="68"/>
    </row>
    <row r="76" spans="1:7" ht="15">
      <c r="A76" s="68"/>
      <c r="B76" s="68"/>
      <c r="C76" s="68"/>
      <c r="D76" s="68"/>
      <c r="E76" s="68"/>
      <c r="F76" s="68"/>
      <c r="G76" s="68"/>
    </row>
    <row r="77" spans="1:7" ht="15">
      <c r="A77" s="68"/>
      <c r="B77" s="68"/>
      <c r="C77" s="68"/>
      <c r="D77" s="68"/>
      <c r="E77" s="68"/>
      <c r="F77" s="68"/>
      <c r="G77" s="68"/>
    </row>
    <row r="78" spans="1:7" ht="15">
      <c r="A78" s="68"/>
      <c r="B78" s="68"/>
      <c r="C78" s="68"/>
      <c r="D78" s="68"/>
      <c r="E78" s="68"/>
      <c r="F78" s="68"/>
      <c r="G78" s="68"/>
    </row>
    <row r="79" spans="1:7" ht="15">
      <c r="A79" s="68"/>
      <c r="B79" s="68"/>
      <c r="C79" s="68"/>
      <c r="D79" s="68"/>
      <c r="E79" s="68"/>
      <c r="F79" s="68"/>
      <c r="G79" s="68"/>
    </row>
    <row r="80" spans="1:7" ht="15">
      <c r="A80" s="68"/>
      <c r="B80" s="68"/>
      <c r="C80" s="68"/>
      <c r="D80" s="68"/>
      <c r="E80" s="68"/>
      <c r="F80" s="68"/>
      <c r="G80" s="68"/>
    </row>
    <row r="81" spans="1:7" ht="15">
      <c r="A81" s="68"/>
      <c r="B81" s="68"/>
      <c r="C81" s="68"/>
      <c r="D81" s="68"/>
      <c r="E81" s="68"/>
      <c r="F81" s="68"/>
      <c r="G81" s="68"/>
    </row>
    <row r="82" spans="1:7" ht="15">
      <c r="A82" s="68"/>
      <c r="B82" s="68"/>
      <c r="C82" s="68"/>
      <c r="D82" s="68"/>
      <c r="E82" s="68"/>
      <c r="F82" s="68"/>
      <c r="G82" s="68"/>
    </row>
    <row r="83" spans="1:7" ht="15">
      <c r="A83" s="68"/>
      <c r="B83" s="68"/>
      <c r="C83" s="68"/>
      <c r="D83" s="68"/>
      <c r="E83" s="68"/>
      <c r="F83" s="68"/>
      <c r="G83" s="68"/>
    </row>
    <row r="84" spans="1:7" ht="15">
      <c r="A84" s="68"/>
      <c r="B84" s="68"/>
      <c r="C84" s="68"/>
      <c r="D84" s="68"/>
      <c r="E84" s="68"/>
      <c r="F84" s="68"/>
      <c r="G84" s="68"/>
    </row>
    <row r="85" spans="1:7" ht="15">
      <c r="A85" s="68"/>
      <c r="B85" s="68"/>
      <c r="C85" s="68"/>
      <c r="D85" s="68"/>
      <c r="E85" s="68"/>
      <c r="F85" s="68"/>
      <c r="G85" s="68"/>
    </row>
    <row r="86" spans="1:7" ht="15">
      <c r="A86" s="68"/>
      <c r="B86" s="68"/>
      <c r="C86" s="68"/>
      <c r="D86" s="68"/>
      <c r="E86" s="68"/>
      <c r="F86" s="68"/>
      <c r="G86" s="68"/>
    </row>
    <row r="87" spans="1:7" ht="15">
      <c r="A87" s="68"/>
      <c r="B87" s="68"/>
      <c r="C87" s="68"/>
      <c r="D87" s="68"/>
      <c r="E87" s="68"/>
      <c r="F87" s="68"/>
      <c r="G87" s="68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 topLeftCell="F13">
      <selection activeCell="AC31" sqref="AC31"/>
    </sheetView>
  </sheetViews>
  <sheetFormatPr defaultColWidth="9.421875" defaultRowHeight="15"/>
  <cols>
    <col min="1" max="1" width="9.421875" style="10" customWidth="1"/>
    <col min="2" max="3" width="18.00390625" style="10" bestFit="1" customWidth="1"/>
    <col min="4" max="5" width="9.421875" style="10" customWidth="1"/>
    <col min="6" max="6" width="19.7109375" style="10" bestFit="1" customWidth="1"/>
    <col min="7" max="257" width="9.421875" style="10" customWidth="1"/>
    <col min="258" max="259" width="18.00390625" style="10" bestFit="1" customWidth="1"/>
    <col min="260" max="261" width="9.421875" style="10" customWidth="1"/>
    <col min="262" max="262" width="19.7109375" style="10" bestFit="1" customWidth="1"/>
    <col min="263" max="513" width="9.421875" style="10" customWidth="1"/>
    <col min="514" max="515" width="18.00390625" style="10" bestFit="1" customWidth="1"/>
    <col min="516" max="517" width="9.421875" style="10" customWidth="1"/>
    <col min="518" max="518" width="19.7109375" style="10" bestFit="1" customWidth="1"/>
    <col min="519" max="769" width="9.421875" style="10" customWidth="1"/>
    <col min="770" max="771" width="18.00390625" style="10" bestFit="1" customWidth="1"/>
    <col min="772" max="773" width="9.421875" style="10" customWidth="1"/>
    <col min="774" max="774" width="19.7109375" style="10" bestFit="1" customWidth="1"/>
    <col min="775" max="1025" width="9.421875" style="10" customWidth="1"/>
    <col min="1026" max="1027" width="18.00390625" style="10" bestFit="1" customWidth="1"/>
    <col min="1028" max="1029" width="9.421875" style="10" customWidth="1"/>
    <col min="1030" max="1030" width="19.7109375" style="10" bestFit="1" customWidth="1"/>
    <col min="1031" max="1281" width="9.421875" style="10" customWidth="1"/>
    <col min="1282" max="1283" width="18.00390625" style="10" bestFit="1" customWidth="1"/>
    <col min="1284" max="1285" width="9.421875" style="10" customWidth="1"/>
    <col min="1286" max="1286" width="19.7109375" style="10" bestFit="1" customWidth="1"/>
    <col min="1287" max="1537" width="9.421875" style="10" customWidth="1"/>
    <col min="1538" max="1539" width="18.00390625" style="10" bestFit="1" customWidth="1"/>
    <col min="1540" max="1541" width="9.421875" style="10" customWidth="1"/>
    <col min="1542" max="1542" width="19.7109375" style="10" bestFit="1" customWidth="1"/>
    <col min="1543" max="1793" width="9.421875" style="10" customWidth="1"/>
    <col min="1794" max="1795" width="18.00390625" style="10" bestFit="1" customWidth="1"/>
    <col min="1796" max="1797" width="9.421875" style="10" customWidth="1"/>
    <col min="1798" max="1798" width="19.7109375" style="10" bestFit="1" customWidth="1"/>
    <col min="1799" max="2049" width="9.421875" style="10" customWidth="1"/>
    <col min="2050" max="2051" width="18.00390625" style="10" bestFit="1" customWidth="1"/>
    <col min="2052" max="2053" width="9.421875" style="10" customWidth="1"/>
    <col min="2054" max="2054" width="19.7109375" style="10" bestFit="1" customWidth="1"/>
    <col min="2055" max="2305" width="9.421875" style="10" customWidth="1"/>
    <col min="2306" max="2307" width="18.00390625" style="10" bestFit="1" customWidth="1"/>
    <col min="2308" max="2309" width="9.421875" style="10" customWidth="1"/>
    <col min="2310" max="2310" width="19.7109375" style="10" bestFit="1" customWidth="1"/>
    <col min="2311" max="2561" width="9.421875" style="10" customWidth="1"/>
    <col min="2562" max="2563" width="18.00390625" style="10" bestFit="1" customWidth="1"/>
    <col min="2564" max="2565" width="9.421875" style="10" customWidth="1"/>
    <col min="2566" max="2566" width="19.7109375" style="10" bestFit="1" customWidth="1"/>
    <col min="2567" max="2817" width="9.421875" style="10" customWidth="1"/>
    <col min="2818" max="2819" width="18.00390625" style="10" bestFit="1" customWidth="1"/>
    <col min="2820" max="2821" width="9.421875" style="10" customWidth="1"/>
    <col min="2822" max="2822" width="19.7109375" style="10" bestFit="1" customWidth="1"/>
    <col min="2823" max="3073" width="9.421875" style="10" customWidth="1"/>
    <col min="3074" max="3075" width="18.00390625" style="10" bestFit="1" customWidth="1"/>
    <col min="3076" max="3077" width="9.421875" style="10" customWidth="1"/>
    <col min="3078" max="3078" width="19.7109375" style="10" bestFit="1" customWidth="1"/>
    <col min="3079" max="3329" width="9.421875" style="10" customWidth="1"/>
    <col min="3330" max="3331" width="18.00390625" style="10" bestFit="1" customWidth="1"/>
    <col min="3332" max="3333" width="9.421875" style="10" customWidth="1"/>
    <col min="3334" max="3334" width="19.7109375" style="10" bestFit="1" customWidth="1"/>
    <col min="3335" max="3585" width="9.421875" style="10" customWidth="1"/>
    <col min="3586" max="3587" width="18.00390625" style="10" bestFit="1" customWidth="1"/>
    <col min="3588" max="3589" width="9.421875" style="10" customWidth="1"/>
    <col min="3590" max="3590" width="19.7109375" style="10" bestFit="1" customWidth="1"/>
    <col min="3591" max="3841" width="9.421875" style="10" customWidth="1"/>
    <col min="3842" max="3843" width="18.00390625" style="10" bestFit="1" customWidth="1"/>
    <col min="3844" max="3845" width="9.421875" style="10" customWidth="1"/>
    <col min="3846" max="3846" width="19.7109375" style="10" bestFit="1" customWidth="1"/>
    <col min="3847" max="4097" width="9.421875" style="10" customWidth="1"/>
    <col min="4098" max="4099" width="18.00390625" style="10" bestFit="1" customWidth="1"/>
    <col min="4100" max="4101" width="9.421875" style="10" customWidth="1"/>
    <col min="4102" max="4102" width="19.7109375" style="10" bestFit="1" customWidth="1"/>
    <col min="4103" max="4353" width="9.421875" style="10" customWidth="1"/>
    <col min="4354" max="4355" width="18.00390625" style="10" bestFit="1" customWidth="1"/>
    <col min="4356" max="4357" width="9.421875" style="10" customWidth="1"/>
    <col min="4358" max="4358" width="19.7109375" style="10" bestFit="1" customWidth="1"/>
    <col min="4359" max="4609" width="9.421875" style="10" customWidth="1"/>
    <col min="4610" max="4611" width="18.00390625" style="10" bestFit="1" customWidth="1"/>
    <col min="4612" max="4613" width="9.421875" style="10" customWidth="1"/>
    <col min="4614" max="4614" width="19.7109375" style="10" bestFit="1" customWidth="1"/>
    <col min="4615" max="4865" width="9.421875" style="10" customWidth="1"/>
    <col min="4866" max="4867" width="18.00390625" style="10" bestFit="1" customWidth="1"/>
    <col min="4868" max="4869" width="9.421875" style="10" customWidth="1"/>
    <col min="4870" max="4870" width="19.7109375" style="10" bestFit="1" customWidth="1"/>
    <col min="4871" max="5121" width="9.421875" style="10" customWidth="1"/>
    <col min="5122" max="5123" width="18.00390625" style="10" bestFit="1" customWidth="1"/>
    <col min="5124" max="5125" width="9.421875" style="10" customWidth="1"/>
    <col min="5126" max="5126" width="19.7109375" style="10" bestFit="1" customWidth="1"/>
    <col min="5127" max="5377" width="9.421875" style="10" customWidth="1"/>
    <col min="5378" max="5379" width="18.00390625" style="10" bestFit="1" customWidth="1"/>
    <col min="5380" max="5381" width="9.421875" style="10" customWidth="1"/>
    <col min="5382" max="5382" width="19.7109375" style="10" bestFit="1" customWidth="1"/>
    <col min="5383" max="5633" width="9.421875" style="10" customWidth="1"/>
    <col min="5634" max="5635" width="18.00390625" style="10" bestFit="1" customWidth="1"/>
    <col min="5636" max="5637" width="9.421875" style="10" customWidth="1"/>
    <col min="5638" max="5638" width="19.7109375" style="10" bestFit="1" customWidth="1"/>
    <col min="5639" max="5889" width="9.421875" style="10" customWidth="1"/>
    <col min="5890" max="5891" width="18.00390625" style="10" bestFit="1" customWidth="1"/>
    <col min="5892" max="5893" width="9.421875" style="10" customWidth="1"/>
    <col min="5894" max="5894" width="19.7109375" style="10" bestFit="1" customWidth="1"/>
    <col min="5895" max="6145" width="9.421875" style="10" customWidth="1"/>
    <col min="6146" max="6147" width="18.00390625" style="10" bestFit="1" customWidth="1"/>
    <col min="6148" max="6149" width="9.421875" style="10" customWidth="1"/>
    <col min="6150" max="6150" width="19.7109375" style="10" bestFit="1" customWidth="1"/>
    <col min="6151" max="6401" width="9.421875" style="10" customWidth="1"/>
    <col min="6402" max="6403" width="18.00390625" style="10" bestFit="1" customWidth="1"/>
    <col min="6404" max="6405" width="9.421875" style="10" customWidth="1"/>
    <col min="6406" max="6406" width="19.7109375" style="10" bestFit="1" customWidth="1"/>
    <col min="6407" max="6657" width="9.421875" style="10" customWidth="1"/>
    <col min="6658" max="6659" width="18.00390625" style="10" bestFit="1" customWidth="1"/>
    <col min="6660" max="6661" width="9.421875" style="10" customWidth="1"/>
    <col min="6662" max="6662" width="19.7109375" style="10" bestFit="1" customWidth="1"/>
    <col min="6663" max="6913" width="9.421875" style="10" customWidth="1"/>
    <col min="6914" max="6915" width="18.00390625" style="10" bestFit="1" customWidth="1"/>
    <col min="6916" max="6917" width="9.421875" style="10" customWidth="1"/>
    <col min="6918" max="6918" width="19.7109375" style="10" bestFit="1" customWidth="1"/>
    <col min="6919" max="7169" width="9.421875" style="10" customWidth="1"/>
    <col min="7170" max="7171" width="18.00390625" style="10" bestFit="1" customWidth="1"/>
    <col min="7172" max="7173" width="9.421875" style="10" customWidth="1"/>
    <col min="7174" max="7174" width="19.7109375" style="10" bestFit="1" customWidth="1"/>
    <col min="7175" max="7425" width="9.421875" style="10" customWidth="1"/>
    <col min="7426" max="7427" width="18.00390625" style="10" bestFit="1" customWidth="1"/>
    <col min="7428" max="7429" width="9.421875" style="10" customWidth="1"/>
    <col min="7430" max="7430" width="19.7109375" style="10" bestFit="1" customWidth="1"/>
    <col min="7431" max="7681" width="9.421875" style="10" customWidth="1"/>
    <col min="7682" max="7683" width="18.00390625" style="10" bestFit="1" customWidth="1"/>
    <col min="7684" max="7685" width="9.421875" style="10" customWidth="1"/>
    <col min="7686" max="7686" width="19.7109375" style="10" bestFit="1" customWidth="1"/>
    <col min="7687" max="7937" width="9.421875" style="10" customWidth="1"/>
    <col min="7938" max="7939" width="18.00390625" style="10" bestFit="1" customWidth="1"/>
    <col min="7940" max="7941" width="9.421875" style="10" customWidth="1"/>
    <col min="7942" max="7942" width="19.7109375" style="10" bestFit="1" customWidth="1"/>
    <col min="7943" max="8193" width="9.421875" style="10" customWidth="1"/>
    <col min="8194" max="8195" width="18.00390625" style="10" bestFit="1" customWidth="1"/>
    <col min="8196" max="8197" width="9.421875" style="10" customWidth="1"/>
    <col min="8198" max="8198" width="19.7109375" style="10" bestFit="1" customWidth="1"/>
    <col min="8199" max="8449" width="9.421875" style="10" customWidth="1"/>
    <col min="8450" max="8451" width="18.00390625" style="10" bestFit="1" customWidth="1"/>
    <col min="8452" max="8453" width="9.421875" style="10" customWidth="1"/>
    <col min="8454" max="8454" width="19.7109375" style="10" bestFit="1" customWidth="1"/>
    <col min="8455" max="8705" width="9.421875" style="10" customWidth="1"/>
    <col min="8706" max="8707" width="18.00390625" style="10" bestFit="1" customWidth="1"/>
    <col min="8708" max="8709" width="9.421875" style="10" customWidth="1"/>
    <col min="8710" max="8710" width="19.7109375" style="10" bestFit="1" customWidth="1"/>
    <col min="8711" max="8961" width="9.421875" style="10" customWidth="1"/>
    <col min="8962" max="8963" width="18.00390625" style="10" bestFit="1" customWidth="1"/>
    <col min="8964" max="8965" width="9.421875" style="10" customWidth="1"/>
    <col min="8966" max="8966" width="19.7109375" style="10" bestFit="1" customWidth="1"/>
    <col min="8967" max="9217" width="9.421875" style="10" customWidth="1"/>
    <col min="9218" max="9219" width="18.00390625" style="10" bestFit="1" customWidth="1"/>
    <col min="9220" max="9221" width="9.421875" style="10" customWidth="1"/>
    <col min="9222" max="9222" width="19.7109375" style="10" bestFit="1" customWidth="1"/>
    <col min="9223" max="9473" width="9.421875" style="10" customWidth="1"/>
    <col min="9474" max="9475" width="18.00390625" style="10" bestFit="1" customWidth="1"/>
    <col min="9476" max="9477" width="9.421875" style="10" customWidth="1"/>
    <col min="9478" max="9478" width="19.7109375" style="10" bestFit="1" customWidth="1"/>
    <col min="9479" max="9729" width="9.421875" style="10" customWidth="1"/>
    <col min="9730" max="9731" width="18.00390625" style="10" bestFit="1" customWidth="1"/>
    <col min="9732" max="9733" width="9.421875" style="10" customWidth="1"/>
    <col min="9734" max="9734" width="19.7109375" style="10" bestFit="1" customWidth="1"/>
    <col min="9735" max="9985" width="9.421875" style="10" customWidth="1"/>
    <col min="9986" max="9987" width="18.00390625" style="10" bestFit="1" customWidth="1"/>
    <col min="9988" max="9989" width="9.421875" style="10" customWidth="1"/>
    <col min="9990" max="9990" width="19.7109375" style="10" bestFit="1" customWidth="1"/>
    <col min="9991" max="10241" width="9.421875" style="10" customWidth="1"/>
    <col min="10242" max="10243" width="18.00390625" style="10" bestFit="1" customWidth="1"/>
    <col min="10244" max="10245" width="9.421875" style="10" customWidth="1"/>
    <col min="10246" max="10246" width="19.7109375" style="10" bestFit="1" customWidth="1"/>
    <col min="10247" max="10497" width="9.421875" style="10" customWidth="1"/>
    <col min="10498" max="10499" width="18.00390625" style="10" bestFit="1" customWidth="1"/>
    <col min="10500" max="10501" width="9.421875" style="10" customWidth="1"/>
    <col min="10502" max="10502" width="19.7109375" style="10" bestFit="1" customWidth="1"/>
    <col min="10503" max="10753" width="9.421875" style="10" customWidth="1"/>
    <col min="10754" max="10755" width="18.00390625" style="10" bestFit="1" customWidth="1"/>
    <col min="10756" max="10757" width="9.421875" style="10" customWidth="1"/>
    <col min="10758" max="10758" width="19.7109375" style="10" bestFit="1" customWidth="1"/>
    <col min="10759" max="11009" width="9.421875" style="10" customWidth="1"/>
    <col min="11010" max="11011" width="18.00390625" style="10" bestFit="1" customWidth="1"/>
    <col min="11012" max="11013" width="9.421875" style="10" customWidth="1"/>
    <col min="11014" max="11014" width="19.7109375" style="10" bestFit="1" customWidth="1"/>
    <col min="11015" max="11265" width="9.421875" style="10" customWidth="1"/>
    <col min="11266" max="11267" width="18.00390625" style="10" bestFit="1" customWidth="1"/>
    <col min="11268" max="11269" width="9.421875" style="10" customWidth="1"/>
    <col min="11270" max="11270" width="19.7109375" style="10" bestFit="1" customWidth="1"/>
    <col min="11271" max="11521" width="9.421875" style="10" customWidth="1"/>
    <col min="11522" max="11523" width="18.00390625" style="10" bestFit="1" customWidth="1"/>
    <col min="11524" max="11525" width="9.421875" style="10" customWidth="1"/>
    <col min="11526" max="11526" width="19.7109375" style="10" bestFit="1" customWidth="1"/>
    <col min="11527" max="11777" width="9.421875" style="10" customWidth="1"/>
    <col min="11778" max="11779" width="18.00390625" style="10" bestFit="1" customWidth="1"/>
    <col min="11780" max="11781" width="9.421875" style="10" customWidth="1"/>
    <col min="11782" max="11782" width="19.7109375" style="10" bestFit="1" customWidth="1"/>
    <col min="11783" max="12033" width="9.421875" style="10" customWidth="1"/>
    <col min="12034" max="12035" width="18.00390625" style="10" bestFit="1" customWidth="1"/>
    <col min="12036" max="12037" width="9.421875" style="10" customWidth="1"/>
    <col min="12038" max="12038" width="19.7109375" style="10" bestFit="1" customWidth="1"/>
    <col min="12039" max="12289" width="9.421875" style="10" customWidth="1"/>
    <col min="12290" max="12291" width="18.00390625" style="10" bestFit="1" customWidth="1"/>
    <col min="12292" max="12293" width="9.421875" style="10" customWidth="1"/>
    <col min="12294" max="12294" width="19.7109375" style="10" bestFit="1" customWidth="1"/>
    <col min="12295" max="12545" width="9.421875" style="10" customWidth="1"/>
    <col min="12546" max="12547" width="18.00390625" style="10" bestFit="1" customWidth="1"/>
    <col min="12548" max="12549" width="9.421875" style="10" customWidth="1"/>
    <col min="12550" max="12550" width="19.7109375" style="10" bestFit="1" customWidth="1"/>
    <col min="12551" max="12801" width="9.421875" style="10" customWidth="1"/>
    <col min="12802" max="12803" width="18.00390625" style="10" bestFit="1" customWidth="1"/>
    <col min="12804" max="12805" width="9.421875" style="10" customWidth="1"/>
    <col min="12806" max="12806" width="19.7109375" style="10" bestFit="1" customWidth="1"/>
    <col min="12807" max="13057" width="9.421875" style="10" customWidth="1"/>
    <col min="13058" max="13059" width="18.00390625" style="10" bestFit="1" customWidth="1"/>
    <col min="13060" max="13061" width="9.421875" style="10" customWidth="1"/>
    <col min="13062" max="13062" width="19.7109375" style="10" bestFit="1" customWidth="1"/>
    <col min="13063" max="13313" width="9.421875" style="10" customWidth="1"/>
    <col min="13314" max="13315" width="18.00390625" style="10" bestFit="1" customWidth="1"/>
    <col min="13316" max="13317" width="9.421875" style="10" customWidth="1"/>
    <col min="13318" max="13318" width="19.7109375" style="10" bestFit="1" customWidth="1"/>
    <col min="13319" max="13569" width="9.421875" style="10" customWidth="1"/>
    <col min="13570" max="13571" width="18.00390625" style="10" bestFit="1" customWidth="1"/>
    <col min="13572" max="13573" width="9.421875" style="10" customWidth="1"/>
    <col min="13574" max="13574" width="19.7109375" style="10" bestFit="1" customWidth="1"/>
    <col min="13575" max="13825" width="9.421875" style="10" customWidth="1"/>
    <col min="13826" max="13827" width="18.00390625" style="10" bestFit="1" customWidth="1"/>
    <col min="13828" max="13829" width="9.421875" style="10" customWidth="1"/>
    <col min="13830" max="13830" width="19.7109375" style="10" bestFit="1" customWidth="1"/>
    <col min="13831" max="14081" width="9.421875" style="10" customWidth="1"/>
    <col min="14082" max="14083" width="18.00390625" style="10" bestFit="1" customWidth="1"/>
    <col min="14084" max="14085" width="9.421875" style="10" customWidth="1"/>
    <col min="14086" max="14086" width="19.7109375" style="10" bestFit="1" customWidth="1"/>
    <col min="14087" max="14337" width="9.421875" style="10" customWidth="1"/>
    <col min="14338" max="14339" width="18.00390625" style="10" bestFit="1" customWidth="1"/>
    <col min="14340" max="14341" width="9.421875" style="10" customWidth="1"/>
    <col min="14342" max="14342" width="19.7109375" style="10" bestFit="1" customWidth="1"/>
    <col min="14343" max="14593" width="9.421875" style="10" customWidth="1"/>
    <col min="14594" max="14595" width="18.00390625" style="10" bestFit="1" customWidth="1"/>
    <col min="14596" max="14597" width="9.421875" style="10" customWidth="1"/>
    <col min="14598" max="14598" width="19.7109375" style="10" bestFit="1" customWidth="1"/>
    <col min="14599" max="14849" width="9.421875" style="10" customWidth="1"/>
    <col min="14850" max="14851" width="18.00390625" style="10" bestFit="1" customWidth="1"/>
    <col min="14852" max="14853" width="9.421875" style="10" customWidth="1"/>
    <col min="14854" max="14854" width="19.7109375" style="10" bestFit="1" customWidth="1"/>
    <col min="14855" max="15105" width="9.421875" style="10" customWidth="1"/>
    <col min="15106" max="15107" width="18.00390625" style="10" bestFit="1" customWidth="1"/>
    <col min="15108" max="15109" width="9.421875" style="10" customWidth="1"/>
    <col min="15110" max="15110" width="19.7109375" style="10" bestFit="1" customWidth="1"/>
    <col min="15111" max="15361" width="9.421875" style="10" customWidth="1"/>
    <col min="15362" max="15363" width="18.00390625" style="10" bestFit="1" customWidth="1"/>
    <col min="15364" max="15365" width="9.421875" style="10" customWidth="1"/>
    <col min="15366" max="15366" width="19.7109375" style="10" bestFit="1" customWidth="1"/>
    <col min="15367" max="15617" width="9.421875" style="10" customWidth="1"/>
    <col min="15618" max="15619" width="18.00390625" style="10" bestFit="1" customWidth="1"/>
    <col min="15620" max="15621" width="9.421875" style="10" customWidth="1"/>
    <col min="15622" max="15622" width="19.7109375" style="10" bestFit="1" customWidth="1"/>
    <col min="15623" max="15873" width="9.421875" style="10" customWidth="1"/>
    <col min="15874" max="15875" width="18.00390625" style="10" bestFit="1" customWidth="1"/>
    <col min="15876" max="15877" width="9.421875" style="10" customWidth="1"/>
    <col min="15878" max="15878" width="19.7109375" style="10" bestFit="1" customWidth="1"/>
    <col min="15879" max="16129" width="9.421875" style="10" customWidth="1"/>
    <col min="16130" max="16131" width="18.00390625" style="10" bestFit="1" customWidth="1"/>
    <col min="16132" max="16133" width="9.421875" style="10" customWidth="1"/>
    <col min="16134" max="16134" width="19.7109375" style="10" bestFit="1" customWidth="1"/>
    <col min="16135" max="16384" width="9.421875" style="10" customWidth="1"/>
  </cols>
  <sheetData>
    <row r="1" spans="1:12" ht="15">
      <c r="A1" s="105" t="s">
        <v>220</v>
      </c>
      <c r="B1" s="106">
        <v>2018</v>
      </c>
      <c r="C1" s="105"/>
      <c r="F1" s="105" t="s">
        <v>220</v>
      </c>
      <c r="G1" s="106">
        <v>2018</v>
      </c>
      <c r="H1" s="105"/>
      <c r="I1" s="105"/>
      <c r="J1" s="105"/>
      <c r="K1" s="105"/>
      <c r="L1" s="105"/>
    </row>
    <row r="2" spans="1:14" ht="15">
      <c r="A2" s="105" t="s">
        <v>58</v>
      </c>
      <c r="B2" s="105" t="s">
        <v>281</v>
      </c>
      <c r="C2" s="105"/>
      <c r="F2" s="105" t="s">
        <v>58</v>
      </c>
      <c r="G2" s="105" t="s">
        <v>281</v>
      </c>
      <c r="H2" s="105"/>
      <c r="I2" s="105"/>
      <c r="J2" s="105"/>
      <c r="K2" s="105"/>
      <c r="L2" s="105"/>
      <c r="N2" s="10" t="s">
        <v>447</v>
      </c>
    </row>
    <row r="3" spans="1:14" ht="15">
      <c r="A3" s="105" t="s">
        <v>448</v>
      </c>
      <c r="B3" s="105" t="s">
        <v>449</v>
      </c>
      <c r="C3" s="105"/>
      <c r="F3" s="105" t="s">
        <v>448</v>
      </c>
      <c r="G3" s="105" t="s">
        <v>367</v>
      </c>
      <c r="H3" s="105"/>
      <c r="I3" s="105" t="s">
        <v>450</v>
      </c>
      <c r="J3" s="105"/>
      <c r="K3" s="105"/>
      <c r="L3" s="105"/>
      <c r="N3" s="10" t="s">
        <v>293</v>
      </c>
    </row>
    <row r="4" spans="1:12" ht="12">
      <c r="A4" s="105" t="s">
        <v>366</v>
      </c>
      <c r="B4" s="105" t="s">
        <v>367</v>
      </c>
      <c r="C4" s="105"/>
      <c r="F4" s="105" t="s">
        <v>366</v>
      </c>
      <c r="G4" s="105" t="s">
        <v>367</v>
      </c>
      <c r="H4" s="105"/>
      <c r="I4" s="105"/>
      <c r="J4" s="105"/>
      <c r="K4" s="105"/>
      <c r="L4" s="105"/>
    </row>
    <row r="5" ht="12"/>
    <row r="6" spans="1:17" ht="12">
      <c r="A6" s="105" t="s">
        <v>223</v>
      </c>
      <c r="B6" s="105" t="s">
        <v>224</v>
      </c>
      <c r="C6" s="105"/>
      <c r="F6" s="105" t="s">
        <v>223</v>
      </c>
      <c r="G6" s="105" t="s">
        <v>224</v>
      </c>
      <c r="H6" s="105"/>
      <c r="I6" s="105"/>
      <c r="J6" s="105"/>
      <c r="K6" s="105"/>
      <c r="L6" s="105"/>
      <c r="P6" s="10" t="s">
        <v>82</v>
      </c>
      <c r="Q6" s="10" t="s">
        <v>83</v>
      </c>
    </row>
    <row r="7" spans="1:17" ht="12">
      <c r="A7" s="105"/>
      <c r="B7" s="105" t="s">
        <v>225</v>
      </c>
      <c r="C7" s="105" t="s">
        <v>226</v>
      </c>
      <c r="F7" s="105"/>
      <c r="G7" s="105" t="s">
        <v>225</v>
      </c>
      <c r="H7" s="105"/>
      <c r="I7" s="105" t="s">
        <v>226</v>
      </c>
      <c r="J7" s="105"/>
      <c r="K7" s="105"/>
      <c r="L7" s="105" t="s">
        <v>225</v>
      </c>
      <c r="M7" s="105" t="s">
        <v>226</v>
      </c>
      <c r="O7" s="10" t="s">
        <v>2</v>
      </c>
      <c r="P7" s="10">
        <v>1.3053302343656823</v>
      </c>
      <c r="Q7" s="10">
        <v>33.35142223163872</v>
      </c>
    </row>
    <row r="8" spans="1:12" ht="12">
      <c r="A8" s="105" t="s">
        <v>287</v>
      </c>
      <c r="B8" s="105" t="s">
        <v>451</v>
      </c>
      <c r="C8" s="105" t="s">
        <v>451</v>
      </c>
      <c r="F8" s="105" t="s">
        <v>287</v>
      </c>
      <c r="G8" s="105" t="s">
        <v>369</v>
      </c>
      <c r="H8" s="105" t="s">
        <v>234</v>
      </c>
      <c r="I8" s="105" t="s">
        <v>369</v>
      </c>
      <c r="J8" s="105" t="s">
        <v>234</v>
      </c>
      <c r="K8" s="105"/>
      <c r="L8" s="105"/>
    </row>
    <row r="9" spans="1:17" ht="12">
      <c r="A9" s="106" t="s">
        <v>132</v>
      </c>
      <c r="B9" s="107">
        <v>42.31304</v>
      </c>
      <c r="C9" s="107">
        <v>1497.53358</v>
      </c>
      <c r="F9" s="106" t="s">
        <v>132</v>
      </c>
      <c r="G9" s="107"/>
      <c r="H9" s="107">
        <v>2769.20931</v>
      </c>
      <c r="I9" s="107"/>
      <c r="J9" s="107">
        <v>2780.46567</v>
      </c>
      <c r="K9" s="106" t="s">
        <v>132</v>
      </c>
      <c r="L9" s="107">
        <f>B9/(H9-G9)*100</f>
        <v>1.5279827294817234</v>
      </c>
      <c r="M9" s="10">
        <f>C9/(J9-I9)*100</f>
        <v>53.85909260300272</v>
      </c>
      <c r="O9" s="10" t="s">
        <v>452</v>
      </c>
      <c r="Q9" s="10">
        <v>12.657155535236456</v>
      </c>
    </row>
    <row r="10" spans="1:17" ht="12">
      <c r="A10" s="106" t="s">
        <v>133</v>
      </c>
      <c r="B10" s="107">
        <v>29.7695</v>
      </c>
      <c r="C10" s="107">
        <v>637.11662</v>
      </c>
      <c r="F10" s="106" t="s">
        <v>133</v>
      </c>
      <c r="G10" s="107"/>
      <c r="H10" s="107">
        <v>3456.1571700000004</v>
      </c>
      <c r="I10" s="107"/>
      <c r="J10" s="107">
        <v>3448.9491399999997</v>
      </c>
      <c r="K10" s="106" t="s">
        <v>133</v>
      </c>
      <c r="L10" s="107">
        <f aca="true" t="shared" si="0" ref="L10:L40">B10/(H10-G10)*100</f>
        <v>0.861346823530019</v>
      </c>
      <c r="M10" s="10">
        <f aca="true" t="shared" si="1" ref="M10:M40">C10/(J10-I10)*100</f>
        <v>18.47277515956643</v>
      </c>
      <c r="O10" s="10" t="s">
        <v>453</v>
      </c>
      <c r="Q10" s="10">
        <v>13.527504011232546</v>
      </c>
    </row>
    <row r="11" spans="1:17" ht="12">
      <c r="A11" s="106" t="s">
        <v>134</v>
      </c>
      <c r="B11" s="108">
        <v>6.77531</v>
      </c>
      <c r="C11" s="107">
        <v>1430.66128</v>
      </c>
      <c r="F11" s="106" t="s">
        <v>134</v>
      </c>
      <c r="G11" s="107"/>
      <c r="H11" s="107">
        <v>2173.69132</v>
      </c>
      <c r="I11" s="107"/>
      <c r="J11" s="107">
        <v>2128.61487</v>
      </c>
      <c r="K11" s="106" t="s">
        <v>134</v>
      </c>
      <c r="L11" s="107">
        <f t="shared" si="0"/>
        <v>0.31169605075296525</v>
      </c>
      <c r="M11" s="10">
        <f t="shared" si="1"/>
        <v>67.21090321049952</v>
      </c>
      <c r="O11" s="10" t="s">
        <v>13</v>
      </c>
      <c r="P11" s="10">
        <v>0.4241307223337973</v>
      </c>
      <c r="Q11" s="10">
        <v>14.079671370066743</v>
      </c>
    </row>
    <row r="12" spans="1:17" ht="12">
      <c r="A12" s="106" t="s">
        <v>159</v>
      </c>
      <c r="B12" s="107">
        <v>20.23401</v>
      </c>
      <c r="C12" s="107">
        <v>808.63838</v>
      </c>
      <c r="F12" s="106" t="s">
        <v>159</v>
      </c>
      <c r="G12" s="107">
        <v>1.65163</v>
      </c>
      <c r="H12" s="107">
        <v>2697.39575</v>
      </c>
      <c r="I12" s="107">
        <v>26.59381</v>
      </c>
      <c r="J12" s="107">
        <v>2646.16456</v>
      </c>
      <c r="K12" s="106" t="s">
        <v>159</v>
      </c>
      <c r="L12" s="107">
        <f t="shared" si="0"/>
        <v>0.7505908980708451</v>
      </c>
      <c r="M12" s="10">
        <f t="shared" si="1"/>
        <v>30.86911777435291</v>
      </c>
      <c r="O12" s="10" t="s">
        <v>5</v>
      </c>
      <c r="P12" s="10">
        <v>0.861346823530019</v>
      </c>
      <c r="Q12" s="10">
        <v>18.47277515956643</v>
      </c>
    </row>
    <row r="13" spans="1:17" ht="12">
      <c r="A13" s="106" t="s">
        <v>135</v>
      </c>
      <c r="B13" s="109" t="s">
        <v>454</v>
      </c>
      <c r="C13" s="107">
        <v>63.76919</v>
      </c>
      <c r="F13" s="106" t="s">
        <v>135</v>
      </c>
      <c r="G13" s="107"/>
      <c r="H13" s="107">
        <v>258.03613</v>
      </c>
      <c r="I13" s="107"/>
      <c r="J13" s="107">
        <v>275.81393</v>
      </c>
      <c r="K13" s="106" t="s">
        <v>135</v>
      </c>
      <c r="L13" s="107"/>
      <c r="M13" s="10">
        <f t="shared" si="1"/>
        <v>23.12036596556236</v>
      </c>
      <c r="O13" s="10" t="s">
        <v>7</v>
      </c>
      <c r="P13" s="10">
        <v>0.9261839981391586</v>
      </c>
      <c r="Q13" s="10">
        <v>19.438148369581633</v>
      </c>
    </row>
    <row r="14" spans="1:17" ht="12">
      <c r="A14" s="106" t="s">
        <v>136</v>
      </c>
      <c r="B14" s="107">
        <v>18.94001</v>
      </c>
      <c r="C14" s="107">
        <v>2118.31473</v>
      </c>
      <c r="F14" s="106" t="s">
        <v>136</v>
      </c>
      <c r="G14" s="107"/>
      <c r="H14" s="107">
        <v>3354.45961</v>
      </c>
      <c r="I14" s="107">
        <v>1.71676</v>
      </c>
      <c r="J14" s="107">
        <v>3232.8812099999996</v>
      </c>
      <c r="K14" s="106" t="s">
        <v>136</v>
      </c>
      <c r="L14" s="107">
        <f t="shared" si="0"/>
        <v>0.5646217931358548</v>
      </c>
      <c r="M14" s="10">
        <f>C14/(J14-I14)*100</f>
        <v>65.55886469969055</v>
      </c>
      <c r="O14" s="10" t="s">
        <v>71</v>
      </c>
      <c r="P14" s="10">
        <v>1.3086389019855653</v>
      </c>
      <c r="Q14" s="10">
        <v>20.249560159937833</v>
      </c>
    </row>
    <row r="15" spans="1:17" ht="12">
      <c r="A15" s="106" t="s">
        <v>137</v>
      </c>
      <c r="B15" s="107">
        <v>408.67167</v>
      </c>
      <c r="C15" s="107">
        <v>7360.4627</v>
      </c>
      <c r="F15" s="106" t="s">
        <v>137</v>
      </c>
      <c r="G15" s="107">
        <v>179.661</v>
      </c>
      <c r="H15" s="107">
        <v>22433.6053</v>
      </c>
      <c r="I15" s="107">
        <v>451.31143</v>
      </c>
      <c r="J15" s="107">
        <v>22069.60803</v>
      </c>
      <c r="K15" s="106" t="s">
        <v>137</v>
      </c>
      <c r="L15" s="107">
        <f t="shared" si="0"/>
        <v>1.8364010644171516</v>
      </c>
      <c r="M15" s="10">
        <f t="shared" si="1"/>
        <v>34.04737586956782</v>
      </c>
      <c r="O15" s="10" t="s">
        <v>20</v>
      </c>
      <c r="P15" s="10">
        <v>0.2500106106326076</v>
      </c>
      <c r="Q15" s="10">
        <v>20.68024837878048</v>
      </c>
    </row>
    <row r="16" spans="1:17" ht="12">
      <c r="A16" s="106" t="s">
        <v>138</v>
      </c>
      <c r="B16" s="107">
        <v>16.24489</v>
      </c>
      <c r="C16" s="107">
        <v>335.8164</v>
      </c>
      <c r="F16" s="106" t="s">
        <v>138</v>
      </c>
      <c r="G16" s="107"/>
      <c r="H16" s="107">
        <v>1753.95926</v>
      </c>
      <c r="I16" s="107"/>
      <c r="J16" s="107">
        <v>1727.61517</v>
      </c>
      <c r="K16" s="106" t="s">
        <v>138</v>
      </c>
      <c r="L16" s="107">
        <f t="shared" si="0"/>
        <v>0.9261839981391586</v>
      </c>
      <c r="M16" s="10">
        <f t="shared" si="1"/>
        <v>19.438148369581633</v>
      </c>
      <c r="O16" s="10" t="s">
        <v>188</v>
      </c>
      <c r="Q16" s="10">
        <v>23.12036596556236</v>
      </c>
    </row>
    <row r="17" spans="1:17" ht="12">
      <c r="A17" s="106" t="s">
        <v>139</v>
      </c>
      <c r="B17" s="107">
        <v>8.31851</v>
      </c>
      <c r="C17" s="107">
        <v>274.2442</v>
      </c>
      <c r="F17" s="106" t="s">
        <v>139</v>
      </c>
      <c r="G17" s="107"/>
      <c r="H17" s="107">
        <v>400.28012</v>
      </c>
      <c r="I17" s="107"/>
      <c r="J17" s="107">
        <v>401.87986</v>
      </c>
      <c r="K17" s="106" t="s">
        <v>139</v>
      </c>
      <c r="L17" s="107">
        <f t="shared" si="0"/>
        <v>2.0781721560391255</v>
      </c>
      <c r="M17" s="10">
        <f t="shared" si="1"/>
        <v>68.24034426606995</v>
      </c>
      <c r="O17" s="10" t="s">
        <v>18</v>
      </c>
      <c r="P17" s="10">
        <v>0.9565233562555526</v>
      </c>
      <c r="Q17" s="10">
        <v>24.536991840420004</v>
      </c>
    </row>
    <row r="18" spans="1:17" ht="12">
      <c r="A18" s="106" t="s">
        <v>140</v>
      </c>
      <c r="B18" s="107">
        <v>61.5143</v>
      </c>
      <c r="C18" s="107">
        <v>2034.5954</v>
      </c>
      <c r="F18" s="106" t="s">
        <v>140</v>
      </c>
      <c r="G18" s="107">
        <v>20.60223</v>
      </c>
      <c r="H18" s="107">
        <v>14524.22028</v>
      </c>
      <c r="I18" s="107">
        <v>93.55373</v>
      </c>
      <c r="J18" s="107">
        <v>14544.14243</v>
      </c>
      <c r="K18" s="106" t="s">
        <v>140</v>
      </c>
      <c r="L18" s="107">
        <f t="shared" si="0"/>
        <v>0.4241307223337973</v>
      </c>
      <c r="M18" s="10">
        <f t="shared" si="1"/>
        <v>14.079671370066743</v>
      </c>
      <c r="O18" s="10" t="s">
        <v>21</v>
      </c>
      <c r="P18" s="10">
        <v>1.4570301202032485</v>
      </c>
      <c r="Q18" s="10">
        <v>30.871353802533964</v>
      </c>
    </row>
    <row r="19" spans="1:17" ht="12">
      <c r="A19" s="106" t="s">
        <v>2</v>
      </c>
      <c r="B19" s="107">
        <v>1972.70107</v>
      </c>
      <c r="C19" s="107">
        <v>50268.9644</v>
      </c>
      <c r="F19" s="106" t="s">
        <v>2</v>
      </c>
      <c r="G19" s="107">
        <v>255.83632</v>
      </c>
      <c r="H19" s="107">
        <v>151382.42620999998</v>
      </c>
      <c r="I19" s="107">
        <v>1450.23917</v>
      </c>
      <c r="J19" s="107">
        <v>152175.33883999998</v>
      </c>
      <c r="K19" s="106" t="s">
        <v>2</v>
      </c>
      <c r="L19" s="107">
        <f t="shared" si="0"/>
        <v>1.3053302343656823</v>
      </c>
      <c r="M19" s="10">
        <f t="shared" si="1"/>
        <v>33.35142223163872</v>
      </c>
      <c r="O19" s="10" t="s">
        <v>28</v>
      </c>
      <c r="P19" s="10">
        <v>12.498646060784235</v>
      </c>
      <c r="Q19" s="10">
        <v>42.641266524818555</v>
      </c>
    </row>
    <row r="20" spans="1:17" ht="12">
      <c r="A20" s="106" t="s">
        <v>141</v>
      </c>
      <c r="B20" s="107">
        <v>38.61632</v>
      </c>
      <c r="C20" s="107">
        <v>712.92926</v>
      </c>
      <c r="F20" s="106" t="s">
        <v>141</v>
      </c>
      <c r="G20" s="107"/>
      <c r="H20" s="107">
        <v>1626.6258400000002</v>
      </c>
      <c r="I20" s="107">
        <v>3.80725</v>
      </c>
      <c r="J20" s="107">
        <v>1599.41514</v>
      </c>
      <c r="K20" s="106" t="s">
        <v>141</v>
      </c>
      <c r="L20" s="107">
        <f t="shared" si="0"/>
        <v>2.3740136822122535</v>
      </c>
      <c r="M20" s="10">
        <f t="shared" si="1"/>
        <v>44.68073042682184</v>
      </c>
      <c r="O20" s="10" t="s">
        <v>23</v>
      </c>
      <c r="P20" s="10">
        <v>4.0997456719918715</v>
      </c>
      <c r="Q20" s="10">
        <v>34.39985318617373</v>
      </c>
    </row>
    <row r="21" spans="1:17" ht="12">
      <c r="A21" s="106" t="s">
        <v>142</v>
      </c>
      <c r="B21" s="107">
        <v>206.36805</v>
      </c>
      <c r="C21" s="107">
        <v>6353.04777</v>
      </c>
      <c r="F21" s="106" t="s">
        <v>142</v>
      </c>
      <c r="G21" s="107"/>
      <c r="H21" s="107">
        <v>18796.85255</v>
      </c>
      <c r="I21" s="107">
        <v>62.45796</v>
      </c>
      <c r="J21" s="107">
        <v>19638.99557</v>
      </c>
      <c r="K21" s="106" t="s">
        <v>142</v>
      </c>
      <c r="L21" s="107">
        <f t="shared" si="0"/>
        <v>1.097886199038147</v>
      </c>
      <c r="M21" s="10">
        <f t="shared" si="1"/>
        <v>32.45235647163043</v>
      </c>
      <c r="O21" s="10" t="s">
        <v>16</v>
      </c>
      <c r="P21" s="10">
        <v>1.097886199038147</v>
      </c>
      <c r="Q21" s="10">
        <v>32.45235647163043</v>
      </c>
    </row>
    <row r="22" spans="1:17" ht="12">
      <c r="A22" s="106" t="s">
        <v>143</v>
      </c>
      <c r="B22" s="107">
        <v>29.27649</v>
      </c>
      <c r="C22" s="107">
        <v>756.73452</v>
      </c>
      <c r="F22" s="106" t="s">
        <v>143</v>
      </c>
      <c r="G22" s="107">
        <v>4.85567</v>
      </c>
      <c r="H22" s="107">
        <v>3065.5744499999996</v>
      </c>
      <c r="I22" s="107">
        <v>12.43785</v>
      </c>
      <c r="J22" s="107">
        <v>3096.4936500000003</v>
      </c>
      <c r="K22" s="106" t="s">
        <v>143</v>
      </c>
      <c r="L22" s="107">
        <f t="shared" si="0"/>
        <v>0.9565233562555526</v>
      </c>
      <c r="M22" s="10">
        <f t="shared" si="1"/>
        <v>24.536991840420004</v>
      </c>
      <c r="O22" s="10" t="s">
        <v>4</v>
      </c>
      <c r="P22" s="10">
        <v>1.8364010644171516</v>
      </c>
      <c r="Q22" s="10">
        <v>34.04737586956782</v>
      </c>
    </row>
    <row r="23" spans="1:17" ht="12">
      <c r="A23" s="106" t="s">
        <v>144</v>
      </c>
      <c r="B23" s="109" t="s">
        <v>454</v>
      </c>
      <c r="C23" s="107">
        <v>567.53004</v>
      </c>
      <c r="F23" s="106" t="s">
        <v>144</v>
      </c>
      <c r="G23" s="107"/>
      <c r="H23" s="107">
        <v>1273.69433</v>
      </c>
      <c r="I23" s="107">
        <v>10.06879</v>
      </c>
      <c r="J23" s="107">
        <v>1269.80636</v>
      </c>
      <c r="K23" s="106" t="s">
        <v>144</v>
      </c>
      <c r="L23" s="107"/>
      <c r="M23" s="10">
        <f t="shared" si="1"/>
        <v>45.051449882533866</v>
      </c>
      <c r="O23" s="10" t="s">
        <v>17</v>
      </c>
      <c r="P23" s="10">
        <v>1.2301051133096566</v>
      </c>
      <c r="Q23" s="10">
        <v>34.34049528878395</v>
      </c>
    </row>
    <row r="24" spans="1:17" ht="12">
      <c r="A24" s="106" t="s">
        <v>145</v>
      </c>
      <c r="B24" s="107">
        <v>23.15195</v>
      </c>
      <c r="C24" s="107">
        <v>1895.9148</v>
      </c>
      <c r="F24" s="106" t="s">
        <v>145</v>
      </c>
      <c r="G24" s="107"/>
      <c r="H24" s="107">
        <v>3013.94153</v>
      </c>
      <c r="I24" s="107"/>
      <c r="J24" s="107">
        <v>3071.77521</v>
      </c>
      <c r="K24" s="106" t="s">
        <v>145</v>
      </c>
      <c r="L24" s="107">
        <f>B24/(H24-G24)*100</f>
        <v>0.7681618826892106</v>
      </c>
      <c r="M24" s="10">
        <f t="shared" si="1"/>
        <v>61.72049288723832</v>
      </c>
      <c r="O24" s="10" t="s">
        <v>25</v>
      </c>
      <c r="P24" s="10">
        <v>1.8085172324279586</v>
      </c>
      <c r="Q24" s="10">
        <v>37.18352612092997</v>
      </c>
    </row>
    <row r="25" spans="1:17" ht="12">
      <c r="A25" s="106" t="s">
        <v>146</v>
      </c>
      <c r="B25" s="107">
        <v>18.90077</v>
      </c>
      <c r="C25" s="107">
        <v>413.27845</v>
      </c>
      <c r="F25" s="106" t="s">
        <v>146</v>
      </c>
      <c r="G25" s="107">
        <v>2.12169</v>
      </c>
      <c r="H25" s="107">
        <v>1299.33372</v>
      </c>
      <c r="I25" s="107">
        <v>20.27432</v>
      </c>
      <c r="J25" s="107">
        <v>1358.9860999999999</v>
      </c>
      <c r="K25" s="106" t="s">
        <v>146</v>
      </c>
      <c r="L25" s="107">
        <f t="shared" si="0"/>
        <v>1.4570301202032485</v>
      </c>
      <c r="M25" s="10">
        <f t="shared" si="1"/>
        <v>30.871353802533964</v>
      </c>
      <c r="O25" s="10" t="s">
        <v>9</v>
      </c>
      <c r="P25" s="10">
        <v>2.3740136822122535</v>
      </c>
      <c r="Q25" s="10">
        <v>44.68073042682184</v>
      </c>
    </row>
    <row r="26" spans="1:17" ht="12">
      <c r="A26" s="106" t="s">
        <v>160</v>
      </c>
      <c r="B26" s="107">
        <v>18.22145</v>
      </c>
      <c r="C26" s="107">
        <v>51.65989</v>
      </c>
      <c r="F26" s="106" t="s">
        <v>160</v>
      </c>
      <c r="G26" s="107"/>
      <c r="H26" s="107">
        <v>107.05075</v>
      </c>
      <c r="I26" s="107"/>
      <c r="J26" s="107">
        <v>100.41897</v>
      </c>
      <c r="K26" s="106" t="s">
        <v>160</v>
      </c>
      <c r="L26" s="107">
        <f t="shared" si="0"/>
        <v>17.021319327515222</v>
      </c>
      <c r="M26" s="10">
        <f t="shared" si="1"/>
        <v>51.44435359175661</v>
      </c>
      <c r="O26" s="10" t="s">
        <v>336</v>
      </c>
      <c r="Q26" s="10">
        <v>45.051449882533866</v>
      </c>
    </row>
    <row r="27" spans="1:17" ht="12">
      <c r="A27" s="106" t="s">
        <v>147</v>
      </c>
      <c r="B27" s="107">
        <v>45.8404</v>
      </c>
      <c r="C27" s="107">
        <v>3784.3525</v>
      </c>
      <c r="F27" s="106" t="s">
        <v>147</v>
      </c>
      <c r="G27" s="107">
        <v>6.2745</v>
      </c>
      <c r="H27" s="107">
        <v>18341.656300000002</v>
      </c>
      <c r="I27" s="107">
        <v>213.5247</v>
      </c>
      <c r="J27" s="107">
        <v>18512.8818</v>
      </c>
      <c r="K27" s="106" t="s">
        <v>147</v>
      </c>
      <c r="L27" s="107">
        <f t="shared" si="0"/>
        <v>0.2500106106326076</v>
      </c>
      <c r="M27" s="10">
        <f t="shared" si="1"/>
        <v>20.68024837878048</v>
      </c>
      <c r="O27" s="10" t="s">
        <v>26</v>
      </c>
      <c r="P27" s="10">
        <v>0.569666868382574</v>
      </c>
      <c r="Q27" s="10">
        <v>47.9179092041956</v>
      </c>
    </row>
    <row r="28" spans="1:17" ht="12">
      <c r="A28" s="106" t="s">
        <v>148</v>
      </c>
      <c r="B28" s="107">
        <v>23.14744</v>
      </c>
      <c r="C28" s="107">
        <v>581.14222</v>
      </c>
      <c r="F28" s="106" t="s">
        <v>148</v>
      </c>
      <c r="G28" s="107"/>
      <c r="H28" s="107">
        <v>852.4147700000001</v>
      </c>
      <c r="I28" s="107"/>
      <c r="J28" s="107">
        <v>898.23601</v>
      </c>
      <c r="K28" s="106" t="s">
        <v>148</v>
      </c>
      <c r="L28" s="107">
        <f t="shared" si="0"/>
        <v>2.7155137164035765</v>
      </c>
      <c r="M28" s="10">
        <f t="shared" si="1"/>
        <v>64.69816546321717</v>
      </c>
      <c r="O28" s="10" t="s">
        <v>3</v>
      </c>
      <c r="P28" s="10">
        <v>1.5279827294817234</v>
      </c>
      <c r="Q28" s="10">
        <v>53.85909260300272</v>
      </c>
    </row>
    <row r="29" spans="1:17" ht="12">
      <c r="A29" s="106" t="s">
        <v>149</v>
      </c>
      <c r="B29" s="107">
        <v>7.51591</v>
      </c>
      <c r="C29" s="107">
        <v>60.75173</v>
      </c>
      <c r="F29" s="106" t="s">
        <v>149</v>
      </c>
      <c r="G29" s="107"/>
      <c r="H29" s="107">
        <v>183.32625000000002</v>
      </c>
      <c r="I29" s="107">
        <v>0.55554</v>
      </c>
      <c r="J29" s="107">
        <v>177.16016</v>
      </c>
      <c r="K29" s="106" t="s">
        <v>149</v>
      </c>
      <c r="L29" s="107">
        <f t="shared" si="0"/>
        <v>4.0997456719918715</v>
      </c>
      <c r="M29" s="10">
        <f t="shared" si="1"/>
        <v>34.39985318617373</v>
      </c>
      <c r="O29" s="10" t="s">
        <v>297</v>
      </c>
      <c r="P29" s="10">
        <v>0.8689921302071736</v>
      </c>
      <c r="Q29" s="10">
        <v>61.30776354423478</v>
      </c>
    </row>
    <row r="30" spans="1:17" ht="12">
      <c r="A30" s="106" t="s">
        <v>150</v>
      </c>
      <c r="B30" s="108">
        <v>4.79386</v>
      </c>
      <c r="C30" s="107">
        <v>356.29767</v>
      </c>
      <c r="F30" s="106" t="s">
        <v>150</v>
      </c>
      <c r="G30" s="107"/>
      <c r="H30" s="107">
        <v>551.65747</v>
      </c>
      <c r="I30" s="107">
        <v>7.57399</v>
      </c>
      <c r="J30" s="107">
        <v>588.73639</v>
      </c>
      <c r="K30" s="106" t="s">
        <v>150</v>
      </c>
      <c r="L30" s="107">
        <f t="shared" si="0"/>
        <v>0.8689921302071736</v>
      </c>
      <c r="M30" s="10">
        <f t="shared" si="1"/>
        <v>61.30776354423478</v>
      </c>
      <c r="O30" s="10" t="s">
        <v>455</v>
      </c>
      <c r="P30" s="10">
        <v>1.4545377737317022</v>
      </c>
      <c r="Q30" s="10">
        <v>61.93178770149175</v>
      </c>
    </row>
    <row r="31" spans="1:17" ht="12">
      <c r="A31" s="106" t="s">
        <v>151</v>
      </c>
      <c r="B31" s="109" t="s">
        <v>454</v>
      </c>
      <c r="C31" s="107">
        <v>18.826</v>
      </c>
      <c r="F31" s="106" t="s">
        <v>151</v>
      </c>
      <c r="G31" s="107"/>
      <c r="H31" s="107">
        <v>162.583</v>
      </c>
      <c r="I31" s="107"/>
      <c r="J31" s="107">
        <v>148.738</v>
      </c>
      <c r="K31" s="106" t="s">
        <v>151</v>
      </c>
      <c r="L31" s="107"/>
      <c r="M31" s="10">
        <f t="shared" si="1"/>
        <v>12.657155535236456</v>
      </c>
      <c r="O31" s="10" t="s">
        <v>70</v>
      </c>
      <c r="P31" s="10">
        <v>0.7681618826892106</v>
      </c>
      <c r="Q31" s="10">
        <v>61.72049288723832</v>
      </c>
    </row>
    <row r="32" spans="1:17" ht="12">
      <c r="A32" s="106" t="s">
        <v>152</v>
      </c>
      <c r="B32" s="107">
        <v>68.38652</v>
      </c>
      <c r="C32" s="107">
        <v>1048.70438</v>
      </c>
      <c r="F32" s="106" t="s">
        <v>152</v>
      </c>
      <c r="G32" s="107"/>
      <c r="H32" s="107">
        <v>5225.774649999999</v>
      </c>
      <c r="I32" s="107">
        <v>24.58854</v>
      </c>
      <c r="J32" s="107">
        <v>5203.488090000001</v>
      </c>
      <c r="K32" s="106" t="s">
        <v>152</v>
      </c>
      <c r="L32" s="107">
        <f t="shared" si="0"/>
        <v>1.3086389019855653</v>
      </c>
      <c r="M32" s="10">
        <f t="shared" si="1"/>
        <v>20.249560159937833</v>
      </c>
      <c r="O32" s="10" t="s">
        <v>12</v>
      </c>
      <c r="P32" s="10">
        <v>2.7155137164035765</v>
      </c>
      <c r="Q32" s="10">
        <v>64.69816546321717</v>
      </c>
    </row>
    <row r="33" spans="1:17" ht="12">
      <c r="A33" s="106" t="s">
        <v>153</v>
      </c>
      <c r="B33" s="107">
        <v>65.22609</v>
      </c>
      <c r="C33" s="107">
        <v>5315.0074</v>
      </c>
      <c r="F33" s="106" t="s">
        <v>153</v>
      </c>
      <c r="G33" s="107">
        <v>12.7667</v>
      </c>
      <c r="H33" s="107">
        <v>11462.632160000001</v>
      </c>
      <c r="I33" s="107">
        <v>412.7713</v>
      </c>
      <c r="J33" s="107">
        <v>11504.673029999998</v>
      </c>
      <c r="K33" s="106" t="s">
        <v>153</v>
      </c>
      <c r="L33" s="107">
        <f t="shared" si="0"/>
        <v>0.569666868382574</v>
      </c>
      <c r="M33" s="10">
        <f t="shared" si="1"/>
        <v>47.9179092041956</v>
      </c>
      <c r="O33" s="10" t="s">
        <v>14</v>
      </c>
      <c r="P33" s="10">
        <v>0.9319592963774732</v>
      </c>
      <c r="Q33" s="10">
        <v>64.40363124230835</v>
      </c>
    </row>
    <row r="34" spans="1:17" ht="12">
      <c r="A34" s="106" t="s">
        <v>27</v>
      </c>
      <c r="B34" s="109" t="s">
        <v>454</v>
      </c>
      <c r="C34" s="107">
        <v>426.25945</v>
      </c>
      <c r="F34" s="106" t="s">
        <v>27</v>
      </c>
      <c r="G34" s="107"/>
      <c r="H34" s="107">
        <v>2941.49504</v>
      </c>
      <c r="I34" s="107">
        <v>20.40802</v>
      </c>
      <c r="J34" s="107">
        <v>3171.46567</v>
      </c>
      <c r="K34" s="106" t="s">
        <v>27</v>
      </c>
      <c r="L34" s="107"/>
      <c r="M34" s="10">
        <f t="shared" si="1"/>
        <v>13.527504011232546</v>
      </c>
      <c r="O34" s="10" t="s">
        <v>68</v>
      </c>
      <c r="P34" s="10">
        <v>0.5646217931358548</v>
      </c>
      <c r="Q34" s="10">
        <v>65.55886469969055</v>
      </c>
    </row>
    <row r="35" spans="1:17" ht="12">
      <c r="A35" s="106" t="s">
        <v>154</v>
      </c>
      <c r="B35" s="107">
        <v>76.86706</v>
      </c>
      <c r="C35" s="107">
        <v>2091.25775</v>
      </c>
      <c r="F35" s="106" t="s">
        <v>154</v>
      </c>
      <c r="G35" s="107"/>
      <c r="H35" s="107">
        <v>6248.82046</v>
      </c>
      <c r="I35" s="107"/>
      <c r="J35" s="107">
        <v>6089.77166</v>
      </c>
      <c r="K35" s="106" t="s">
        <v>154</v>
      </c>
      <c r="L35" s="107">
        <f t="shared" si="0"/>
        <v>1.2301051133096566</v>
      </c>
      <c r="M35" s="10">
        <f t="shared" si="1"/>
        <v>34.34049528878395</v>
      </c>
      <c r="O35" s="10" t="s">
        <v>11</v>
      </c>
      <c r="P35" s="10">
        <v>2.0781721560391255</v>
      </c>
      <c r="Q35" s="10">
        <v>68.24034426606995</v>
      </c>
    </row>
    <row r="36" spans="1:17" ht="12">
      <c r="A36" s="106" t="s">
        <v>155</v>
      </c>
      <c r="B36" s="107">
        <v>379.25724</v>
      </c>
      <c r="C36" s="107">
        <v>1237.30767</v>
      </c>
      <c r="F36" s="106" t="s">
        <v>155</v>
      </c>
      <c r="G36" s="107">
        <v>14.89946</v>
      </c>
      <c r="H36" s="107">
        <v>3049.2860499999997</v>
      </c>
      <c r="I36" s="107">
        <v>20.06166</v>
      </c>
      <c r="J36" s="107">
        <v>2921.72892</v>
      </c>
      <c r="K36" s="106" t="s">
        <v>155</v>
      </c>
      <c r="L36" s="107">
        <f t="shared" si="0"/>
        <v>12.498646060784235</v>
      </c>
      <c r="M36" s="10">
        <f t="shared" si="1"/>
        <v>42.641266524818555</v>
      </c>
      <c r="O36" s="10" t="s">
        <v>456</v>
      </c>
      <c r="P36" s="10">
        <v>0.31169605075296525</v>
      </c>
      <c r="Q36" s="10">
        <v>67.21090321049952</v>
      </c>
    </row>
    <row r="37" spans="1:13" ht="12">
      <c r="A37" s="106" t="s">
        <v>156</v>
      </c>
      <c r="B37" s="108">
        <v>9.71655</v>
      </c>
      <c r="C37" s="107">
        <v>390.44057</v>
      </c>
      <c r="F37" s="106" t="s">
        <v>156</v>
      </c>
      <c r="G37" s="107"/>
      <c r="H37" s="107">
        <v>668.01634</v>
      </c>
      <c r="I37" s="107"/>
      <c r="J37" s="107">
        <v>630.43646</v>
      </c>
      <c r="K37" s="106" t="s">
        <v>156</v>
      </c>
      <c r="L37" s="107">
        <f t="shared" si="0"/>
        <v>1.4545377737317022</v>
      </c>
      <c r="M37" s="10">
        <f t="shared" si="1"/>
        <v>61.93178770149175</v>
      </c>
    </row>
    <row r="38" spans="1:17" ht="12">
      <c r="A38" s="106" t="s">
        <v>157</v>
      </c>
      <c r="B38" s="107">
        <v>16.80201</v>
      </c>
      <c r="C38" s="107">
        <v>1137.66859</v>
      </c>
      <c r="F38" s="106" t="s">
        <v>157</v>
      </c>
      <c r="G38" s="107"/>
      <c r="H38" s="107">
        <v>1802.86951</v>
      </c>
      <c r="I38" s="107">
        <v>6.80056</v>
      </c>
      <c r="J38" s="107">
        <v>1773.2670899999998</v>
      </c>
      <c r="K38" s="106" t="s">
        <v>157</v>
      </c>
      <c r="L38" s="107">
        <f t="shared" si="0"/>
        <v>0.9319592963774732</v>
      </c>
      <c r="M38" s="10">
        <f t="shared" si="1"/>
        <v>64.40363124230835</v>
      </c>
      <c r="O38" s="10" t="s">
        <v>75</v>
      </c>
      <c r="P38" s="10">
        <v>0.13993588516204425</v>
      </c>
      <c r="Q38" s="10">
        <v>2.538235660059541</v>
      </c>
    </row>
    <row r="39" spans="1:17" ht="12">
      <c r="A39" s="106" t="s">
        <v>162</v>
      </c>
      <c r="B39" s="107">
        <v>34.93345</v>
      </c>
      <c r="C39" s="107">
        <v>630.8713</v>
      </c>
      <c r="F39" s="106" t="s">
        <v>162</v>
      </c>
      <c r="G39" s="107"/>
      <c r="H39" s="107">
        <v>24963.896829999998</v>
      </c>
      <c r="I39" s="107"/>
      <c r="J39" s="107">
        <v>24854.717389999998</v>
      </c>
      <c r="K39" s="106" t="s">
        <v>162</v>
      </c>
      <c r="L39" s="107">
        <f t="shared" si="0"/>
        <v>0.13993588516204425</v>
      </c>
      <c r="M39" s="10">
        <f t="shared" si="1"/>
        <v>2.538235660059541</v>
      </c>
      <c r="O39" s="10" t="s">
        <v>74</v>
      </c>
      <c r="P39" s="10">
        <v>0.7505908980708451</v>
      </c>
      <c r="Q39" s="10">
        <v>30.86911777435291</v>
      </c>
    </row>
    <row r="40" spans="1:17" ht="12">
      <c r="A40" s="106" t="s">
        <v>158</v>
      </c>
      <c r="B40" s="107">
        <v>355.57444</v>
      </c>
      <c r="C40" s="107">
        <v>7368.99953</v>
      </c>
      <c r="F40" s="106" t="s">
        <v>158</v>
      </c>
      <c r="G40" s="107"/>
      <c r="H40" s="107">
        <v>19661.10323</v>
      </c>
      <c r="I40" s="107">
        <v>85.00404</v>
      </c>
      <c r="J40" s="107">
        <v>19902.918850000002</v>
      </c>
      <c r="K40" s="106" t="s">
        <v>158</v>
      </c>
      <c r="L40" s="107">
        <f t="shared" si="0"/>
        <v>1.8085172324279586</v>
      </c>
      <c r="M40" s="10">
        <f t="shared" si="1"/>
        <v>37.18352612092997</v>
      </c>
      <c r="O40" s="10" t="s">
        <v>72</v>
      </c>
      <c r="P40" s="10">
        <v>17.021319327515222</v>
      </c>
      <c r="Q40" s="10">
        <v>51.44435359175661</v>
      </c>
    </row>
    <row r="41" spans="1:12" ht="15">
      <c r="A41" s="106"/>
      <c r="B41" s="107"/>
      <c r="C41" s="107"/>
      <c r="F41" s="106"/>
      <c r="G41" s="107"/>
      <c r="H41" s="107"/>
      <c r="I41" s="107"/>
      <c r="J41" s="107"/>
      <c r="K41" s="107"/>
      <c r="L41" s="107"/>
    </row>
    <row r="42" ht="15">
      <c r="O42" s="10" t="s">
        <v>293</v>
      </c>
    </row>
    <row r="43" spans="2:15" ht="15">
      <c r="B43" s="23"/>
      <c r="C43" s="10" t="s">
        <v>176</v>
      </c>
      <c r="O43" s="10" t="s">
        <v>185</v>
      </c>
    </row>
    <row r="44" spans="2:15" ht="15">
      <c r="B44" s="80"/>
      <c r="C44" s="18" t="s">
        <v>177</v>
      </c>
      <c r="O44" s="10" t="s">
        <v>457</v>
      </c>
    </row>
    <row r="45" ht="15">
      <c r="O45" s="10" t="s">
        <v>458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 topLeftCell="C13">
      <selection activeCell="P6" sqref="P6:Z9"/>
    </sheetView>
  </sheetViews>
  <sheetFormatPr defaultColWidth="8.7109375" defaultRowHeight="15"/>
  <cols>
    <col min="1" max="1" width="8.8515625" style="34" bestFit="1" customWidth="1"/>
    <col min="2" max="2" width="9.57421875" style="34" bestFit="1" customWidth="1"/>
    <col min="3" max="3" width="8.8515625" style="34" bestFit="1" customWidth="1"/>
    <col min="4" max="4" width="9.57421875" style="34" bestFit="1" customWidth="1"/>
    <col min="5" max="5" width="8.7109375" style="34" customWidth="1"/>
    <col min="6" max="7" width="8.8515625" style="34" bestFit="1" customWidth="1"/>
    <col min="8" max="8" width="8.8515625" style="34" customWidth="1"/>
    <col min="9" max="16384" width="8.7109375" style="34" customWidth="1"/>
  </cols>
  <sheetData>
    <row r="1" ht="15">
      <c r="A1" s="35" t="s">
        <v>110</v>
      </c>
    </row>
    <row r="3" spans="2:3" ht="15">
      <c r="B3" s="34" t="s">
        <v>52</v>
      </c>
      <c r="C3" s="4">
        <v>43714.43988425926</v>
      </c>
    </row>
    <row r="4" spans="2:14" ht="15">
      <c r="B4" s="34" t="s">
        <v>53</v>
      </c>
      <c r="C4" s="4">
        <v>43717.44490430555</v>
      </c>
      <c r="K4" s="34" t="s">
        <v>0</v>
      </c>
      <c r="L4" s="34" t="s">
        <v>29</v>
      </c>
      <c r="M4" s="34" t="s">
        <v>1</v>
      </c>
      <c r="N4" s="34" t="s">
        <v>30</v>
      </c>
    </row>
    <row r="5" spans="2:16" ht="15.75">
      <c r="B5" s="34" t="s">
        <v>54</v>
      </c>
      <c r="C5" s="34" t="s">
        <v>55</v>
      </c>
      <c r="I5" s="34" t="s">
        <v>41</v>
      </c>
      <c r="J5" s="34" t="s">
        <v>33</v>
      </c>
      <c r="K5" s="34">
        <v>104900.2</v>
      </c>
      <c r="L5" s="34">
        <v>42585.8</v>
      </c>
      <c r="M5" s="34">
        <v>4684.4</v>
      </c>
      <c r="N5" s="34">
        <v>1591.5</v>
      </c>
      <c r="P5" s="112" t="s">
        <v>175</v>
      </c>
    </row>
    <row r="6" spans="10:16" ht="15">
      <c r="J6" s="34" t="s">
        <v>32</v>
      </c>
      <c r="K6" s="34">
        <v>97411.9</v>
      </c>
      <c r="L6" s="34">
        <v>46502.3</v>
      </c>
      <c r="M6" s="34">
        <v>7971.2</v>
      </c>
      <c r="N6" s="34">
        <v>2627.5</v>
      </c>
      <c r="P6" s="36" t="s">
        <v>184</v>
      </c>
    </row>
    <row r="7" spans="2:27" ht="15">
      <c r="B7" s="34" t="s">
        <v>56</v>
      </c>
      <c r="C7" s="34" t="s">
        <v>236</v>
      </c>
      <c r="P7" s="37" t="s">
        <v>185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2:27" ht="15">
      <c r="B8" s="34" t="s">
        <v>58</v>
      </c>
      <c r="C8" s="34" t="s">
        <v>59</v>
      </c>
      <c r="I8" s="34" t="s">
        <v>109</v>
      </c>
      <c r="J8" s="34" t="s">
        <v>210</v>
      </c>
      <c r="K8" s="34">
        <v>35491</v>
      </c>
      <c r="L8" s="34">
        <v>1750.6</v>
      </c>
      <c r="M8" s="34">
        <v>382.1</v>
      </c>
      <c r="N8" s="34">
        <v>69</v>
      </c>
      <c r="P8" s="37" t="s">
        <v>211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2:27" ht="15">
      <c r="B9" s="34" t="s">
        <v>60</v>
      </c>
      <c r="C9" s="34" t="s">
        <v>61</v>
      </c>
      <c r="J9" s="34" t="s">
        <v>103</v>
      </c>
      <c r="K9" s="34">
        <v>38516.5</v>
      </c>
      <c r="L9" s="34">
        <v>23048.2</v>
      </c>
      <c r="M9" s="34">
        <v>635</v>
      </c>
      <c r="N9" s="34">
        <v>715.3</v>
      </c>
      <c r="P9" s="38" t="s">
        <v>242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2:14" ht="15">
      <c r="B10" s="34" t="s">
        <v>117</v>
      </c>
      <c r="C10" s="34" t="s">
        <v>66</v>
      </c>
      <c r="J10" s="34" t="s">
        <v>104</v>
      </c>
      <c r="K10" s="34">
        <v>23034.7</v>
      </c>
      <c r="L10" s="34">
        <v>42507.2</v>
      </c>
      <c r="M10" s="34">
        <v>1070.8</v>
      </c>
      <c r="N10" s="34">
        <v>1802.1</v>
      </c>
    </row>
    <row r="11" spans="10:14" ht="15">
      <c r="J11" s="34" t="s">
        <v>105</v>
      </c>
      <c r="K11" s="34">
        <v>47308.9</v>
      </c>
      <c r="L11" s="34">
        <v>19668.9</v>
      </c>
      <c r="M11" s="34">
        <v>4426.9</v>
      </c>
      <c r="N11" s="34">
        <v>1397.5</v>
      </c>
    </row>
    <row r="12" spans="2:14" ht="15">
      <c r="B12" s="34" t="s">
        <v>111</v>
      </c>
      <c r="C12" s="34" t="s">
        <v>0</v>
      </c>
      <c r="D12" s="34" t="s">
        <v>29</v>
      </c>
      <c r="E12" s="34" t="s">
        <v>30</v>
      </c>
      <c r="F12" s="34" t="s">
        <v>1</v>
      </c>
      <c r="J12" s="34" t="s">
        <v>106</v>
      </c>
      <c r="K12" s="34">
        <v>57961</v>
      </c>
      <c r="L12" s="34">
        <v>2113.2</v>
      </c>
      <c r="M12" s="34">
        <v>6140.8</v>
      </c>
      <c r="N12" s="34">
        <v>235.2</v>
      </c>
    </row>
    <row r="13" spans="2:6" ht="15">
      <c r="B13" s="34" t="s">
        <v>237</v>
      </c>
      <c r="C13" s="34" t="s">
        <v>63</v>
      </c>
      <c r="D13" s="34" t="s">
        <v>63</v>
      </c>
      <c r="E13" s="34" t="s">
        <v>63</v>
      </c>
      <c r="F13" s="34" t="s">
        <v>63</v>
      </c>
    </row>
    <row r="14" spans="2:14" ht="15">
      <c r="B14" s="34" t="s">
        <v>82</v>
      </c>
      <c r="C14" s="34">
        <v>104900.2</v>
      </c>
      <c r="D14" s="34">
        <v>42585.8</v>
      </c>
      <c r="E14" s="34">
        <v>1591.5</v>
      </c>
      <c r="F14" s="34">
        <v>4684.4</v>
      </c>
      <c r="I14" s="34" t="s">
        <v>94</v>
      </c>
      <c r="J14" s="34" t="s">
        <v>45</v>
      </c>
      <c r="K14" s="34">
        <v>138743.3</v>
      </c>
      <c r="L14" s="34">
        <v>71644.7</v>
      </c>
      <c r="M14" s="34">
        <v>7536.4</v>
      </c>
      <c r="N14" s="34">
        <v>2859</v>
      </c>
    </row>
    <row r="15" spans="2:14" ht="15">
      <c r="B15" s="34" t="s">
        <v>83</v>
      </c>
      <c r="C15" s="34">
        <v>97411.9</v>
      </c>
      <c r="D15" s="34">
        <v>46502.3</v>
      </c>
      <c r="E15" s="34">
        <v>2627.5</v>
      </c>
      <c r="F15" s="34">
        <v>7971.2</v>
      </c>
      <c r="J15" s="34" t="s">
        <v>95</v>
      </c>
      <c r="K15" s="34">
        <v>11128.3</v>
      </c>
      <c r="L15" s="34">
        <v>4192.9</v>
      </c>
      <c r="M15" s="34">
        <v>700.6</v>
      </c>
      <c r="N15" s="34">
        <v>273.7</v>
      </c>
    </row>
    <row r="16" spans="10:14" ht="15">
      <c r="J16" s="34" t="s">
        <v>34</v>
      </c>
      <c r="K16" s="34">
        <v>52440.4</v>
      </c>
      <c r="L16" s="34">
        <v>13250.4</v>
      </c>
      <c r="M16" s="34">
        <v>4418.6</v>
      </c>
      <c r="N16" s="34">
        <v>1086.3</v>
      </c>
    </row>
    <row r="17" spans="2:6" ht="15">
      <c r="B17" s="3" t="s">
        <v>111</v>
      </c>
      <c r="C17" s="3" t="s">
        <v>164</v>
      </c>
      <c r="D17" s="3" t="s">
        <v>116</v>
      </c>
      <c r="E17" s="3" t="s">
        <v>64</v>
      </c>
      <c r="F17" s="3" t="s">
        <v>65</v>
      </c>
    </row>
    <row r="18" spans="2:14" ht="15">
      <c r="B18" s="3" t="s">
        <v>244</v>
      </c>
      <c r="C18" s="3" t="s">
        <v>63</v>
      </c>
      <c r="D18" s="3" t="s">
        <v>63</v>
      </c>
      <c r="E18" s="3" t="s">
        <v>63</v>
      </c>
      <c r="F18" s="3" t="s">
        <v>63</v>
      </c>
      <c r="I18" s="34" t="s">
        <v>40</v>
      </c>
      <c r="J18" s="34" t="s">
        <v>35</v>
      </c>
      <c r="K18" s="34">
        <v>47312.4</v>
      </c>
      <c r="L18" s="34">
        <v>17129</v>
      </c>
      <c r="M18" s="34">
        <v>3621.4</v>
      </c>
      <c r="N18" s="34">
        <v>1071.7</v>
      </c>
    </row>
    <row r="19" spans="2:14" ht="15">
      <c r="B19" s="3" t="s">
        <v>245</v>
      </c>
      <c r="C19" s="61">
        <v>69</v>
      </c>
      <c r="D19" s="62">
        <v>1750.6</v>
      </c>
      <c r="E19" s="62">
        <v>382.1</v>
      </c>
      <c r="F19" s="62">
        <v>35491</v>
      </c>
      <c r="J19" s="34" t="s">
        <v>36</v>
      </c>
      <c r="K19" s="34">
        <v>99544.3</v>
      </c>
      <c r="L19" s="34">
        <v>38891.1</v>
      </c>
      <c r="M19" s="34">
        <v>5936.1</v>
      </c>
      <c r="N19" s="34">
        <v>1911.9</v>
      </c>
    </row>
    <row r="20" spans="2:14" ht="15">
      <c r="B20" s="3" t="s">
        <v>246</v>
      </c>
      <c r="C20" s="62">
        <v>715.3</v>
      </c>
      <c r="D20" s="62">
        <v>23048.2</v>
      </c>
      <c r="E20" s="62">
        <v>635</v>
      </c>
      <c r="F20" s="62">
        <v>38516.5</v>
      </c>
      <c r="J20" s="34" t="s">
        <v>37</v>
      </c>
      <c r="K20" s="34">
        <v>54967.8</v>
      </c>
      <c r="L20" s="34">
        <v>32867.8</v>
      </c>
      <c r="M20" s="34">
        <v>3072.5</v>
      </c>
      <c r="N20" s="34">
        <v>1216.5</v>
      </c>
    </row>
    <row r="21" spans="2:6" ht="15">
      <c r="B21" s="3" t="s">
        <v>247</v>
      </c>
      <c r="C21" s="62">
        <v>1802.1</v>
      </c>
      <c r="D21" s="62">
        <v>42507.2</v>
      </c>
      <c r="E21" s="62">
        <v>1070.8</v>
      </c>
      <c r="F21" s="62">
        <v>23034.7</v>
      </c>
    </row>
    <row r="22" spans="2:14" ht="15">
      <c r="B22" s="3" t="s">
        <v>248</v>
      </c>
      <c r="C22" s="62">
        <v>1397.5</v>
      </c>
      <c r="D22" s="62">
        <v>19668.9</v>
      </c>
      <c r="E22" s="62">
        <v>4426.9</v>
      </c>
      <c r="F22" s="62">
        <v>47308.9</v>
      </c>
      <c r="I22" s="34" t="s">
        <v>241</v>
      </c>
      <c r="J22" s="34" t="s">
        <v>92</v>
      </c>
      <c r="K22" s="34">
        <v>4537.9</v>
      </c>
      <c r="L22" s="34">
        <v>6412.5</v>
      </c>
      <c r="M22" s="34">
        <v>206.10000000000002</v>
      </c>
      <c r="N22" s="34">
        <v>290</v>
      </c>
    </row>
    <row r="23" spans="2:14" ht="15">
      <c r="B23" s="3" t="s">
        <v>249</v>
      </c>
      <c r="C23" s="62">
        <v>235.2</v>
      </c>
      <c r="D23" s="62">
        <v>2113.2</v>
      </c>
      <c r="E23" s="62">
        <v>6140.8</v>
      </c>
      <c r="F23" s="62">
        <v>57961</v>
      </c>
      <c r="J23" s="34" t="s">
        <v>93</v>
      </c>
      <c r="K23" s="34">
        <v>38146.600000000006</v>
      </c>
      <c r="L23" s="34">
        <v>1576.7999999999997</v>
      </c>
      <c r="M23" s="34">
        <v>1347.1999999999998</v>
      </c>
      <c r="N23" s="34">
        <v>50</v>
      </c>
    </row>
    <row r="24" spans="2:14" ht="15">
      <c r="B24" s="3"/>
      <c r="C24" s="62"/>
      <c r="D24" s="62"/>
      <c r="E24" s="62"/>
      <c r="F24" s="62"/>
      <c r="J24" s="34" t="s">
        <v>90</v>
      </c>
      <c r="K24" s="34">
        <v>20964.4</v>
      </c>
      <c r="L24" s="34">
        <v>66418.09999999999</v>
      </c>
      <c r="M24" s="34">
        <v>1176.8000000000004</v>
      </c>
      <c r="N24" s="34">
        <v>2551.8</v>
      </c>
    </row>
    <row r="25" spans="2:14" ht="15">
      <c r="B25" s="34" t="s">
        <v>111</v>
      </c>
      <c r="C25" s="34" t="s">
        <v>65</v>
      </c>
      <c r="D25" s="34" t="s">
        <v>116</v>
      </c>
      <c r="E25" s="34" t="s">
        <v>164</v>
      </c>
      <c r="F25" s="34" t="s">
        <v>64</v>
      </c>
      <c r="J25" s="34" t="s">
        <v>91</v>
      </c>
      <c r="K25" s="34">
        <v>55951.19999999999</v>
      </c>
      <c r="L25" s="34">
        <v>663.4</v>
      </c>
      <c r="M25" s="34">
        <v>3072.2</v>
      </c>
      <c r="N25" s="34">
        <v>29.1</v>
      </c>
    </row>
    <row r="26" spans="2:14" ht="15">
      <c r="B26" s="34" t="s">
        <v>238</v>
      </c>
      <c r="C26" s="34" t="s">
        <v>63</v>
      </c>
      <c r="D26" s="34" t="s">
        <v>63</v>
      </c>
      <c r="E26" s="34" t="s">
        <v>63</v>
      </c>
      <c r="F26" s="34" t="s">
        <v>63</v>
      </c>
      <c r="J26" s="34" t="s">
        <v>38</v>
      </c>
      <c r="K26" s="34">
        <v>22320.6</v>
      </c>
      <c r="L26" s="34">
        <v>10326.6</v>
      </c>
      <c r="M26" s="34">
        <v>1424.3000000000002</v>
      </c>
      <c r="N26" s="34">
        <v>1034.5000000000002</v>
      </c>
    </row>
    <row r="27" spans="2:14" ht="15">
      <c r="B27" s="34" t="s">
        <v>84</v>
      </c>
      <c r="C27" s="34">
        <v>138743.3</v>
      </c>
      <c r="D27" s="34">
        <v>71644.7</v>
      </c>
      <c r="E27" s="34">
        <v>2859</v>
      </c>
      <c r="F27" s="34">
        <v>7536.4</v>
      </c>
      <c r="J27" s="34" t="s">
        <v>39</v>
      </c>
      <c r="K27" s="34">
        <v>54252.19999999999</v>
      </c>
      <c r="L27" s="34">
        <v>514.9000000000001</v>
      </c>
      <c r="M27" s="34">
        <v>5146.5</v>
      </c>
      <c r="N27" s="34">
        <v>63.5</v>
      </c>
    </row>
    <row r="28" spans="2:6" ht="15">
      <c r="B28" s="34" t="s">
        <v>85</v>
      </c>
      <c r="C28" s="34">
        <v>11128.3</v>
      </c>
      <c r="D28" s="34">
        <v>4192.9</v>
      </c>
      <c r="E28" s="34">
        <v>273.7</v>
      </c>
      <c r="F28" s="34">
        <v>700.6</v>
      </c>
    </row>
    <row r="29" spans="2:6" ht="15">
      <c r="B29" s="34" t="s">
        <v>86</v>
      </c>
      <c r="C29" s="34">
        <v>52440.4</v>
      </c>
      <c r="D29" s="34">
        <v>13250.4</v>
      </c>
      <c r="E29" s="34">
        <v>1086.3</v>
      </c>
      <c r="F29" s="34">
        <v>4418.6</v>
      </c>
    </row>
    <row r="31" spans="2:6" ht="15">
      <c r="B31" s="34" t="s">
        <v>111</v>
      </c>
      <c r="C31" s="34" t="s">
        <v>65</v>
      </c>
      <c r="D31" s="34" t="s">
        <v>116</v>
      </c>
      <c r="E31" s="34" t="s">
        <v>164</v>
      </c>
      <c r="F31" s="34" t="s">
        <v>64</v>
      </c>
    </row>
    <row r="32" spans="2:6" ht="15">
      <c r="B32" s="34" t="s">
        <v>114</v>
      </c>
      <c r="C32" s="34" t="s">
        <v>63</v>
      </c>
      <c r="D32" s="34" t="s">
        <v>63</v>
      </c>
      <c r="E32" s="34" t="s">
        <v>63</v>
      </c>
      <c r="F32" s="34" t="s">
        <v>63</v>
      </c>
    </row>
    <row r="33" spans="2:6" ht="15">
      <c r="B33" s="34" t="s">
        <v>87</v>
      </c>
      <c r="C33" s="34">
        <v>47312.4</v>
      </c>
      <c r="D33" s="34">
        <v>17129</v>
      </c>
      <c r="E33" s="34">
        <v>1071.7</v>
      </c>
      <c r="F33" s="34">
        <v>3621.4</v>
      </c>
    </row>
    <row r="34" spans="2:6" ht="15">
      <c r="B34" s="34" t="s">
        <v>88</v>
      </c>
      <c r="C34" s="34">
        <v>99544.3</v>
      </c>
      <c r="D34" s="34">
        <v>38891.1</v>
      </c>
      <c r="E34" s="34">
        <v>1911.9</v>
      </c>
      <c r="F34" s="34">
        <v>5936.1</v>
      </c>
    </row>
    <row r="35" spans="2:6" ht="15">
      <c r="B35" s="34" t="s">
        <v>89</v>
      </c>
      <c r="C35" s="34">
        <v>54967.8</v>
      </c>
      <c r="D35" s="34">
        <v>32867.8</v>
      </c>
      <c r="E35" s="34">
        <v>1216.5</v>
      </c>
      <c r="F35" s="34">
        <v>3072.5</v>
      </c>
    </row>
    <row r="37" spans="1:6" ht="15">
      <c r="A37" s="63" t="s">
        <v>240</v>
      </c>
      <c r="C37" s="34" t="s">
        <v>65</v>
      </c>
      <c r="D37" s="34" t="s">
        <v>116</v>
      </c>
      <c r="E37" s="34" t="s">
        <v>164</v>
      </c>
      <c r="F37" s="34" t="s">
        <v>64</v>
      </c>
    </row>
    <row r="38" spans="1:6" ht="15">
      <c r="A38" s="63" t="s">
        <v>239</v>
      </c>
      <c r="B38" s="34" t="s">
        <v>92</v>
      </c>
      <c r="C38" s="34">
        <v>4537.9</v>
      </c>
      <c r="D38" s="34">
        <v>6412.5</v>
      </c>
      <c r="E38" s="34">
        <v>290</v>
      </c>
      <c r="F38" s="34">
        <v>206.10000000000002</v>
      </c>
    </row>
    <row r="39" spans="2:6" ht="15">
      <c r="B39" s="34" t="s">
        <v>93</v>
      </c>
      <c r="C39" s="34">
        <v>38146.600000000006</v>
      </c>
      <c r="D39" s="34">
        <v>1576.7999999999997</v>
      </c>
      <c r="E39" s="34">
        <v>50</v>
      </c>
      <c r="F39" s="34">
        <v>1347.1999999999998</v>
      </c>
    </row>
    <row r="40" spans="2:6" ht="15" customHeight="1">
      <c r="B40" s="34" t="s">
        <v>90</v>
      </c>
      <c r="C40" s="34">
        <v>20964.4</v>
      </c>
      <c r="D40" s="34">
        <v>66418.09999999999</v>
      </c>
      <c r="E40" s="34">
        <v>2551.8</v>
      </c>
      <c r="F40" s="34">
        <v>1176.8000000000004</v>
      </c>
    </row>
    <row r="41" spans="2:6" ht="15">
      <c r="B41" s="34" t="s">
        <v>91</v>
      </c>
      <c r="C41" s="34">
        <v>55951.19999999999</v>
      </c>
      <c r="D41" s="34">
        <v>663.4</v>
      </c>
      <c r="E41" s="34">
        <v>29.1</v>
      </c>
      <c r="F41" s="34">
        <v>3072.2</v>
      </c>
    </row>
    <row r="42" spans="2:6" ht="15">
      <c r="B42" s="34" t="s">
        <v>38</v>
      </c>
      <c r="C42" s="34">
        <v>22320.6</v>
      </c>
      <c r="D42" s="34">
        <v>10326.6</v>
      </c>
      <c r="E42" s="34">
        <v>1034.5000000000002</v>
      </c>
      <c r="F42" s="34">
        <v>1424.3000000000002</v>
      </c>
    </row>
    <row r="43" spans="2:6" ht="15">
      <c r="B43" s="34" t="s">
        <v>39</v>
      </c>
      <c r="C43" s="34">
        <v>54252.19999999999</v>
      </c>
      <c r="D43" s="34">
        <v>514.9000000000001</v>
      </c>
      <c r="E43" s="34">
        <v>63.5</v>
      </c>
      <c r="F43" s="34">
        <v>5146.5</v>
      </c>
    </row>
    <row r="46" ht="15">
      <c r="B46" s="34" t="s">
        <v>80</v>
      </c>
    </row>
    <row r="47" spans="2:3" ht="15">
      <c r="B47" s="34" t="s">
        <v>67</v>
      </c>
      <c r="C47" s="34" t="s">
        <v>81</v>
      </c>
    </row>
    <row r="49" spans="2:3" ht="15">
      <c r="B49" s="30"/>
      <c r="C49" s="31" t="s">
        <v>176</v>
      </c>
    </row>
    <row r="50" spans="2:3" ht="15">
      <c r="B50" s="32"/>
      <c r="C50" s="33" t="s">
        <v>177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9">
      <selection activeCell="D46" sqref="D46"/>
    </sheetView>
  </sheetViews>
  <sheetFormatPr defaultColWidth="8.7109375" defaultRowHeight="15"/>
  <cols>
    <col min="1" max="1" width="8.7109375" style="34" customWidth="1"/>
    <col min="2" max="2" width="23.7109375" style="34" customWidth="1"/>
    <col min="3" max="16384" width="8.7109375" style="34" customWidth="1"/>
  </cols>
  <sheetData>
    <row r="1" ht="15">
      <c r="A1" s="24" t="s">
        <v>110</v>
      </c>
    </row>
    <row r="2" ht="15.75">
      <c r="G2" s="113" t="s">
        <v>174</v>
      </c>
    </row>
    <row r="3" spans="3:7" ht="15">
      <c r="C3" s="34" t="s">
        <v>29</v>
      </c>
      <c r="G3" s="38" t="s">
        <v>96</v>
      </c>
    </row>
    <row r="4" spans="3:7" ht="15">
      <c r="C4" s="34" t="s">
        <v>77</v>
      </c>
      <c r="D4" s="34" t="s">
        <v>31</v>
      </c>
      <c r="E4" s="34" t="s">
        <v>76</v>
      </c>
      <c r="G4" s="36" t="s">
        <v>251</v>
      </c>
    </row>
    <row r="5" spans="2:4" ht="12">
      <c r="B5" s="34" t="s">
        <v>31</v>
      </c>
      <c r="C5" s="34">
        <v>89088.1</v>
      </c>
      <c r="D5" s="34">
        <v>89088.1</v>
      </c>
    </row>
    <row r="6" ht="12"/>
    <row r="7" spans="1:5" ht="12">
      <c r="A7" s="34" t="s">
        <v>41</v>
      </c>
      <c r="B7" s="34" t="s">
        <v>33</v>
      </c>
      <c r="C7" s="34">
        <v>42585.8</v>
      </c>
      <c r="D7" s="34">
        <f>SUM(C7:C8)</f>
        <v>89088.1</v>
      </c>
      <c r="E7" s="34">
        <f>C7/D7*100</f>
        <v>47.80189497811717</v>
      </c>
    </row>
    <row r="8" spans="2:5" ht="12">
      <c r="B8" s="34" t="s">
        <v>32</v>
      </c>
      <c r="C8" s="34">
        <v>46502.3</v>
      </c>
      <c r="E8" s="34">
        <f>C8/D7*100</f>
        <v>52.19810502188283</v>
      </c>
    </row>
    <row r="9" ht="12"/>
    <row r="10" spans="1:5" ht="12">
      <c r="A10" s="34" t="s">
        <v>109</v>
      </c>
      <c r="B10" s="34" t="s">
        <v>102</v>
      </c>
      <c r="C10" s="34">
        <v>1750.6</v>
      </c>
      <c r="D10" s="34">
        <f>SUM(C10:C14)</f>
        <v>89088.09999999999</v>
      </c>
      <c r="E10" s="34">
        <f>C10/$D$10*100</f>
        <v>1.9650211419931507</v>
      </c>
    </row>
    <row r="11" spans="2:5" ht="12">
      <c r="B11" s="34" t="s">
        <v>103</v>
      </c>
      <c r="C11" s="34">
        <v>23048.2</v>
      </c>
      <c r="E11" s="34">
        <f aca="true" t="shared" si="0" ref="E11:E14">C11/$D$10*100</f>
        <v>25.87124430760113</v>
      </c>
    </row>
    <row r="12" spans="2:5" ht="12">
      <c r="B12" s="34" t="s">
        <v>104</v>
      </c>
      <c r="C12" s="34">
        <v>42507.2</v>
      </c>
      <c r="E12" s="34">
        <f t="shared" si="0"/>
        <v>47.71366770646136</v>
      </c>
    </row>
    <row r="13" spans="2:5" ht="12">
      <c r="B13" s="34" t="s">
        <v>105</v>
      </c>
      <c r="C13" s="34">
        <v>19668.9</v>
      </c>
      <c r="E13" s="34">
        <f t="shared" si="0"/>
        <v>22.078032868587393</v>
      </c>
    </row>
    <row r="14" spans="2:5" ht="12">
      <c r="B14" s="34" t="s">
        <v>106</v>
      </c>
      <c r="C14" s="34">
        <v>2113.2</v>
      </c>
      <c r="E14" s="34">
        <f t="shared" si="0"/>
        <v>2.372033975356978</v>
      </c>
    </row>
    <row r="15" ht="12"/>
    <row r="16" spans="1:5" ht="12">
      <c r="A16" s="34" t="s">
        <v>94</v>
      </c>
      <c r="B16" s="34" t="s">
        <v>45</v>
      </c>
      <c r="C16" s="34">
        <v>71644.7</v>
      </c>
      <c r="D16" s="34">
        <f>SUM(C16:C18)</f>
        <v>89087.99999999999</v>
      </c>
      <c r="E16" s="34">
        <f>C16/$D$16*100</f>
        <v>80.42014637212644</v>
      </c>
    </row>
    <row r="17" spans="2:5" ht="12">
      <c r="B17" s="34" t="s">
        <v>95</v>
      </c>
      <c r="C17" s="34">
        <v>4192.9</v>
      </c>
      <c r="E17" s="34">
        <f aca="true" t="shared" si="1" ref="E17:E18">C17/$D$16*100</f>
        <v>4.706470007183908</v>
      </c>
    </row>
    <row r="18" spans="2:5" ht="12">
      <c r="B18" s="34" t="s">
        <v>34</v>
      </c>
      <c r="C18" s="34">
        <v>13250.4</v>
      </c>
      <c r="E18" s="34">
        <f t="shared" si="1"/>
        <v>14.873383620689657</v>
      </c>
    </row>
    <row r="19" ht="12"/>
    <row r="20" spans="1:5" ht="12">
      <c r="A20" s="34" t="s">
        <v>40</v>
      </c>
      <c r="B20" s="34" t="s">
        <v>35</v>
      </c>
      <c r="C20" s="34">
        <v>17129</v>
      </c>
      <c r="D20" s="34">
        <f>SUM(C20:C22)</f>
        <v>88887.9</v>
      </c>
      <c r="E20" s="34">
        <f>C20/$D$20*100</f>
        <v>19.27033938252563</v>
      </c>
    </row>
    <row r="21" spans="2:5" ht="12">
      <c r="B21" s="34" t="s">
        <v>36</v>
      </c>
      <c r="C21" s="34">
        <v>38891.1</v>
      </c>
      <c r="E21" s="34">
        <f aca="true" t="shared" si="2" ref="E21:E22">C21/$D$20*100</f>
        <v>43.75297425183856</v>
      </c>
    </row>
    <row r="22" spans="2:5" ht="12">
      <c r="B22" s="34" t="s">
        <v>37</v>
      </c>
      <c r="C22" s="34">
        <v>32867.8</v>
      </c>
      <c r="E22" s="34">
        <f t="shared" si="2"/>
        <v>36.97668636563583</v>
      </c>
    </row>
    <row r="23" ht="12"/>
    <row r="24" spans="1:5" ht="12">
      <c r="A24" s="34" t="s">
        <v>108</v>
      </c>
      <c r="B24" s="34" t="s">
        <v>92</v>
      </c>
      <c r="C24" s="34">
        <v>6412.5</v>
      </c>
      <c r="D24" s="34">
        <f>SUM(C24:C29)</f>
        <v>85912.29999999999</v>
      </c>
      <c r="E24" s="34">
        <f>C24/$D$24*100</f>
        <v>7.464006900059713</v>
      </c>
    </row>
    <row r="25" spans="2:5" ht="12">
      <c r="B25" s="34" t="s">
        <v>93</v>
      </c>
      <c r="C25" s="34">
        <v>1576.7999999999997</v>
      </c>
      <c r="E25" s="34">
        <f aca="true" t="shared" si="3" ref="E25:E29">C25/$D$24*100</f>
        <v>1.8353600124778406</v>
      </c>
    </row>
    <row r="26" spans="2:5" ht="12">
      <c r="B26" s="34" t="s">
        <v>90</v>
      </c>
      <c r="C26" s="34">
        <v>66418.09999999999</v>
      </c>
      <c r="E26" s="34">
        <f t="shared" si="3"/>
        <v>77.30918622828163</v>
      </c>
    </row>
    <row r="27" spans="2:5" ht="12">
      <c r="B27" s="34" t="s">
        <v>91</v>
      </c>
      <c r="C27" s="34">
        <v>663.4</v>
      </c>
      <c r="E27" s="34">
        <f t="shared" si="3"/>
        <v>0.7721827957114408</v>
      </c>
    </row>
    <row r="28" spans="2:5" ht="12">
      <c r="B28" s="34" t="s">
        <v>38</v>
      </c>
      <c r="C28" s="34">
        <v>10326.6</v>
      </c>
      <c r="E28" s="34">
        <f t="shared" si="3"/>
        <v>12.019931953864582</v>
      </c>
    </row>
    <row r="29" spans="2:5" ht="12">
      <c r="B29" s="34" t="s">
        <v>39</v>
      </c>
      <c r="C29" s="34">
        <v>514.9000000000001</v>
      </c>
      <c r="E29" s="34">
        <f t="shared" si="3"/>
        <v>0.5993321096047949</v>
      </c>
    </row>
    <row r="30" ht="12"/>
    <row r="31" spans="1:5" ht="12">
      <c r="A31" s="34" t="s">
        <v>107</v>
      </c>
      <c r="B31" s="34" t="s">
        <v>99</v>
      </c>
      <c r="C31" s="34">
        <v>22594.3</v>
      </c>
      <c r="D31" s="34">
        <f>SUM(C31:C33)</f>
        <v>89088.1</v>
      </c>
      <c r="E31" s="34">
        <f>C31/$D$31*100</f>
        <v>25.361748651054405</v>
      </c>
    </row>
    <row r="32" spans="2:5" ht="15" customHeight="1">
      <c r="B32" s="34" t="s">
        <v>98</v>
      </c>
      <c r="C32" s="34">
        <v>29412</v>
      </c>
      <c r="E32" s="34">
        <f>C32/$D$31*100</f>
        <v>33.01451035547957</v>
      </c>
    </row>
    <row r="33" spans="2:5" ht="12">
      <c r="B33" s="34" t="s">
        <v>97</v>
      </c>
      <c r="C33" s="34">
        <v>37081.8</v>
      </c>
      <c r="E33" s="34">
        <f>C33/$D$31*100</f>
        <v>41.623740993466015</v>
      </c>
    </row>
    <row r="34" ht="15" customHeight="1"/>
    <row r="35" spans="1:5" ht="12">
      <c r="A35" s="34" t="s">
        <v>101</v>
      </c>
      <c r="B35" s="34" t="s">
        <v>48</v>
      </c>
      <c r="C35" s="34">
        <v>4608.8</v>
      </c>
      <c r="D35" s="34">
        <f>SUM(C35:C37)</f>
        <v>89039.6</v>
      </c>
      <c r="E35" s="34">
        <f>C35/$D$35*100</f>
        <v>5.17612388195814</v>
      </c>
    </row>
    <row r="36" spans="2:5" ht="12">
      <c r="B36" s="34" t="s">
        <v>51</v>
      </c>
      <c r="C36" s="34">
        <v>11149.6</v>
      </c>
      <c r="E36" s="34">
        <f aca="true" t="shared" si="4" ref="E36:E37">C36/$D$35*100</f>
        <v>12.522068832294844</v>
      </c>
    </row>
    <row r="37" spans="2:5" ht="12">
      <c r="B37" s="34" t="s">
        <v>50</v>
      </c>
      <c r="C37" s="34">
        <v>73281.2</v>
      </c>
      <c r="E37" s="34">
        <f t="shared" si="4"/>
        <v>82.301807285747</v>
      </c>
    </row>
    <row r="38" ht="15" customHeight="1"/>
    <row r="39" ht="12"/>
    <row r="40" spans="3:4" ht="12">
      <c r="C40" s="34" t="s">
        <v>463</v>
      </c>
      <c r="D40" s="34" t="s">
        <v>464</v>
      </c>
    </row>
    <row r="41" spans="2:4" ht="12">
      <c r="B41" s="34" t="s">
        <v>48</v>
      </c>
      <c r="C41" s="34">
        <v>13637.33</v>
      </c>
      <c r="D41" s="136">
        <f>C35/C41</f>
        <v>0.3379547169423927</v>
      </c>
    </row>
    <row r="42" spans="2:4" ht="12">
      <c r="B42" s="34" t="s">
        <v>51</v>
      </c>
      <c r="C42" s="34">
        <v>28481.32</v>
      </c>
      <c r="D42" s="136">
        <f>C36/C42</f>
        <v>0.39147062004148686</v>
      </c>
    </row>
    <row r="43" spans="2:4" ht="12">
      <c r="B43" s="34" t="s">
        <v>50</v>
      </c>
      <c r="C43" s="34">
        <v>268557.3</v>
      </c>
      <c r="D43" s="136">
        <f>C37/C43</f>
        <v>0.2728698866126521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 topLeftCell="H1">
      <selection activeCell="X4" sqref="X4:AB4"/>
    </sheetView>
  </sheetViews>
  <sheetFormatPr defaultColWidth="8.7109375" defaultRowHeight="15"/>
  <cols>
    <col min="1" max="1" width="8.7109375" style="25" customWidth="1"/>
    <col min="2" max="2" width="9.140625" style="25" bestFit="1" customWidth="1"/>
    <col min="3" max="22" width="8.7109375" style="25" customWidth="1"/>
    <col min="23" max="16384" width="8.7109375" style="25" customWidth="1"/>
  </cols>
  <sheetData>
    <row r="1" spans="1:10" ht="15">
      <c r="A1" s="39" t="s">
        <v>235</v>
      </c>
      <c r="B1" s="34"/>
      <c r="C1" s="34"/>
      <c r="D1" s="34"/>
      <c r="E1" s="34"/>
      <c r="F1" s="34"/>
      <c r="J1" s="34"/>
    </row>
    <row r="2" spans="2:10" ht="15">
      <c r="B2" s="34"/>
      <c r="C2" s="34"/>
      <c r="D2" s="34"/>
      <c r="E2" s="34"/>
      <c r="F2" s="34"/>
      <c r="J2" s="34"/>
    </row>
    <row r="3" spans="1:24" ht="15.75">
      <c r="A3" s="25" t="s">
        <v>52</v>
      </c>
      <c r="B3" s="64">
        <v>43714.43988425926</v>
      </c>
      <c r="C3" s="24"/>
      <c r="D3" s="29"/>
      <c r="E3" s="29"/>
      <c r="F3" s="29"/>
      <c r="J3" s="34"/>
      <c r="X3" s="113" t="s">
        <v>173</v>
      </c>
    </row>
    <row r="4" spans="1:24" ht="15" customHeight="1">
      <c r="A4" s="25" t="s">
        <v>53</v>
      </c>
      <c r="B4" s="64">
        <v>43717.45540141204</v>
      </c>
      <c r="C4" s="34"/>
      <c r="D4" s="34"/>
      <c r="E4" s="34"/>
      <c r="F4" s="34"/>
      <c r="J4" s="34"/>
      <c r="X4" s="36" t="s">
        <v>459</v>
      </c>
    </row>
    <row r="5" spans="1:10" ht="12">
      <c r="A5" s="25" t="s">
        <v>54</v>
      </c>
      <c r="B5" s="29" t="s">
        <v>55</v>
      </c>
      <c r="C5" s="34"/>
      <c r="D5" s="34"/>
      <c r="E5" s="34"/>
      <c r="F5" s="34"/>
      <c r="J5" s="34"/>
    </row>
    <row r="6" spans="2:10" ht="12">
      <c r="B6" s="29"/>
      <c r="C6" s="34"/>
      <c r="D6" s="34"/>
      <c r="E6" s="34"/>
      <c r="F6" s="34"/>
      <c r="J6" s="34"/>
    </row>
    <row r="7" spans="1:10" ht="12">
      <c r="A7" s="25" t="s">
        <v>111</v>
      </c>
      <c r="B7" s="29" t="s">
        <v>116</v>
      </c>
      <c r="C7" s="34"/>
      <c r="D7" s="34"/>
      <c r="E7" s="34"/>
      <c r="F7" s="34"/>
      <c r="J7" s="34"/>
    </row>
    <row r="8" spans="1:10" ht="12">
      <c r="A8" s="25" t="s">
        <v>56</v>
      </c>
      <c r="B8" s="29" t="s">
        <v>236</v>
      </c>
      <c r="C8" s="34"/>
      <c r="D8" s="34"/>
      <c r="E8" s="34"/>
      <c r="F8" s="34"/>
      <c r="J8" s="34"/>
    </row>
    <row r="9" spans="1:10" ht="12">
      <c r="A9" s="25" t="s">
        <v>57</v>
      </c>
      <c r="B9" s="29" t="s">
        <v>31</v>
      </c>
      <c r="C9" s="34"/>
      <c r="D9" s="34"/>
      <c r="E9" s="34"/>
      <c r="F9" s="34"/>
      <c r="J9" s="34"/>
    </row>
    <row r="10" spans="1:10" ht="12">
      <c r="A10" s="25" t="s">
        <v>60</v>
      </c>
      <c r="B10" s="29" t="s">
        <v>61</v>
      </c>
      <c r="C10" s="34"/>
      <c r="D10" s="34"/>
      <c r="E10" s="34"/>
      <c r="F10" s="34"/>
      <c r="J10" s="34"/>
    </row>
    <row r="11" spans="1:10" ht="12">
      <c r="A11" s="25" t="s">
        <v>62</v>
      </c>
      <c r="B11" s="29" t="s">
        <v>63</v>
      </c>
      <c r="C11" s="34"/>
      <c r="D11" s="34"/>
      <c r="E11" s="34"/>
      <c r="F11" s="34"/>
      <c r="J11" s="34"/>
    </row>
    <row r="12" spans="2:10" ht="12">
      <c r="B12" s="29"/>
      <c r="C12" s="34"/>
      <c r="D12" s="34"/>
      <c r="E12" s="34"/>
      <c r="F12" s="34"/>
      <c r="J12" s="34"/>
    </row>
    <row r="13" spans="1:21" ht="12">
      <c r="A13" s="25" t="s">
        <v>252</v>
      </c>
      <c r="B13" s="29" t="s">
        <v>245</v>
      </c>
      <c r="C13" s="34" t="s">
        <v>246</v>
      </c>
      <c r="D13" s="34" t="s">
        <v>247</v>
      </c>
      <c r="E13" s="34" t="s">
        <v>248</v>
      </c>
      <c r="F13" s="34" t="s">
        <v>249</v>
      </c>
      <c r="G13" s="25" t="s">
        <v>31</v>
      </c>
      <c r="J13" s="29" t="s">
        <v>245</v>
      </c>
      <c r="K13" s="34" t="s">
        <v>246</v>
      </c>
      <c r="L13" s="34" t="s">
        <v>247</v>
      </c>
      <c r="M13" s="34" t="s">
        <v>248</v>
      </c>
      <c r="N13" s="34" t="s">
        <v>249</v>
      </c>
      <c r="Q13" s="25" t="s">
        <v>253</v>
      </c>
      <c r="R13" s="25" t="s">
        <v>254</v>
      </c>
      <c r="S13" s="25" t="s">
        <v>255</v>
      </c>
      <c r="T13" s="25" t="s">
        <v>256</v>
      </c>
      <c r="U13" s="25" t="s">
        <v>257</v>
      </c>
    </row>
    <row r="14" spans="1:22" ht="12">
      <c r="A14" s="25" t="s">
        <v>66</v>
      </c>
      <c r="B14" s="29">
        <v>1750.6</v>
      </c>
      <c r="C14" s="34">
        <v>23048.2</v>
      </c>
      <c r="D14" s="34">
        <v>42507.2</v>
      </c>
      <c r="E14" s="34">
        <v>19668.9</v>
      </c>
      <c r="F14" s="34">
        <v>2113.2</v>
      </c>
      <c r="G14" s="25">
        <f>SUM(B14:F14)</f>
        <v>89088.09999999999</v>
      </c>
      <c r="I14" s="25" t="s">
        <v>2</v>
      </c>
      <c r="J14" s="29">
        <f>B14/G14*100</f>
        <v>1.9650211419931507</v>
      </c>
      <c r="K14" s="29">
        <f>C14/G14*100</f>
        <v>25.87124430760113</v>
      </c>
      <c r="L14" s="29">
        <f>D14/G14*100</f>
        <v>47.71366770646136</v>
      </c>
      <c r="M14" s="29">
        <f>E14/G14*100</f>
        <v>22.078032868587393</v>
      </c>
      <c r="N14" s="29">
        <f>F14/G14*100</f>
        <v>2.372033975356978</v>
      </c>
      <c r="O14" s="34"/>
      <c r="P14" s="25" t="s">
        <v>2</v>
      </c>
      <c r="Q14" s="25">
        <v>1.9650211419931507</v>
      </c>
      <c r="R14" s="25">
        <v>25.87124430760113</v>
      </c>
      <c r="S14" s="34">
        <v>47.71366770646136</v>
      </c>
      <c r="T14" s="34">
        <v>22.078032868587393</v>
      </c>
      <c r="U14" s="34">
        <v>2.372033975356978</v>
      </c>
      <c r="V14" s="34"/>
    </row>
    <row r="15" spans="1:21" ht="12">
      <c r="A15" s="25" t="s">
        <v>5</v>
      </c>
      <c r="B15" s="29">
        <v>40.5</v>
      </c>
      <c r="C15" s="34">
        <v>584.8</v>
      </c>
      <c r="D15" s="34">
        <v>954.4</v>
      </c>
      <c r="E15" s="34">
        <v>412.2</v>
      </c>
      <c r="F15" s="34">
        <v>75</v>
      </c>
      <c r="G15" s="25">
        <f aca="true" t="shared" si="0" ref="G15:G46">SUM(B15:F15)</f>
        <v>2066.8999999999996</v>
      </c>
      <c r="I15" s="25" t="s">
        <v>5</v>
      </c>
      <c r="J15" s="29">
        <f aca="true" t="shared" si="1" ref="J15:J46">B15/G15*100</f>
        <v>1.959456190430113</v>
      </c>
      <c r="K15" s="29">
        <f aca="true" t="shared" si="2" ref="K15:K46">C15/G15*100</f>
        <v>28.2935797571242</v>
      </c>
      <c r="L15" s="29">
        <f aca="true" t="shared" si="3" ref="L15:L46">D15/G15*100</f>
        <v>46.175431806086415</v>
      </c>
      <c r="M15" s="29">
        <f aca="true" t="shared" si="4" ref="M15:M46">E15/G15*100</f>
        <v>19.942909671488707</v>
      </c>
      <c r="N15" s="29">
        <f aca="true" t="shared" si="5" ref="N15:N46">F15/G15*100</f>
        <v>3.6286225748705796</v>
      </c>
      <c r="S15" s="34"/>
      <c r="T15" s="34"/>
      <c r="U15" s="34"/>
    </row>
    <row r="16" spans="1:21" ht="12">
      <c r="A16" s="25" t="s">
        <v>6</v>
      </c>
      <c r="B16" s="29">
        <v>25.1</v>
      </c>
      <c r="C16" s="34">
        <v>322.9</v>
      </c>
      <c r="D16" s="34">
        <v>502.2</v>
      </c>
      <c r="E16" s="34">
        <v>118.6</v>
      </c>
      <c r="F16" s="34">
        <v>11.2</v>
      </c>
      <c r="G16" s="25">
        <f t="shared" si="0"/>
        <v>980.0000000000001</v>
      </c>
      <c r="I16" s="25" t="s">
        <v>6</v>
      </c>
      <c r="J16" s="29">
        <f t="shared" si="1"/>
        <v>2.561224489795918</v>
      </c>
      <c r="K16" s="29">
        <f t="shared" si="2"/>
        <v>32.94897959183673</v>
      </c>
      <c r="L16" s="29">
        <f t="shared" si="3"/>
        <v>51.24489795918367</v>
      </c>
      <c r="M16" s="29">
        <f t="shared" si="4"/>
        <v>12.102040816326529</v>
      </c>
      <c r="N16" s="29">
        <f t="shared" si="5"/>
        <v>1.1428571428571428</v>
      </c>
      <c r="P16" s="25" t="s">
        <v>24</v>
      </c>
      <c r="Q16" s="25">
        <v>2.516827626573017</v>
      </c>
      <c r="R16" s="29">
        <v>39.33274802458297</v>
      </c>
      <c r="S16" s="25">
        <v>44.13227977758268</v>
      </c>
      <c r="T16" s="25">
        <v>12.730465320456542</v>
      </c>
      <c r="U16" s="25">
        <v>1.2876792508047998</v>
      </c>
    </row>
    <row r="17" spans="1:21" ht="12">
      <c r="A17" s="25" t="s">
        <v>68</v>
      </c>
      <c r="B17" s="29">
        <v>37.4</v>
      </c>
      <c r="C17" s="34">
        <v>579.9</v>
      </c>
      <c r="D17" s="34">
        <v>1085</v>
      </c>
      <c r="E17" s="34">
        <v>314.5</v>
      </c>
      <c r="F17" s="34">
        <v>27.3</v>
      </c>
      <c r="G17" s="25">
        <f t="shared" si="0"/>
        <v>2044.1</v>
      </c>
      <c r="I17" s="25" t="s">
        <v>68</v>
      </c>
      <c r="J17" s="29">
        <f t="shared" si="1"/>
        <v>1.829656083361871</v>
      </c>
      <c r="K17" s="29">
        <f t="shared" si="2"/>
        <v>28.369453549239275</v>
      </c>
      <c r="L17" s="29">
        <f t="shared" si="3"/>
        <v>53.07959493175481</v>
      </c>
      <c r="M17" s="29">
        <f t="shared" si="4"/>
        <v>15.385744337361187</v>
      </c>
      <c r="N17" s="29">
        <f t="shared" si="5"/>
        <v>1.3355510982828631</v>
      </c>
      <c r="P17" s="25" t="s">
        <v>12</v>
      </c>
      <c r="Q17" s="25">
        <v>2.6855268552685523</v>
      </c>
      <c r="R17" s="29">
        <v>37.69987699876999</v>
      </c>
      <c r="S17" s="25">
        <v>43.37843378433784</v>
      </c>
      <c r="T17" s="25">
        <v>14.698646986469866</v>
      </c>
      <c r="U17" s="25">
        <v>1.5375153751537516</v>
      </c>
    </row>
    <row r="18" spans="1:21" ht="12">
      <c r="A18" s="25" t="s">
        <v>7</v>
      </c>
      <c r="B18" s="29">
        <v>15.8</v>
      </c>
      <c r="C18" s="34">
        <v>263.3</v>
      </c>
      <c r="D18" s="34">
        <v>483.7</v>
      </c>
      <c r="E18" s="34">
        <v>243.8</v>
      </c>
      <c r="F18" s="34">
        <v>20.8</v>
      </c>
      <c r="G18" s="25">
        <f t="shared" si="0"/>
        <v>1027.3999999999999</v>
      </c>
      <c r="I18" s="25" t="s">
        <v>7</v>
      </c>
      <c r="J18" s="29">
        <f t="shared" si="1"/>
        <v>1.537862565699825</v>
      </c>
      <c r="K18" s="29">
        <f t="shared" si="2"/>
        <v>25.627798325871137</v>
      </c>
      <c r="L18" s="29">
        <f t="shared" si="3"/>
        <v>47.08000778664591</v>
      </c>
      <c r="M18" s="29">
        <f t="shared" si="4"/>
        <v>23.729803387190973</v>
      </c>
      <c r="N18" s="29">
        <f t="shared" si="5"/>
        <v>2.0245279345921747</v>
      </c>
      <c r="P18" s="25" t="s">
        <v>26</v>
      </c>
      <c r="Q18" s="25">
        <v>2.541218536280825</v>
      </c>
      <c r="R18" s="29">
        <v>34.40790033769403</v>
      </c>
      <c r="S18" s="25">
        <v>49.78007321433639</v>
      </c>
      <c r="T18" s="25">
        <v>12.086041034081555</v>
      </c>
      <c r="U18" s="25">
        <v>1.1847668776071967</v>
      </c>
    </row>
    <row r="19" spans="1:21" ht="12">
      <c r="A19" s="25" t="s">
        <v>69</v>
      </c>
      <c r="B19" s="29">
        <v>207.6</v>
      </c>
      <c r="C19" s="34">
        <v>3191.6</v>
      </c>
      <c r="D19" s="34">
        <v>5625.7</v>
      </c>
      <c r="E19" s="34">
        <v>2723.6</v>
      </c>
      <c r="F19" s="34">
        <v>306.5</v>
      </c>
      <c r="G19" s="25">
        <f t="shared" si="0"/>
        <v>12055</v>
      </c>
      <c r="I19" s="25" t="s">
        <v>4</v>
      </c>
      <c r="J19" s="29">
        <f t="shared" si="1"/>
        <v>1.7221070095396103</v>
      </c>
      <c r="K19" s="29">
        <f t="shared" si="2"/>
        <v>26.475321443384487</v>
      </c>
      <c r="L19" s="29">
        <f t="shared" si="3"/>
        <v>46.66694317710493</v>
      </c>
      <c r="M19" s="29">
        <f t="shared" si="4"/>
        <v>22.593114890087097</v>
      </c>
      <c r="N19" s="29">
        <f t="shared" si="5"/>
        <v>2.5425134798838656</v>
      </c>
      <c r="P19" s="25" t="s">
        <v>11</v>
      </c>
      <c r="Q19" s="25">
        <v>3.0092592592592595</v>
      </c>
      <c r="R19" s="29">
        <v>33.7962962962963</v>
      </c>
      <c r="S19" s="25">
        <v>43.59567901234568</v>
      </c>
      <c r="T19" s="25">
        <v>17.245370370370374</v>
      </c>
      <c r="U19" s="25">
        <v>2.353395061728395</v>
      </c>
    </row>
    <row r="20" spans="1:21" ht="12">
      <c r="A20" s="25" t="s">
        <v>11</v>
      </c>
      <c r="B20" s="29">
        <v>7.8</v>
      </c>
      <c r="C20" s="34">
        <v>87.6</v>
      </c>
      <c r="D20" s="34">
        <v>113</v>
      </c>
      <c r="E20" s="34">
        <v>44.7</v>
      </c>
      <c r="F20" s="34">
        <v>6.1</v>
      </c>
      <c r="G20" s="25">
        <f t="shared" si="0"/>
        <v>259.2</v>
      </c>
      <c r="I20" s="25" t="s">
        <v>11</v>
      </c>
      <c r="J20" s="29">
        <f t="shared" si="1"/>
        <v>3.0092592592592595</v>
      </c>
      <c r="K20" s="29">
        <f t="shared" si="2"/>
        <v>33.7962962962963</v>
      </c>
      <c r="L20" s="29">
        <f t="shared" si="3"/>
        <v>43.59567901234568</v>
      </c>
      <c r="M20" s="29">
        <f t="shared" si="4"/>
        <v>17.245370370370374</v>
      </c>
      <c r="N20" s="29">
        <f t="shared" si="5"/>
        <v>2.353395061728395</v>
      </c>
      <c r="P20" s="25" t="s">
        <v>6</v>
      </c>
      <c r="Q20" s="25">
        <v>2.561224489795918</v>
      </c>
      <c r="R20" s="29">
        <v>32.94897959183673</v>
      </c>
      <c r="S20" s="25">
        <v>51.24489795918367</v>
      </c>
      <c r="T20" s="25">
        <v>12.102040816326529</v>
      </c>
      <c r="U20" s="25">
        <v>1.1428571428571428</v>
      </c>
    </row>
    <row r="21" spans="1:21" ht="12">
      <c r="A21" s="25" t="s">
        <v>21</v>
      </c>
      <c r="B21" s="29">
        <v>19.8</v>
      </c>
      <c r="C21" s="34">
        <v>191.7</v>
      </c>
      <c r="D21" s="34">
        <v>494.9</v>
      </c>
      <c r="E21" s="34">
        <v>299.7</v>
      </c>
      <c r="F21" s="34">
        <v>44.8</v>
      </c>
      <c r="G21" s="25">
        <f t="shared" si="0"/>
        <v>1050.8999999999999</v>
      </c>
      <c r="I21" s="25" t="s">
        <v>21</v>
      </c>
      <c r="J21" s="29">
        <f t="shared" si="1"/>
        <v>1.884099343419926</v>
      </c>
      <c r="K21" s="29">
        <f t="shared" si="2"/>
        <v>18.241507279474735</v>
      </c>
      <c r="L21" s="29">
        <f t="shared" si="3"/>
        <v>47.092967932248555</v>
      </c>
      <c r="M21" s="29">
        <f t="shared" si="4"/>
        <v>28.518412789037974</v>
      </c>
      <c r="N21" s="29">
        <f t="shared" si="5"/>
        <v>4.263012655818822</v>
      </c>
      <c r="P21" s="25" t="s">
        <v>14</v>
      </c>
      <c r="Q21" s="25">
        <v>2.6373626373626373</v>
      </c>
      <c r="R21" s="29">
        <v>32.23776223776223</v>
      </c>
      <c r="S21" s="25">
        <v>50.649350649350644</v>
      </c>
      <c r="T21" s="25">
        <v>13.106893106893105</v>
      </c>
      <c r="U21" s="25">
        <v>1.3686313686313685</v>
      </c>
    </row>
    <row r="22" spans="1:21" ht="12">
      <c r="A22" s="25" t="s">
        <v>18</v>
      </c>
      <c r="B22" s="29">
        <v>12</v>
      </c>
      <c r="C22" s="34">
        <v>271.4</v>
      </c>
      <c r="D22" s="34">
        <v>825.2</v>
      </c>
      <c r="E22" s="34">
        <v>422.7</v>
      </c>
      <c r="F22" s="34">
        <v>54.2</v>
      </c>
      <c r="G22" s="25">
        <f t="shared" si="0"/>
        <v>1585.5</v>
      </c>
      <c r="I22" s="25" t="s">
        <v>18</v>
      </c>
      <c r="J22" s="29">
        <f t="shared" si="1"/>
        <v>0.7568590350047304</v>
      </c>
      <c r="K22" s="29">
        <f t="shared" si="2"/>
        <v>17.117628508356983</v>
      </c>
      <c r="L22" s="29">
        <f t="shared" si="3"/>
        <v>52.046672973825295</v>
      </c>
      <c r="M22" s="29">
        <f t="shared" si="4"/>
        <v>26.660359508041626</v>
      </c>
      <c r="N22" s="29">
        <f t="shared" si="5"/>
        <v>3.4184799747713654</v>
      </c>
      <c r="P22" s="25" t="s">
        <v>8</v>
      </c>
      <c r="Q22" s="25">
        <v>1.5970515970515975</v>
      </c>
      <c r="R22" s="29">
        <v>31.14250614250615</v>
      </c>
      <c r="S22" s="25">
        <v>48.64864864864866</v>
      </c>
      <c r="T22" s="25">
        <v>16.707616707616708</v>
      </c>
      <c r="U22" s="25">
        <v>1.9041769041769043</v>
      </c>
    </row>
    <row r="23" spans="1:21" ht="12">
      <c r="A23" s="25" t="s">
        <v>13</v>
      </c>
      <c r="B23" s="29">
        <v>96.4</v>
      </c>
      <c r="C23" s="34">
        <v>1452.9</v>
      </c>
      <c r="D23" s="34">
        <v>4393.4</v>
      </c>
      <c r="E23" s="34">
        <v>2181.5</v>
      </c>
      <c r="F23" s="34">
        <v>143.7</v>
      </c>
      <c r="G23" s="25">
        <f t="shared" si="0"/>
        <v>8267.9</v>
      </c>
      <c r="I23" s="25" t="s">
        <v>13</v>
      </c>
      <c r="J23" s="29">
        <f t="shared" si="1"/>
        <v>1.1659550792825264</v>
      </c>
      <c r="K23" s="29">
        <f t="shared" si="2"/>
        <v>17.572781480182396</v>
      </c>
      <c r="L23" s="29">
        <f t="shared" si="3"/>
        <v>53.13803988921008</v>
      </c>
      <c r="M23" s="29">
        <f t="shared" si="4"/>
        <v>26.385176405133105</v>
      </c>
      <c r="N23" s="29">
        <f t="shared" si="5"/>
        <v>1.7380471461918987</v>
      </c>
      <c r="P23" s="25" t="s">
        <v>3</v>
      </c>
      <c r="Q23" s="25">
        <v>1.8690958164642373</v>
      </c>
      <c r="R23" s="29">
        <v>28.927125506072876</v>
      </c>
      <c r="S23" s="25">
        <v>46.16059379217275</v>
      </c>
      <c r="T23" s="25">
        <v>20.951417004048583</v>
      </c>
      <c r="U23" s="25">
        <v>2.0917678812415654</v>
      </c>
    </row>
    <row r="24" spans="1:21" ht="12">
      <c r="A24" s="25" t="s">
        <v>16</v>
      </c>
      <c r="B24" s="29">
        <v>232.4</v>
      </c>
      <c r="C24" s="34">
        <v>3434.7</v>
      </c>
      <c r="D24" s="34">
        <v>5904.6</v>
      </c>
      <c r="E24" s="34">
        <v>2770.2</v>
      </c>
      <c r="F24" s="34">
        <v>317.4</v>
      </c>
      <c r="G24" s="25">
        <f t="shared" si="0"/>
        <v>12659.300000000001</v>
      </c>
      <c r="I24" s="25" t="s">
        <v>16</v>
      </c>
      <c r="J24" s="29">
        <f t="shared" si="1"/>
        <v>1.8358045073582265</v>
      </c>
      <c r="K24" s="29">
        <f t="shared" si="2"/>
        <v>27.131831933835198</v>
      </c>
      <c r="L24" s="29">
        <f t="shared" si="3"/>
        <v>46.6423893896187</v>
      </c>
      <c r="M24" s="29">
        <f t="shared" si="4"/>
        <v>21.882726533062645</v>
      </c>
      <c r="N24" s="29">
        <f t="shared" si="5"/>
        <v>2.5072476361252196</v>
      </c>
      <c r="P24" s="25" t="s">
        <v>17</v>
      </c>
      <c r="Q24" s="25">
        <v>3.0749083289680463</v>
      </c>
      <c r="R24" s="29">
        <v>28.897328444211627</v>
      </c>
      <c r="S24" s="25">
        <v>48.19800942902043</v>
      </c>
      <c r="T24" s="25">
        <v>17.124148768989</v>
      </c>
      <c r="U24" s="25">
        <v>2.7056050288108957</v>
      </c>
    </row>
    <row r="25" spans="1:21" ht="12">
      <c r="A25" s="25" t="s">
        <v>15</v>
      </c>
      <c r="B25" s="60">
        <v>14.2</v>
      </c>
      <c r="C25" s="34">
        <v>158.3</v>
      </c>
      <c r="D25" s="34">
        <v>342.3</v>
      </c>
      <c r="E25" s="34">
        <v>110.9</v>
      </c>
      <c r="F25" s="59">
        <v>8.4</v>
      </c>
      <c r="G25" s="25">
        <f t="shared" si="0"/>
        <v>634.0999999999999</v>
      </c>
      <c r="I25" s="25" t="s">
        <v>15</v>
      </c>
      <c r="J25" s="29">
        <f t="shared" si="1"/>
        <v>2.2393944172843403</v>
      </c>
      <c r="K25" s="29">
        <f t="shared" si="2"/>
        <v>24.964516637754304</v>
      </c>
      <c r="L25" s="29">
        <f t="shared" si="3"/>
        <v>53.98202176312885</v>
      </c>
      <c r="M25" s="29">
        <f t="shared" si="4"/>
        <v>17.48935499132629</v>
      </c>
      <c r="N25" s="29">
        <f t="shared" si="5"/>
        <v>1.3247121905062296</v>
      </c>
      <c r="P25" s="25" t="s">
        <v>25</v>
      </c>
      <c r="Q25" s="25">
        <v>3.132875746549866</v>
      </c>
      <c r="R25" s="29">
        <v>28.51030380629006</v>
      </c>
      <c r="S25" s="25">
        <v>42.79949109002358</v>
      </c>
      <c r="T25" s="25">
        <v>22.293984651664086</v>
      </c>
      <c r="U25" s="25">
        <v>3.2633447054724027</v>
      </c>
    </row>
    <row r="26" spans="1:21" ht="12">
      <c r="A26" s="25" t="s">
        <v>20</v>
      </c>
      <c r="B26" s="29">
        <v>92.8</v>
      </c>
      <c r="C26" s="34">
        <v>1878.1</v>
      </c>
      <c r="D26" s="34">
        <v>4726.3</v>
      </c>
      <c r="E26" s="34">
        <v>2969.5</v>
      </c>
      <c r="F26" s="34">
        <v>251.9</v>
      </c>
      <c r="G26" s="25">
        <f t="shared" si="0"/>
        <v>9918.6</v>
      </c>
      <c r="I26" s="25" t="s">
        <v>20</v>
      </c>
      <c r="J26" s="29">
        <f t="shared" si="1"/>
        <v>0.9356159135361845</v>
      </c>
      <c r="K26" s="29">
        <f t="shared" si="2"/>
        <v>18.93513197427056</v>
      </c>
      <c r="L26" s="29">
        <f t="shared" si="3"/>
        <v>47.65087814812574</v>
      </c>
      <c r="M26" s="29">
        <f t="shared" si="4"/>
        <v>29.938701026354526</v>
      </c>
      <c r="N26" s="29">
        <f t="shared" si="5"/>
        <v>2.5396729377129836</v>
      </c>
      <c r="P26" s="25" t="s">
        <v>68</v>
      </c>
      <c r="Q26" s="25">
        <v>1.829656083361871</v>
      </c>
      <c r="R26" s="29">
        <v>28.369453549239275</v>
      </c>
      <c r="S26" s="25">
        <v>53.07959493175481</v>
      </c>
      <c r="T26" s="25">
        <v>15.385744337361187</v>
      </c>
      <c r="U26" s="25">
        <v>1.3355510982828631</v>
      </c>
    </row>
    <row r="27" spans="1:21" ht="12">
      <c r="A27" s="25" t="s">
        <v>8</v>
      </c>
      <c r="B27" s="29">
        <v>2.6</v>
      </c>
      <c r="C27" s="34">
        <v>50.7</v>
      </c>
      <c r="D27" s="34">
        <v>79.2</v>
      </c>
      <c r="E27" s="34">
        <v>27.2</v>
      </c>
      <c r="F27" s="34">
        <v>3.1</v>
      </c>
      <c r="G27" s="25">
        <f t="shared" si="0"/>
        <v>162.79999999999998</v>
      </c>
      <c r="I27" s="25" t="s">
        <v>8</v>
      </c>
      <c r="J27" s="29">
        <f t="shared" si="1"/>
        <v>1.5970515970515975</v>
      </c>
      <c r="K27" s="29">
        <f t="shared" si="2"/>
        <v>31.14250614250615</v>
      </c>
      <c r="L27" s="29">
        <f t="shared" si="3"/>
        <v>48.64864864864866</v>
      </c>
      <c r="M27" s="29">
        <f t="shared" si="4"/>
        <v>16.707616707616708</v>
      </c>
      <c r="N27" s="29">
        <f t="shared" si="5"/>
        <v>1.9041769041769043</v>
      </c>
      <c r="P27" s="25" t="s">
        <v>5</v>
      </c>
      <c r="Q27" s="25">
        <v>1.959456190430113</v>
      </c>
      <c r="R27" s="29">
        <v>28.2935797571242</v>
      </c>
      <c r="S27" s="25">
        <v>46.175431806086415</v>
      </c>
      <c r="T27" s="25">
        <v>19.942909671488707</v>
      </c>
      <c r="U27" s="25">
        <v>3.6286225748705796</v>
      </c>
    </row>
    <row r="28" spans="1:21" ht="12">
      <c r="A28" s="25" t="s">
        <v>24</v>
      </c>
      <c r="B28" s="29">
        <v>8.6</v>
      </c>
      <c r="C28" s="34">
        <v>134.4</v>
      </c>
      <c r="D28" s="34">
        <v>150.8</v>
      </c>
      <c r="E28" s="34">
        <v>43.5</v>
      </c>
      <c r="F28" s="59">
        <v>4.4</v>
      </c>
      <c r="G28" s="25">
        <f t="shared" si="0"/>
        <v>341.7</v>
      </c>
      <c r="I28" s="25" t="s">
        <v>24</v>
      </c>
      <c r="J28" s="29">
        <f t="shared" si="1"/>
        <v>2.516827626573017</v>
      </c>
      <c r="K28" s="29">
        <f t="shared" si="2"/>
        <v>39.33274802458297</v>
      </c>
      <c r="L28" s="29">
        <f t="shared" si="3"/>
        <v>44.13227977758268</v>
      </c>
      <c r="M28" s="29">
        <f t="shared" si="4"/>
        <v>12.730465320456542</v>
      </c>
      <c r="N28" s="29">
        <f t="shared" si="5"/>
        <v>1.2876792508047998</v>
      </c>
      <c r="P28" s="25" t="s">
        <v>9</v>
      </c>
      <c r="Q28" s="25">
        <v>1.5427302996670367</v>
      </c>
      <c r="R28" s="29">
        <v>27.92452830188679</v>
      </c>
      <c r="S28" s="25">
        <v>48.8235294117647</v>
      </c>
      <c r="T28" s="25">
        <v>19.711431742508324</v>
      </c>
      <c r="U28" s="25">
        <v>1.9977802441731412</v>
      </c>
    </row>
    <row r="29" spans="1:21" ht="12">
      <c r="A29" s="25" t="s">
        <v>12</v>
      </c>
      <c r="B29" s="29">
        <v>13.1</v>
      </c>
      <c r="C29" s="34">
        <v>183.9</v>
      </c>
      <c r="D29" s="34">
        <v>211.6</v>
      </c>
      <c r="E29" s="34">
        <v>71.7</v>
      </c>
      <c r="F29" s="34">
        <v>7.5</v>
      </c>
      <c r="G29" s="25">
        <f t="shared" si="0"/>
        <v>487.8</v>
      </c>
      <c r="I29" s="25" t="s">
        <v>12</v>
      </c>
      <c r="J29" s="29">
        <f t="shared" si="1"/>
        <v>2.6855268552685523</v>
      </c>
      <c r="K29" s="29">
        <f t="shared" si="2"/>
        <v>37.69987699876999</v>
      </c>
      <c r="L29" s="29">
        <f t="shared" si="3"/>
        <v>43.37843378433784</v>
      </c>
      <c r="M29" s="29">
        <f t="shared" si="4"/>
        <v>14.698646986469866</v>
      </c>
      <c r="N29" s="29">
        <f t="shared" si="5"/>
        <v>1.5375153751537516</v>
      </c>
      <c r="P29" s="25" t="s">
        <v>19</v>
      </c>
      <c r="Q29" s="25">
        <v>1.8575851393188854</v>
      </c>
      <c r="R29" s="29">
        <v>27.528379772961813</v>
      </c>
      <c r="S29" s="25">
        <v>51.96078431372548</v>
      </c>
      <c r="T29" s="25">
        <v>17.647058823529413</v>
      </c>
      <c r="U29" s="25">
        <v>1.0061919504643964</v>
      </c>
    </row>
    <row r="30" spans="1:21" ht="12">
      <c r="A30" s="25" t="s">
        <v>23</v>
      </c>
      <c r="B30" s="29">
        <v>1.7</v>
      </c>
      <c r="C30" s="34">
        <v>28</v>
      </c>
      <c r="D30" s="34">
        <v>56.1</v>
      </c>
      <c r="E30" s="34">
        <v>29.1</v>
      </c>
      <c r="F30" s="34">
        <v>3.7</v>
      </c>
      <c r="G30" s="25">
        <f t="shared" si="0"/>
        <v>118.60000000000001</v>
      </c>
      <c r="I30" s="25" t="s">
        <v>23</v>
      </c>
      <c r="J30" s="29">
        <f t="shared" si="1"/>
        <v>1.4333895446880267</v>
      </c>
      <c r="K30" s="29">
        <f t="shared" si="2"/>
        <v>23.608768971332207</v>
      </c>
      <c r="L30" s="29">
        <f t="shared" si="3"/>
        <v>47.30185497470489</v>
      </c>
      <c r="M30" s="29">
        <f t="shared" si="4"/>
        <v>24.5362563237774</v>
      </c>
      <c r="N30" s="29">
        <f t="shared" si="5"/>
        <v>3.1197301854974704</v>
      </c>
      <c r="P30" s="25" t="s">
        <v>16</v>
      </c>
      <c r="Q30" s="25">
        <v>1.8358045073582265</v>
      </c>
      <c r="R30" s="29">
        <v>27.131831933835198</v>
      </c>
      <c r="S30" s="25">
        <v>46.6423893896187</v>
      </c>
      <c r="T30" s="25">
        <v>21.882726533062645</v>
      </c>
      <c r="U30" s="25">
        <v>2.5072476361252196</v>
      </c>
    </row>
    <row r="31" spans="1:21" ht="15">
      <c r="A31" s="25" t="s">
        <v>70</v>
      </c>
      <c r="B31" s="29">
        <v>66.7</v>
      </c>
      <c r="C31" s="34">
        <v>432.1</v>
      </c>
      <c r="D31" s="34">
        <v>861.6</v>
      </c>
      <c r="E31" s="34">
        <v>269.3</v>
      </c>
      <c r="F31" s="34">
        <v>25.4</v>
      </c>
      <c r="G31" s="25">
        <f t="shared" si="0"/>
        <v>1655.1000000000001</v>
      </c>
      <c r="I31" s="25" t="s">
        <v>70</v>
      </c>
      <c r="J31" s="29">
        <f t="shared" si="1"/>
        <v>4.029967977765693</v>
      </c>
      <c r="K31" s="29">
        <f t="shared" si="2"/>
        <v>26.107183855960365</v>
      </c>
      <c r="L31" s="29">
        <f t="shared" si="3"/>
        <v>52.05727750589087</v>
      </c>
      <c r="M31" s="29">
        <f t="shared" si="4"/>
        <v>16.270920186091477</v>
      </c>
      <c r="N31" s="29">
        <f t="shared" si="5"/>
        <v>1.5346504742915834</v>
      </c>
      <c r="P31" s="25" t="s">
        <v>28</v>
      </c>
      <c r="Q31" s="25">
        <v>1.5265691088531284</v>
      </c>
      <c r="R31" s="29">
        <v>26.520492002528073</v>
      </c>
      <c r="S31" s="25">
        <v>45.481063736691134</v>
      </c>
      <c r="T31" s="25">
        <v>23.968107346006125</v>
      </c>
      <c r="U31" s="25">
        <v>2.5037678059215325</v>
      </c>
    </row>
    <row r="32" spans="1:21" ht="15">
      <c r="A32" s="25" t="s">
        <v>10</v>
      </c>
      <c r="B32" s="29">
        <v>2.1</v>
      </c>
      <c r="C32" s="34">
        <v>21.2</v>
      </c>
      <c r="D32" s="34">
        <v>41.4</v>
      </c>
      <c r="E32" s="34">
        <v>14.7</v>
      </c>
      <c r="F32" s="34">
        <v>2.7</v>
      </c>
      <c r="G32" s="25">
        <f t="shared" si="0"/>
        <v>82.10000000000001</v>
      </c>
      <c r="I32" s="25" t="s">
        <v>10</v>
      </c>
      <c r="J32" s="29">
        <f t="shared" si="1"/>
        <v>2.557856272838002</v>
      </c>
      <c r="K32" s="29">
        <f t="shared" si="2"/>
        <v>25.82216808769793</v>
      </c>
      <c r="L32" s="29">
        <f t="shared" si="3"/>
        <v>50.42630937880632</v>
      </c>
      <c r="M32" s="29">
        <f t="shared" si="4"/>
        <v>17.904993909866015</v>
      </c>
      <c r="N32" s="29">
        <f t="shared" si="5"/>
        <v>3.2886723507917175</v>
      </c>
      <c r="P32" s="25" t="s">
        <v>4</v>
      </c>
      <c r="Q32" s="25">
        <v>1.7221070095396103</v>
      </c>
      <c r="R32" s="29">
        <v>26.475321443384487</v>
      </c>
      <c r="S32" s="25">
        <v>46.66694317710493</v>
      </c>
      <c r="T32" s="25">
        <v>22.593114890087097</v>
      </c>
      <c r="U32" s="25">
        <v>2.5425134798838656</v>
      </c>
    </row>
    <row r="33" spans="1:21" ht="15">
      <c r="A33" s="25" t="s">
        <v>71</v>
      </c>
      <c r="B33" s="29">
        <v>39.6</v>
      </c>
      <c r="C33" s="34">
        <v>684.6</v>
      </c>
      <c r="D33" s="34">
        <v>1319.3</v>
      </c>
      <c r="E33" s="34">
        <v>786.8</v>
      </c>
      <c r="F33" s="34">
        <v>61.7</v>
      </c>
      <c r="G33" s="25">
        <f t="shared" si="0"/>
        <v>2892</v>
      </c>
      <c r="I33" s="25" t="s">
        <v>71</v>
      </c>
      <c r="J33" s="29">
        <f t="shared" si="1"/>
        <v>1.3692946058091287</v>
      </c>
      <c r="K33" s="29">
        <f t="shared" si="2"/>
        <v>23.672199170124482</v>
      </c>
      <c r="L33" s="29">
        <f t="shared" si="3"/>
        <v>45.618948824343015</v>
      </c>
      <c r="M33" s="29">
        <f t="shared" si="4"/>
        <v>27.206085753803595</v>
      </c>
      <c r="N33" s="29">
        <f t="shared" si="5"/>
        <v>2.1334716459197787</v>
      </c>
      <c r="P33" s="25" t="s">
        <v>70</v>
      </c>
      <c r="Q33" s="25">
        <v>4.029967977765693</v>
      </c>
      <c r="R33" s="29">
        <v>26.107183855960365</v>
      </c>
      <c r="S33" s="25">
        <v>52.05727750589087</v>
      </c>
      <c r="T33" s="25">
        <v>16.270920186091477</v>
      </c>
      <c r="U33" s="25">
        <v>1.5346504742915834</v>
      </c>
    </row>
    <row r="34" spans="1:21" ht="15">
      <c r="A34" s="25" t="s">
        <v>3</v>
      </c>
      <c r="B34" s="29">
        <v>27.7</v>
      </c>
      <c r="C34" s="34">
        <v>428.7</v>
      </c>
      <c r="D34" s="34">
        <v>684.1</v>
      </c>
      <c r="E34" s="34">
        <v>310.5</v>
      </c>
      <c r="F34" s="34">
        <v>31</v>
      </c>
      <c r="G34" s="25">
        <f t="shared" si="0"/>
        <v>1482</v>
      </c>
      <c r="I34" s="25" t="s">
        <v>3</v>
      </c>
      <c r="J34" s="29">
        <f t="shared" si="1"/>
        <v>1.8690958164642373</v>
      </c>
      <c r="K34" s="29">
        <f t="shared" si="2"/>
        <v>28.927125506072876</v>
      </c>
      <c r="L34" s="29">
        <f t="shared" si="3"/>
        <v>46.16059379217275</v>
      </c>
      <c r="M34" s="29">
        <f t="shared" si="4"/>
        <v>20.951417004048583</v>
      </c>
      <c r="N34" s="29">
        <f t="shared" si="5"/>
        <v>2.0917678812415654</v>
      </c>
      <c r="P34" s="25" t="s">
        <v>10</v>
      </c>
      <c r="Q34" s="25">
        <v>2.557856272838002</v>
      </c>
      <c r="R34" s="29">
        <v>25.82216808769793</v>
      </c>
      <c r="S34" s="25">
        <v>50.42630937880632</v>
      </c>
      <c r="T34" s="25">
        <v>17.904993909866015</v>
      </c>
      <c r="U34" s="25">
        <v>3.2886723507917175</v>
      </c>
    </row>
    <row r="35" spans="1:21" ht="15">
      <c r="A35" s="25" t="s">
        <v>26</v>
      </c>
      <c r="B35" s="29">
        <v>179.1</v>
      </c>
      <c r="C35" s="34">
        <v>2425</v>
      </c>
      <c r="D35" s="34">
        <v>3508.4</v>
      </c>
      <c r="E35" s="34">
        <v>851.8</v>
      </c>
      <c r="F35" s="34">
        <v>83.5</v>
      </c>
      <c r="G35" s="25">
        <f t="shared" si="0"/>
        <v>7047.8</v>
      </c>
      <c r="I35" s="25" t="s">
        <v>26</v>
      </c>
      <c r="J35" s="29">
        <f t="shared" si="1"/>
        <v>2.541218536280825</v>
      </c>
      <c r="K35" s="29">
        <f t="shared" si="2"/>
        <v>34.40790033769403</v>
      </c>
      <c r="L35" s="29">
        <f t="shared" si="3"/>
        <v>49.78007321433639</v>
      </c>
      <c r="M35" s="29">
        <f t="shared" si="4"/>
        <v>12.086041034081555</v>
      </c>
      <c r="N35" s="29">
        <f t="shared" si="5"/>
        <v>1.1847668776071967</v>
      </c>
      <c r="P35" s="25" t="s">
        <v>7</v>
      </c>
      <c r="Q35" s="25">
        <v>1.537862565699825</v>
      </c>
      <c r="R35" s="29">
        <v>25.627798325871137</v>
      </c>
      <c r="S35" s="25">
        <v>47.08000778664591</v>
      </c>
      <c r="T35" s="25">
        <v>23.729803387190973</v>
      </c>
      <c r="U35" s="25">
        <v>2.0245279345921747</v>
      </c>
    </row>
    <row r="36" spans="1:21" ht="15">
      <c r="A36" s="25" t="s">
        <v>22</v>
      </c>
      <c r="B36" s="29">
        <v>24.7</v>
      </c>
      <c r="C36" s="34">
        <v>394.4</v>
      </c>
      <c r="D36" s="34">
        <v>938.2</v>
      </c>
      <c r="E36" s="34">
        <v>377.4</v>
      </c>
      <c r="F36" s="34">
        <v>29.9</v>
      </c>
      <c r="G36" s="25">
        <f t="shared" si="0"/>
        <v>1764.6</v>
      </c>
      <c r="I36" s="25" t="s">
        <v>22</v>
      </c>
      <c r="J36" s="29">
        <f t="shared" si="1"/>
        <v>1.399750651705769</v>
      </c>
      <c r="K36" s="29">
        <f t="shared" si="2"/>
        <v>22.350674373795762</v>
      </c>
      <c r="L36" s="29">
        <f t="shared" si="3"/>
        <v>53.16785673807095</v>
      </c>
      <c r="M36" s="29">
        <f t="shared" si="4"/>
        <v>21.38728323699422</v>
      </c>
      <c r="N36" s="29">
        <f t="shared" si="5"/>
        <v>1.6944349994332992</v>
      </c>
      <c r="P36" s="25" t="s">
        <v>15</v>
      </c>
      <c r="Q36" s="25">
        <v>2.2393944172843403</v>
      </c>
      <c r="R36" s="29">
        <v>24.964516637754304</v>
      </c>
      <c r="S36" s="25">
        <v>53.98202176312885</v>
      </c>
      <c r="T36" s="25">
        <v>17.48935499132629</v>
      </c>
      <c r="U36" s="25">
        <v>1.3247121905062296</v>
      </c>
    </row>
    <row r="37" spans="1:21" ht="15">
      <c r="A37" s="25" t="s">
        <v>17</v>
      </c>
      <c r="B37" s="34">
        <v>117.4</v>
      </c>
      <c r="C37" s="34">
        <v>1103.3</v>
      </c>
      <c r="D37" s="34">
        <v>1840.2</v>
      </c>
      <c r="E37" s="34">
        <v>653.8</v>
      </c>
      <c r="F37" s="34">
        <v>103.3</v>
      </c>
      <c r="G37" s="25">
        <f t="shared" si="0"/>
        <v>3818</v>
      </c>
      <c r="I37" s="25" t="s">
        <v>17</v>
      </c>
      <c r="J37" s="29">
        <f t="shared" si="1"/>
        <v>3.0749083289680463</v>
      </c>
      <c r="K37" s="29">
        <f t="shared" si="2"/>
        <v>28.897328444211627</v>
      </c>
      <c r="L37" s="29">
        <f t="shared" si="3"/>
        <v>48.19800942902043</v>
      </c>
      <c r="M37" s="29">
        <f t="shared" si="4"/>
        <v>17.124148768989</v>
      </c>
      <c r="N37" s="29">
        <f t="shared" si="5"/>
        <v>2.7056050288108957</v>
      </c>
      <c r="P37" s="25" t="s">
        <v>71</v>
      </c>
      <c r="Q37" s="25">
        <v>1.3692946058091287</v>
      </c>
      <c r="R37" s="29">
        <v>23.672199170124482</v>
      </c>
      <c r="S37" s="25">
        <v>45.618948824343015</v>
      </c>
      <c r="T37" s="25">
        <v>27.206085753803595</v>
      </c>
      <c r="U37" s="25">
        <v>2.1334716459197787</v>
      </c>
    </row>
    <row r="38" spans="1:21" ht="15">
      <c r="A38" s="25" t="s">
        <v>19</v>
      </c>
      <c r="B38" s="59">
        <v>7.2</v>
      </c>
      <c r="C38" s="34">
        <v>106.7</v>
      </c>
      <c r="D38" s="34">
        <v>201.4</v>
      </c>
      <c r="E38" s="34">
        <v>68.4</v>
      </c>
      <c r="F38" s="59">
        <v>3.9</v>
      </c>
      <c r="G38" s="25">
        <f t="shared" si="0"/>
        <v>387.6</v>
      </c>
      <c r="I38" s="25" t="s">
        <v>19</v>
      </c>
      <c r="J38" s="29">
        <f t="shared" si="1"/>
        <v>1.8575851393188854</v>
      </c>
      <c r="K38" s="29">
        <f t="shared" si="2"/>
        <v>27.528379772961813</v>
      </c>
      <c r="L38" s="29">
        <f t="shared" si="3"/>
        <v>51.96078431372548</v>
      </c>
      <c r="M38" s="29">
        <f t="shared" si="4"/>
        <v>17.647058823529413</v>
      </c>
      <c r="N38" s="29">
        <f t="shared" si="5"/>
        <v>1.0061919504643964</v>
      </c>
      <c r="P38" s="25" t="s">
        <v>23</v>
      </c>
      <c r="Q38" s="25">
        <v>1.4333895446880267</v>
      </c>
      <c r="R38" s="29">
        <v>23.608768971332207</v>
      </c>
      <c r="S38" s="25">
        <v>47.30185497470489</v>
      </c>
      <c r="T38" s="25">
        <v>24.5362563237774</v>
      </c>
      <c r="U38" s="25">
        <v>3.1197301854974704</v>
      </c>
    </row>
    <row r="39" spans="1:21" ht="15">
      <c r="A39" s="25" t="s">
        <v>14</v>
      </c>
      <c r="B39" s="34">
        <v>26.4</v>
      </c>
      <c r="C39" s="34">
        <v>322.7</v>
      </c>
      <c r="D39" s="34">
        <v>507</v>
      </c>
      <c r="E39" s="34">
        <v>131.2</v>
      </c>
      <c r="F39" s="34">
        <v>13.7</v>
      </c>
      <c r="G39" s="25">
        <f t="shared" si="0"/>
        <v>1001</v>
      </c>
      <c r="I39" s="25" t="s">
        <v>14</v>
      </c>
      <c r="J39" s="29">
        <f t="shared" si="1"/>
        <v>2.6373626373626373</v>
      </c>
      <c r="K39" s="29">
        <f t="shared" si="2"/>
        <v>32.23776223776223</v>
      </c>
      <c r="L39" s="29">
        <f t="shared" si="3"/>
        <v>50.649350649350644</v>
      </c>
      <c r="M39" s="29">
        <f t="shared" si="4"/>
        <v>13.106893106893105</v>
      </c>
      <c r="N39" s="29">
        <f t="shared" si="5"/>
        <v>1.3686313686313685</v>
      </c>
      <c r="P39" s="25" t="s">
        <v>22</v>
      </c>
      <c r="Q39" s="25">
        <v>1.399750651705769</v>
      </c>
      <c r="R39" s="29">
        <v>22.350674373795762</v>
      </c>
      <c r="S39" s="25">
        <v>53.16785673807095</v>
      </c>
      <c r="T39" s="25">
        <v>21.38728323699422</v>
      </c>
      <c r="U39" s="25">
        <v>1.6944349994332992</v>
      </c>
    </row>
    <row r="40" spans="1:21" ht="15">
      <c r="A40" s="25" t="s">
        <v>9</v>
      </c>
      <c r="B40" s="34">
        <v>13.9</v>
      </c>
      <c r="C40" s="34">
        <v>251.6</v>
      </c>
      <c r="D40" s="34">
        <v>439.9</v>
      </c>
      <c r="E40" s="34">
        <v>177.6</v>
      </c>
      <c r="F40" s="34">
        <v>18</v>
      </c>
      <c r="G40" s="25">
        <f t="shared" si="0"/>
        <v>901</v>
      </c>
      <c r="I40" s="25" t="s">
        <v>9</v>
      </c>
      <c r="J40" s="29">
        <f t="shared" si="1"/>
        <v>1.5427302996670367</v>
      </c>
      <c r="K40" s="29">
        <f t="shared" si="2"/>
        <v>27.92452830188679</v>
      </c>
      <c r="L40" s="29">
        <f t="shared" si="3"/>
        <v>48.8235294117647</v>
      </c>
      <c r="M40" s="29">
        <f t="shared" si="4"/>
        <v>19.711431742508324</v>
      </c>
      <c r="N40" s="29">
        <f t="shared" si="5"/>
        <v>1.9977802441731412</v>
      </c>
      <c r="P40" s="25" t="s">
        <v>20</v>
      </c>
      <c r="Q40" s="25">
        <v>0.9356159135361845</v>
      </c>
      <c r="R40" s="29">
        <v>18.93513197427056</v>
      </c>
      <c r="S40" s="25">
        <v>47.65087814812574</v>
      </c>
      <c r="T40" s="25">
        <v>29.938701026354526</v>
      </c>
      <c r="U40" s="25">
        <v>2.5396729377129836</v>
      </c>
    </row>
    <row r="41" spans="1:21" ht="15">
      <c r="A41" s="25" t="s">
        <v>28</v>
      </c>
      <c r="B41" s="25">
        <v>31.4</v>
      </c>
      <c r="C41" s="25">
        <v>545.5</v>
      </c>
      <c r="D41" s="25">
        <v>935.5</v>
      </c>
      <c r="E41" s="25">
        <v>493</v>
      </c>
      <c r="F41" s="25">
        <v>51.5</v>
      </c>
      <c r="G41" s="25">
        <f t="shared" si="0"/>
        <v>2056.9</v>
      </c>
      <c r="I41" s="25" t="s">
        <v>28</v>
      </c>
      <c r="J41" s="29">
        <f t="shared" si="1"/>
        <v>1.5265691088531284</v>
      </c>
      <c r="K41" s="29">
        <f t="shared" si="2"/>
        <v>26.520492002528073</v>
      </c>
      <c r="L41" s="29">
        <f t="shared" si="3"/>
        <v>45.481063736691134</v>
      </c>
      <c r="M41" s="29">
        <f t="shared" si="4"/>
        <v>23.968107346006125</v>
      </c>
      <c r="N41" s="29">
        <f t="shared" si="5"/>
        <v>2.5037678059215325</v>
      </c>
      <c r="P41" s="25" t="s">
        <v>21</v>
      </c>
      <c r="Q41" s="25">
        <v>1.884099343419926</v>
      </c>
      <c r="R41" s="29">
        <v>18.241507279474735</v>
      </c>
      <c r="S41" s="25">
        <v>47.092967932248555</v>
      </c>
      <c r="T41" s="25">
        <v>28.518412789037974</v>
      </c>
      <c r="U41" s="25">
        <v>4.263012655818822</v>
      </c>
    </row>
    <row r="42" spans="1:21" ht="15">
      <c r="A42" s="25" t="s">
        <v>25</v>
      </c>
      <c r="B42" s="25">
        <v>386.6</v>
      </c>
      <c r="C42" s="39">
        <v>3518.2</v>
      </c>
      <c r="D42" s="25">
        <v>5281.5</v>
      </c>
      <c r="E42" s="25">
        <v>2751.1</v>
      </c>
      <c r="F42" s="25">
        <v>402.7</v>
      </c>
      <c r="G42" s="25">
        <f t="shared" si="0"/>
        <v>12340.1</v>
      </c>
      <c r="I42" s="25" t="s">
        <v>25</v>
      </c>
      <c r="J42" s="29">
        <f t="shared" si="1"/>
        <v>3.132875746549866</v>
      </c>
      <c r="K42" s="29">
        <f t="shared" si="2"/>
        <v>28.51030380629006</v>
      </c>
      <c r="L42" s="29">
        <f t="shared" si="3"/>
        <v>42.79949109002358</v>
      </c>
      <c r="M42" s="29">
        <f t="shared" si="4"/>
        <v>22.293984651664086</v>
      </c>
      <c r="N42" s="29">
        <f t="shared" si="5"/>
        <v>3.2633447054724027</v>
      </c>
      <c r="P42" s="25" t="s">
        <v>13</v>
      </c>
      <c r="Q42" s="25">
        <v>1.1659550792825264</v>
      </c>
      <c r="R42" s="29">
        <v>17.572781480182396</v>
      </c>
      <c r="S42" s="25">
        <v>53.13803988921008</v>
      </c>
      <c r="T42" s="25">
        <v>26.385176405133105</v>
      </c>
      <c r="U42" s="25">
        <v>1.7380471461918987</v>
      </c>
    </row>
    <row r="43" spans="1:21" ht="15">
      <c r="A43" s="25" t="s">
        <v>72</v>
      </c>
      <c r="B43" s="29">
        <v>1.7</v>
      </c>
      <c r="C43" s="25">
        <v>24.7</v>
      </c>
      <c r="D43" s="25">
        <v>33.6</v>
      </c>
      <c r="E43" s="25">
        <v>15.7</v>
      </c>
      <c r="F43" s="25">
        <v>1.4</v>
      </c>
      <c r="G43" s="25">
        <f t="shared" si="0"/>
        <v>77.10000000000001</v>
      </c>
      <c r="I43" s="25" t="s">
        <v>72</v>
      </c>
      <c r="J43" s="29">
        <f t="shared" si="1"/>
        <v>2.2049286640726327</v>
      </c>
      <c r="K43" s="29">
        <f t="shared" si="2"/>
        <v>32.03631647211414</v>
      </c>
      <c r="L43" s="29">
        <f t="shared" si="3"/>
        <v>43.579766536964975</v>
      </c>
      <c r="M43" s="29">
        <f t="shared" si="4"/>
        <v>20.363164721141374</v>
      </c>
      <c r="N43" s="29">
        <f t="shared" si="5"/>
        <v>1.815823605706874</v>
      </c>
      <c r="P43" s="25" t="s">
        <v>18</v>
      </c>
      <c r="Q43" s="25">
        <v>0.7568590350047304</v>
      </c>
      <c r="R43" s="29">
        <v>17.117628508356983</v>
      </c>
      <c r="S43" s="25">
        <v>52.046672973825295</v>
      </c>
      <c r="T43" s="25">
        <v>26.660359508041626</v>
      </c>
      <c r="U43" s="25">
        <v>3.4184799747713654</v>
      </c>
    </row>
    <row r="44" spans="1:18" ht="15">
      <c r="A44" s="25" t="s">
        <v>73</v>
      </c>
      <c r="B44" s="29">
        <v>15.4</v>
      </c>
      <c r="C44" s="29">
        <v>289.1</v>
      </c>
      <c r="D44" s="25">
        <v>497.4</v>
      </c>
      <c r="E44" s="25">
        <v>248</v>
      </c>
      <c r="F44" s="25">
        <v>21.3</v>
      </c>
      <c r="G44" s="25">
        <f t="shared" si="0"/>
        <v>1071.2</v>
      </c>
      <c r="I44" s="25" t="s">
        <v>73</v>
      </c>
      <c r="J44" s="29">
        <f t="shared" si="1"/>
        <v>1.4376400298730396</v>
      </c>
      <c r="K44" s="29">
        <f t="shared" si="2"/>
        <v>26.988424197162065</v>
      </c>
      <c r="L44" s="29">
        <f t="shared" si="3"/>
        <v>46.433905899925314</v>
      </c>
      <c r="M44" s="29">
        <f t="shared" si="4"/>
        <v>23.15160567587752</v>
      </c>
      <c r="N44" s="29">
        <f t="shared" si="5"/>
        <v>1.988424197162061</v>
      </c>
      <c r="R44" s="29"/>
    </row>
    <row r="45" spans="1:21" ht="15">
      <c r="A45" s="25" t="s">
        <v>74</v>
      </c>
      <c r="B45" s="25">
        <v>13.1</v>
      </c>
      <c r="C45" s="25">
        <v>305.8</v>
      </c>
      <c r="D45" s="25">
        <v>702.9</v>
      </c>
      <c r="E45" s="25">
        <v>354.3</v>
      </c>
      <c r="F45" s="25">
        <v>47.6</v>
      </c>
      <c r="G45" s="25">
        <f t="shared" si="0"/>
        <v>1423.6999999999998</v>
      </c>
      <c r="I45" s="25" t="s">
        <v>74</v>
      </c>
      <c r="J45" s="29">
        <f t="shared" si="1"/>
        <v>0.9201376694528342</v>
      </c>
      <c r="K45" s="29">
        <f t="shared" si="2"/>
        <v>21.47924422279975</v>
      </c>
      <c r="L45" s="29">
        <f t="shared" si="3"/>
        <v>49.37135632506849</v>
      </c>
      <c r="M45" s="29">
        <f t="shared" si="4"/>
        <v>24.885860785277803</v>
      </c>
      <c r="N45" s="29">
        <f t="shared" si="5"/>
        <v>3.3434009974011385</v>
      </c>
      <c r="P45" s="25" t="s">
        <v>75</v>
      </c>
      <c r="Q45" s="25">
        <v>4.7584329481618255</v>
      </c>
      <c r="R45" s="29">
        <v>34.66648483354401</v>
      </c>
      <c r="S45" s="25">
        <v>44.30608808765756</v>
      </c>
      <c r="T45" s="25">
        <v>14.635118619886601</v>
      </c>
      <c r="U45" s="25">
        <v>1.6338755107500091</v>
      </c>
    </row>
    <row r="46" spans="1:22" s="40" customFormat="1" ht="15">
      <c r="A46" s="40" t="s">
        <v>75</v>
      </c>
      <c r="B46" s="44">
        <v>907.2</v>
      </c>
      <c r="C46" s="45">
        <v>6609.2</v>
      </c>
      <c r="D46" s="40">
        <v>8447</v>
      </c>
      <c r="E46" s="40">
        <v>2790.2</v>
      </c>
      <c r="F46" s="40">
        <v>311.5</v>
      </c>
      <c r="G46" s="25">
        <f t="shared" si="0"/>
        <v>19065.1</v>
      </c>
      <c r="I46" s="40" t="s">
        <v>75</v>
      </c>
      <c r="J46" s="29">
        <f t="shared" si="1"/>
        <v>4.7584329481618255</v>
      </c>
      <c r="K46" s="29">
        <f t="shared" si="2"/>
        <v>34.66648483354401</v>
      </c>
      <c r="L46" s="29">
        <f t="shared" si="3"/>
        <v>44.30608808765756</v>
      </c>
      <c r="M46" s="29">
        <f t="shared" si="4"/>
        <v>14.635118619886601</v>
      </c>
      <c r="N46" s="29">
        <f t="shared" si="5"/>
        <v>1.6338755107500091</v>
      </c>
      <c r="O46" s="25"/>
      <c r="P46" s="25" t="s">
        <v>72</v>
      </c>
      <c r="Q46" s="25">
        <v>2.2049286640726327</v>
      </c>
      <c r="R46" s="29">
        <v>32.03631647211414</v>
      </c>
      <c r="S46" s="25">
        <v>43.579766536964975</v>
      </c>
      <c r="T46" s="25">
        <v>20.363164721141374</v>
      </c>
      <c r="U46" s="25">
        <v>1.815823605706874</v>
      </c>
      <c r="V46" s="25"/>
    </row>
    <row r="47" spans="2:22" s="40" customFormat="1" ht="15">
      <c r="B47" s="29"/>
      <c r="C47" s="46"/>
      <c r="J47" s="34"/>
      <c r="K47" s="25"/>
      <c r="L47" s="25"/>
      <c r="M47" s="25"/>
      <c r="N47" s="25"/>
      <c r="O47" s="25"/>
      <c r="P47" s="25" t="s">
        <v>73</v>
      </c>
      <c r="Q47" s="25">
        <v>1.4376400298730396</v>
      </c>
      <c r="R47" s="29">
        <v>26.988424197162065</v>
      </c>
      <c r="S47" s="25">
        <v>46.433905899925314</v>
      </c>
      <c r="T47" s="25">
        <v>23.15160567587752</v>
      </c>
      <c r="U47" s="25">
        <v>1.988424197162061</v>
      </c>
      <c r="V47" s="25"/>
    </row>
    <row r="48" spans="1:21" ht="15">
      <c r="A48" s="34" t="s">
        <v>80</v>
      </c>
      <c r="B48" s="34"/>
      <c r="C48" s="34"/>
      <c r="D48" s="34"/>
      <c r="E48" s="34"/>
      <c r="F48" s="34"/>
      <c r="J48" s="34"/>
      <c r="P48" s="25" t="s">
        <v>74</v>
      </c>
      <c r="Q48" s="25">
        <v>0.9201376694528342</v>
      </c>
      <c r="R48" s="29">
        <v>21.47924422279975</v>
      </c>
      <c r="S48" s="25">
        <v>49.37135632506849</v>
      </c>
      <c r="T48" s="25">
        <v>24.885860785277803</v>
      </c>
      <c r="U48" s="25">
        <v>3.3434009974011385</v>
      </c>
    </row>
    <row r="49" spans="1:18" ht="15">
      <c r="A49" s="34" t="s">
        <v>67</v>
      </c>
      <c r="B49" s="34" t="s">
        <v>81</v>
      </c>
      <c r="C49" s="34"/>
      <c r="D49" s="34"/>
      <c r="E49" s="34"/>
      <c r="F49" s="34"/>
      <c r="J49" s="34"/>
      <c r="R49" s="34"/>
    </row>
    <row r="50" spans="1:18" ht="15">
      <c r="A50" s="34"/>
      <c r="B50" s="34"/>
      <c r="C50" s="34"/>
      <c r="D50" s="34"/>
      <c r="E50" s="34"/>
      <c r="F50" s="34"/>
      <c r="J50" s="34"/>
      <c r="R50" s="34"/>
    </row>
    <row r="51" spans="1:18" ht="15">
      <c r="A51" s="30"/>
      <c r="B51" s="31" t="s">
        <v>176</v>
      </c>
      <c r="C51" s="34"/>
      <c r="D51" s="34"/>
      <c r="E51" s="34"/>
      <c r="F51" s="34"/>
      <c r="R51" s="34"/>
    </row>
    <row r="52" spans="1:18" ht="15">
      <c r="A52" s="32"/>
      <c r="B52" s="33" t="s">
        <v>177</v>
      </c>
      <c r="C52" s="34"/>
      <c r="D52" s="34"/>
      <c r="E52" s="34"/>
      <c r="F52" s="34"/>
      <c r="R52" s="34"/>
    </row>
    <row r="53" spans="10:22" ht="15">
      <c r="J53" s="29"/>
      <c r="K53" s="34"/>
      <c r="L53" s="34"/>
      <c r="M53" s="34"/>
      <c r="N53" s="34"/>
      <c r="O53" s="34"/>
      <c r="V53" s="34"/>
    </row>
    <row r="54" ht="15">
      <c r="J54" s="29"/>
    </row>
    <row r="55" spans="10:21" ht="15">
      <c r="J55" s="29"/>
      <c r="S55" s="34"/>
      <c r="T55" s="34"/>
      <c r="U55" s="34"/>
    </row>
    <row r="56" spans="10:22" ht="15">
      <c r="J56" s="40"/>
      <c r="K56" s="40"/>
      <c r="L56" s="40"/>
      <c r="M56" s="40"/>
      <c r="N56" s="40"/>
      <c r="O56" s="40"/>
      <c r="R56" s="29"/>
      <c r="V56" s="40"/>
    </row>
    <row r="57" spans="10:22" ht="15">
      <c r="J57" s="40"/>
      <c r="K57" s="40"/>
      <c r="L57" s="40"/>
      <c r="M57" s="40"/>
      <c r="N57" s="40"/>
      <c r="O57" s="40"/>
      <c r="R57" s="29"/>
      <c r="V57" s="40"/>
    </row>
    <row r="58" spans="16:21" ht="15">
      <c r="P58" s="40"/>
      <c r="Q58" s="40"/>
      <c r="R58" s="40"/>
      <c r="S58" s="40"/>
      <c r="T58" s="40"/>
      <c r="U58" s="40"/>
    </row>
    <row r="59" spans="16:21" ht="15">
      <c r="P59" s="40"/>
      <c r="Q59" s="40"/>
      <c r="R59" s="40"/>
      <c r="S59" s="40"/>
      <c r="T59" s="40"/>
      <c r="U59" s="40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 topLeftCell="A10">
      <selection activeCell="O11" sqref="O11:S11"/>
    </sheetView>
  </sheetViews>
  <sheetFormatPr defaultColWidth="8.7109375" defaultRowHeight="15"/>
  <cols>
    <col min="1" max="1" width="8.7109375" style="40" customWidth="1"/>
    <col min="2" max="2" width="9.140625" style="40" bestFit="1" customWidth="1"/>
    <col min="3" max="4" width="8.7109375" style="40" customWidth="1"/>
    <col min="5" max="5" width="8.7109375" style="25" customWidth="1"/>
    <col min="6" max="16384" width="8.7109375" style="25" customWidth="1"/>
  </cols>
  <sheetData>
    <row r="1" ht="15">
      <c r="A1" s="24" t="s">
        <v>113</v>
      </c>
    </row>
    <row r="3" spans="1:2" ht="15">
      <c r="A3" s="29" t="s">
        <v>52</v>
      </c>
      <c r="B3" s="64">
        <v>43713.39818287037</v>
      </c>
    </row>
    <row r="4" spans="1:2" ht="15">
      <c r="A4" s="29" t="s">
        <v>53</v>
      </c>
      <c r="B4" s="64">
        <v>43714.41178212963</v>
      </c>
    </row>
    <row r="5" spans="1:2" ht="15">
      <c r="A5" s="29" t="s">
        <v>54</v>
      </c>
      <c r="B5" s="29" t="s">
        <v>55</v>
      </c>
    </row>
    <row r="7" spans="1:2" ht="15">
      <c r="A7" s="29" t="s">
        <v>111</v>
      </c>
      <c r="B7" s="29" t="s">
        <v>116</v>
      </c>
    </row>
    <row r="8" spans="1:2" ht="15">
      <c r="A8" s="29" t="s">
        <v>57</v>
      </c>
      <c r="B8" s="29" t="s">
        <v>31</v>
      </c>
    </row>
    <row r="9" spans="1:2" ht="15">
      <c r="A9" s="29" t="s">
        <v>58</v>
      </c>
      <c r="B9" s="29" t="s">
        <v>59</v>
      </c>
    </row>
    <row r="10" spans="1:15" ht="15.75">
      <c r="A10" s="29" t="s">
        <v>60</v>
      </c>
      <c r="B10" s="29" t="s">
        <v>61</v>
      </c>
      <c r="O10" s="113" t="s">
        <v>172</v>
      </c>
    </row>
    <row r="11" spans="1:15" ht="15" customHeight="1">
      <c r="A11" s="29" t="s">
        <v>62</v>
      </c>
      <c r="B11" s="29" t="s">
        <v>63</v>
      </c>
      <c r="O11" s="36" t="s">
        <v>115</v>
      </c>
    </row>
    <row r="12" spans="7:12" ht="15">
      <c r="G12" s="25" t="s">
        <v>77</v>
      </c>
      <c r="H12" s="25" t="s">
        <v>77</v>
      </c>
      <c r="I12" s="25" t="s">
        <v>77</v>
      </c>
      <c r="J12" s="25" t="s">
        <v>76</v>
      </c>
      <c r="K12" s="25" t="s">
        <v>76</v>
      </c>
      <c r="L12" s="25" t="s">
        <v>76</v>
      </c>
    </row>
    <row r="13" spans="1:12" ht="15">
      <c r="A13" s="41" t="s">
        <v>243</v>
      </c>
      <c r="B13" s="41" t="s">
        <v>87</v>
      </c>
      <c r="C13" s="42" t="s">
        <v>88</v>
      </c>
      <c r="D13" s="43" t="s">
        <v>89</v>
      </c>
      <c r="G13" s="25" t="s">
        <v>35</v>
      </c>
      <c r="H13" s="25" t="s">
        <v>36</v>
      </c>
      <c r="I13" s="25" t="s">
        <v>37</v>
      </c>
      <c r="J13" s="25" t="s">
        <v>35</v>
      </c>
      <c r="K13" s="25" t="s">
        <v>36</v>
      </c>
      <c r="L13" s="25" t="s">
        <v>37</v>
      </c>
    </row>
    <row r="14" spans="1:12" ht="15">
      <c r="A14" s="41" t="s">
        <v>66</v>
      </c>
      <c r="B14" s="41">
        <v>17129</v>
      </c>
      <c r="C14" s="42">
        <v>38891.1</v>
      </c>
      <c r="D14" s="43">
        <v>32867.8</v>
      </c>
      <c r="F14" s="25" t="s">
        <v>2</v>
      </c>
      <c r="G14" s="25">
        <v>17129</v>
      </c>
      <c r="H14" s="25">
        <v>38891.1</v>
      </c>
      <c r="I14" s="25">
        <v>32867.8</v>
      </c>
      <c r="J14" s="25">
        <v>19.27033938252563</v>
      </c>
      <c r="K14" s="25">
        <v>43.75297425183856</v>
      </c>
      <c r="L14" s="25">
        <v>36.97668636563583</v>
      </c>
    </row>
    <row r="15" spans="1:4" ht="15">
      <c r="A15" s="41" t="s">
        <v>5</v>
      </c>
      <c r="B15" s="41">
        <v>388.5</v>
      </c>
      <c r="C15" s="42">
        <v>796</v>
      </c>
      <c r="D15" s="43">
        <v>882.3</v>
      </c>
    </row>
    <row r="16" spans="1:12" ht="15">
      <c r="A16" s="41" t="s">
        <v>6</v>
      </c>
      <c r="B16" s="41">
        <v>178.9</v>
      </c>
      <c r="C16" s="42">
        <v>478.5</v>
      </c>
      <c r="D16" s="43">
        <v>322.7</v>
      </c>
      <c r="F16" s="29" t="s">
        <v>10</v>
      </c>
      <c r="G16" s="25">
        <v>34.3</v>
      </c>
      <c r="H16" s="25">
        <v>24.6</v>
      </c>
      <c r="I16" s="25">
        <v>23.2</v>
      </c>
      <c r="J16" s="25">
        <v>41.77831912302071</v>
      </c>
      <c r="K16" s="25">
        <v>29.963459196102317</v>
      </c>
      <c r="L16" s="25">
        <v>28.258221680876982</v>
      </c>
    </row>
    <row r="17" spans="1:12" ht="15">
      <c r="A17" s="41" t="s">
        <v>68</v>
      </c>
      <c r="B17" s="41">
        <v>118.1</v>
      </c>
      <c r="C17" s="42">
        <v>1333.8</v>
      </c>
      <c r="D17" s="43">
        <v>591.8</v>
      </c>
      <c r="F17" s="29" t="s">
        <v>22</v>
      </c>
      <c r="G17" s="25">
        <v>727.3</v>
      </c>
      <c r="H17" s="25">
        <v>506.4</v>
      </c>
      <c r="I17" s="25">
        <v>530.9</v>
      </c>
      <c r="J17" s="25">
        <v>41.21613963504477</v>
      </c>
      <c r="K17" s="25">
        <v>28.6977218633118</v>
      </c>
      <c r="L17" s="25">
        <v>30.086138501643433</v>
      </c>
    </row>
    <row r="18" spans="1:12" ht="15">
      <c r="A18" s="41" t="s">
        <v>7</v>
      </c>
      <c r="B18" s="41">
        <v>128.8</v>
      </c>
      <c r="C18" s="42">
        <v>407.4</v>
      </c>
      <c r="D18" s="43">
        <v>455.1</v>
      </c>
      <c r="F18" s="29" t="s">
        <v>20</v>
      </c>
      <c r="G18" s="25">
        <v>3389.8</v>
      </c>
      <c r="H18" s="25">
        <v>4429.5</v>
      </c>
      <c r="I18" s="25">
        <v>2099.4</v>
      </c>
      <c r="J18" s="25">
        <v>34.17584965771724</v>
      </c>
      <c r="K18" s="25">
        <v>44.658070109994256</v>
      </c>
      <c r="L18" s="25">
        <v>21.166080232288508</v>
      </c>
    </row>
    <row r="19" spans="1:12" ht="15">
      <c r="A19" s="41" t="s">
        <v>69</v>
      </c>
      <c r="B19" s="41">
        <v>1674.9</v>
      </c>
      <c r="C19" s="42">
        <v>6372.2</v>
      </c>
      <c r="D19" s="43">
        <v>3996.3</v>
      </c>
      <c r="F19" s="29" t="s">
        <v>13</v>
      </c>
      <c r="G19" s="25">
        <v>2802.4</v>
      </c>
      <c r="H19" s="25">
        <v>1925.4</v>
      </c>
      <c r="I19" s="25">
        <v>3540.2</v>
      </c>
      <c r="J19" s="25">
        <v>33.894533139816154</v>
      </c>
      <c r="K19" s="25">
        <v>23.287373004354137</v>
      </c>
      <c r="L19" s="25">
        <v>42.8180938558297</v>
      </c>
    </row>
    <row r="20" spans="1:12" ht="15">
      <c r="A20" s="41" t="s">
        <v>11</v>
      </c>
      <c r="B20" s="41">
        <v>31.9</v>
      </c>
      <c r="C20" s="42">
        <v>114.7</v>
      </c>
      <c r="D20" s="43">
        <v>112.5</v>
      </c>
      <c r="F20" s="29" t="s">
        <v>17</v>
      </c>
      <c r="G20" s="25">
        <v>908.6</v>
      </c>
      <c r="H20" s="25">
        <v>2090.7</v>
      </c>
      <c r="I20" s="25">
        <v>818.6</v>
      </c>
      <c r="J20" s="25">
        <v>23.79842321695173</v>
      </c>
      <c r="K20" s="25">
        <v>54.76047041567354</v>
      </c>
      <c r="L20" s="25">
        <v>21.441106367374736</v>
      </c>
    </row>
    <row r="21" spans="1:12" ht="15">
      <c r="A21" s="41" t="s">
        <v>21</v>
      </c>
      <c r="B21" s="41">
        <v>129.8</v>
      </c>
      <c r="C21" s="42">
        <v>404.3</v>
      </c>
      <c r="D21" s="43">
        <v>495.9</v>
      </c>
      <c r="F21" s="29" t="s">
        <v>23</v>
      </c>
      <c r="G21" s="25">
        <v>24.6</v>
      </c>
      <c r="H21" s="25">
        <v>36.8</v>
      </c>
      <c r="I21" s="25">
        <v>52.9</v>
      </c>
      <c r="J21" s="25">
        <v>21.52230971128609</v>
      </c>
      <c r="K21" s="25">
        <v>32.195975503062115</v>
      </c>
      <c r="L21" s="25">
        <v>46.28171478565179</v>
      </c>
    </row>
    <row r="22" spans="1:12" ht="15">
      <c r="A22" s="41" t="s">
        <v>18</v>
      </c>
      <c r="B22" s="41">
        <v>313.9</v>
      </c>
      <c r="C22" s="42">
        <v>699.1</v>
      </c>
      <c r="D22" s="43">
        <v>572.5</v>
      </c>
      <c r="F22" s="29" t="s">
        <v>18</v>
      </c>
      <c r="G22" s="25">
        <v>313.9</v>
      </c>
      <c r="H22" s="25">
        <v>699.1</v>
      </c>
      <c r="I22" s="25">
        <v>572.5</v>
      </c>
      <c r="J22" s="25">
        <v>19.798170923998736</v>
      </c>
      <c r="K22" s="25">
        <v>44.09334594765058</v>
      </c>
      <c r="L22" s="25">
        <v>36.10848312835068</v>
      </c>
    </row>
    <row r="23" spans="1:12" ht="15">
      <c r="A23" s="41" t="s">
        <v>13</v>
      </c>
      <c r="B23" s="41">
        <v>2802.4</v>
      </c>
      <c r="C23" s="42">
        <v>1925.4</v>
      </c>
      <c r="D23" s="43">
        <v>3540.2</v>
      </c>
      <c r="F23" s="29" t="s">
        <v>25</v>
      </c>
      <c r="G23" s="25">
        <v>2322.5</v>
      </c>
      <c r="H23" s="25">
        <v>4699.4</v>
      </c>
      <c r="I23" s="25">
        <v>5297.1</v>
      </c>
      <c r="J23" s="25">
        <v>18.85299131423005</v>
      </c>
      <c r="K23" s="25">
        <v>38.14757691371052</v>
      </c>
      <c r="L23" s="25">
        <v>42.999431772059424</v>
      </c>
    </row>
    <row r="24" spans="1:12" ht="15">
      <c r="A24" s="41" t="s">
        <v>16</v>
      </c>
      <c r="B24" s="41">
        <v>2147.3</v>
      </c>
      <c r="C24" s="42">
        <v>5155.9</v>
      </c>
      <c r="D24" s="43">
        <v>5297.9</v>
      </c>
      <c r="F24" s="29" t="s">
        <v>5</v>
      </c>
      <c r="G24" s="25">
        <v>388.5</v>
      </c>
      <c r="H24" s="25">
        <v>796</v>
      </c>
      <c r="I24" s="25">
        <v>882.3</v>
      </c>
      <c r="J24" s="25">
        <v>18.79717437584672</v>
      </c>
      <c r="K24" s="25">
        <v>38.51364428101412</v>
      </c>
      <c r="L24" s="25">
        <v>42.68918134313915</v>
      </c>
    </row>
    <row r="25" spans="1:12" ht="15">
      <c r="A25" s="41" t="s">
        <v>15</v>
      </c>
      <c r="B25" s="41">
        <v>55.4</v>
      </c>
      <c r="C25" s="42">
        <v>392.7</v>
      </c>
      <c r="D25" s="43">
        <v>186.2</v>
      </c>
      <c r="F25" s="29" t="s">
        <v>6</v>
      </c>
      <c r="G25" s="25">
        <v>178.9</v>
      </c>
      <c r="H25" s="25">
        <v>478.5</v>
      </c>
      <c r="I25" s="25">
        <v>322.7</v>
      </c>
      <c r="J25" s="25">
        <v>18.25323946536068</v>
      </c>
      <c r="K25" s="25">
        <v>48.821548821548824</v>
      </c>
      <c r="L25" s="25">
        <v>32.925211713090505</v>
      </c>
    </row>
    <row r="26" spans="1:12" ht="15">
      <c r="A26" s="41" t="s">
        <v>20</v>
      </c>
      <c r="B26" s="41">
        <v>3389.8</v>
      </c>
      <c r="C26" s="42">
        <v>4429.5</v>
      </c>
      <c r="D26" s="43">
        <v>2099.4</v>
      </c>
      <c r="F26" s="29" t="s">
        <v>70</v>
      </c>
      <c r="G26" s="25">
        <v>286.7</v>
      </c>
      <c r="H26" s="25">
        <v>900.4</v>
      </c>
      <c r="I26" s="25">
        <v>468</v>
      </c>
      <c r="J26" s="25">
        <v>17.32221618029122</v>
      </c>
      <c r="K26" s="25">
        <v>54.40154673433629</v>
      </c>
      <c r="L26" s="25">
        <v>28.276237085372486</v>
      </c>
    </row>
    <row r="27" spans="1:12" ht="15">
      <c r="A27" s="41" t="s">
        <v>8</v>
      </c>
      <c r="B27" s="41">
        <v>21.3</v>
      </c>
      <c r="C27" s="42">
        <v>62.1</v>
      </c>
      <c r="D27" s="43">
        <v>79.4</v>
      </c>
      <c r="F27" s="29" t="s">
        <v>16</v>
      </c>
      <c r="G27" s="25">
        <v>2147.3</v>
      </c>
      <c r="H27" s="25">
        <v>5155.9</v>
      </c>
      <c r="I27" s="25">
        <v>5297.9</v>
      </c>
      <c r="J27" s="25">
        <v>17.040575822745637</v>
      </c>
      <c r="K27" s="25">
        <v>40.916269214592376</v>
      </c>
      <c r="L27" s="25">
        <v>42.043154962661994</v>
      </c>
    </row>
    <row r="28" spans="1:12" ht="15">
      <c r="A28" s="41" t="s">
        <v>24</v>
      </c>
      <c r="B28" s="41">
        <v>40</v>
      </c>
      <c r="C28" s="42">
        <v>152.7</v>
      </c>
      <c r="D28" s="43">
        <v>149</v>
      </c>
      <c r="F28" s="29" t="s">
        <v>71</v>
      </c>
      <c r="G28" s="25">
        <v>454.9</v>
      </c>
      <c r="H28" s="25">
        <v>1138.2</v>
      </c>
      <c r="I28" s="25">
        <v>1252.9</v>
      </c>
      <c r="J28" s="25">
        <v>15.983836964160226</v>
      </c>
      <c r="K28" s="25">
        <v>39.99297259311314</v>
      </c>
      <c r="L28" s="25">
        <v>44.02319044272664</v>
      </c>
    </row>
    <row r="29" spans="1:12" ht="15">
      <c r="A29" s="41" t="s">
        <v>12</v>
      </c>
      <c r="B29" s="41">
        <v>31.6</v>
      </c>
      <c r="C29" s="42">
        <v>209.6</v>
      </c>
      <c r="D29" s="43">
        <v>246.6</v>
      </c>
      <c r="F29" s="29" t="s">
        <v>4</v>
      </c>
      <c r="G29" s="25">
        <v>1674.9</v>
      </c>
      <c r="H29" s="25">
        <v>6372.2</v>
      </c>
      <c r="I29" s="25">
        <v>3996.3</v>
      </c>
      <c r="J29" s="25">
        <v>13.907202285069001</v>
      </c>
      <c r="K29" s="25">
        <v>52.910307720411176</v>
      </c>
      <c r="L29" s="25">
        <v>33.18248999451981</v>
      </c>
    </row>
    <row r="30" spans="1:12" ht="15">
      <c r="A30" s="41" t="s">
        <v>23</v>
      </c>
      <c r="B30" s="41">
        <v>24.6</v>
      </c>
      <c r="C30" s="42">
        <v>36.8</v>
      </c>
      <c r="D30" s="43">
        <v>52.9</v>
      </c>
      <c r="F30" s="29" t="s">
        <v>3</v>
      </c>
      <c r="G30" s="25">
        <v>199.8</v>
      </c>
      <c r="H30" s="25">
        <v>728.3</v>
      </c>
      <c r="I30" s="25">
        <v>554</v>
      </c>
      <c r="J30" s="25">
        <v>13.4808717360502</v>
      </c>
      <c r="K30" s="25">
        <v>49.139734160987786</v>
      </c>
      <c r="L30" s="25">
        <v>37.37939410296202</v>
      </c>
    </row>
    <row r="31" spans="1:12" ht="15">
      <c r="A31" s="41" t="s">
        <v>70</v>
      </c>
      <c r="B31" s="41">
        <v>286.7</v>
      </c>
      <c r="C31" s="42">
        <v>900.4</v>
      </c>
      <c r="D31" s="43">
        <v>468</v>
      </c>
      <c r="F31" s="29" t="s">
        <v>8</v>
      </c>
      <c r="G31" s="25">
        <v>21.3</v>
      </c>
      <c r="H31" s="25">
        <v>62.1</v>
      </c>
      <c r="I31" s="25">
        <v>79.4</v>
      </c>
      <c r="J31" s="25">
        <v>13.083538083538082</v>
      </c>
      <c r="K31" s="25">
        <v>38.14496314496314</v>
      </c>
      <c r="L31" s="25">
        <v>48.77149877149877</v>
      </c>
    </row>
    <row r="32" spans="1:12" ht="15">
      <c r="A32" s="41" t="s">
        <v>10</v>
      </c>
      <c r="B32" s="41">
        <v>34.3</v>
      </c>
      <c r="C32" s="42">
        <v>24.6</v>
      </c>
      <c r="D32" s="43">
        <v>23.2</v>
      </c>
      <c r="F32" s="29" t="s">
        <v>7</v>
      </c>
      <c r="G32" s="25">
        <v>128.8</v>
      </c>
      <c r="H32" s="25">
        <v>407.4</v>
      </c>
      <c r="I32" s="25">
        <v>455.1</v>
      </c>
      <c r="J32" s="25">
        <v>12.993039443155451</v>
      </c>
      <c r="K32" s="25">
        <v>41.09754867345909</v>
      </c>
      <c r="L32" s="25">
        <v>45.90941188338545</v>
      </c>
    </row>
    <row r="33" spans="1:12" ht="15">
      <c r="A33" s="41" t="s">
        <v>71</v>
      </c>
      <c r="B33" s="41">
        <v>454.9</v>
      </c>
      <c r="C33" s="42">
        <v>1138.2</v>
      </c>
      <c r="D33" s="43">
        <v>1252.9</v>
      </c>
      <c r="F33" s="29" t="s">
        <v>21</v>
      </c>
      <c r="G33" s="25">
        <v>129.8</v>
      </c>
      <c r="H33" s="25">
        <v>404.3</v>
      </c>
      <c r="I33" s="25">
        <v>495.9</v>
      </c>
      <c r="J33" s="25">
        <v>12.601941747572818</v>
      </c>
      <c r="K33" s="25">
        <v>39.25242718446602</v>
      </c>
      <c r="L33" s="25">
        <v>48.14563106796116</v>
      </c>
    </row>
    <row r="34" spans="1:12" ht="15">
      <c r="A34" s="41" t="s">
        <v>3</v>
      </c>
      <c r="B34" s="41">
        <v>199.8</v>
      </c>
      <c r="C34" s="42">
        <v>728.3</v>
      </c>
      <c r="D34" s="43">
        <v>554</v>
      </c>
      <c r="F34" s="29" t="s">
        <v>11</v>
      </c>
      <c r="G34" s="25">
        <v>31.9</v>
      </c>
      <c r="H34" s="25">
        <v>114.7</v>
      </c>
      <c r="I34" s="25">
        <v>112.5</v>
      </c>
      <c r="J34" s="25">
        <v>12.311848707062909</v>
      </c>
      <c r="K34" s="25">
        <v>44.268622153608646</v>
      </c>
      <c r="L34" s="25">
        <v>43.41952913932844</v>
      </c>
    </row>
    <row r="35" spans="1:12" ht="15">
      <c r="A35" s="41" t="s">
        <v>26</v>
      </c>
      <c r="B35" s="41">
        <v>332.4</v>
      </c>
      <c r="C35" s="42">
        <v>3805.2</v>
      </c>
      <c r="D35" s="43">
        <v>2910.2</v>
      </c>
      <c r="F35" s="29" t="s">
        <v>24</v>
      </c>
      <c r="G35" s="25">
        <v>40</v>
      </c>
      <c r="H35" s="25">
        <v>152.7</v>
      </c>
      <c r="I35" s="25">
        <v>149</v>
      </c>
      <c r="J35" s="25">
        <v>11.706175007316359</v>
      </c>
      <c r="K35" s="25">
        <v>44.688323090430195</v>
      </c>
      <c r="L35" s="25">
        <v>43.605501902253444</v>
      </c>
    </row>
    <row r="36" spans="1:12" ht="15">
      <c r="A36" s="41" t="s">
        <v>22</v>
      </c>
      <c r="B36" s="41">
        <v>727.3</v>
      </c>
      <c r="C36" s="42">
        <v>506.4</v>
      </c>
      <c r="D36" s="43">
        <v>530.9</v>
      </c>
      <c r="F36" s="29" t="s">
        <v>28</v>
      </c>
      <c r="G36" s="25">
        <v>200.3</v>
      </c>
      <c r="H36" s="25">
        <v>821.8</v>
      </c>
      <c r="I36" s="25">
        <v>1033</v>
      </c>
      <c r="J36" s="25">
        <v>9.74648435599241</v>
      </c>
      <c r="K36" s="25">
        <v>39.98832173616856</v>
      </c>
      <c r="L36" s="25">
        <v>50.265193907839034</v>
      </c>
    </row>
    <row r="37" spans="1:12" ht="15">
      <c r="A37" s="41" t="s">
        <v>17</v>
      </c>
      <c r="B37" s="41">
        <v>908.6</v>
      </c>
      <c r="C37" s="42">
        <v>2090.7</v>
      </c>
      <c r="D37" s="43">
        <v>818.6</v>
      </c>
      <c r="F37" s="29" t="s">
        <v>9</v>
      </c>
      <c r="G37" s="25">
        <v>79.6</v>
      </c>
      <c r="H37" s="25">
        <v>382.5</v>
      </c>
      <c r="I37" s="25">
        <v>438.9</v>
      </c>
      <c r="J37" s="25">
        <v>8.834628190899</v>
      </c>
      <c r="K37" s="25">
        <v>42.45283018867924</v>
      </c>
      <c r="L37" s="25">
        <v>48.71254162042175</v>
      </c>
    </row>
    <row r="38" spans="1:12" ht="15" customHeight="1">
      <c r="A38" s="41" t="s">
        <v>19</v>
      </c>
      <c r="B38" s="41">
        <v>20.6</v>
      </c>
      <c r="C38" s="42">
        <v>203.8</v>
      </c>
      <c r="D38" s="43">
        <v>163.1</v>
      </c>
      <c r="F38" s="29" t="s">
        <v>15</v>
      </c>
      <c r="G38" s="25">
        <v>55.4</v>
      </c>
      <c r="H38" s="25">
        <v>392.7</v>
      </c>
      <c r="I38" s="25">
        <v>186.2</v>
      </c>
      <c r="J38" s="25">
        <v>8.73403752167744</v>
      </c>
      <c r="K38" s="25">
        <v>61.91076777550055</v>
      </c>
      <c r="L38" s="25">
        <v>29.355194702822008</v>
      </c>
    </row>
    <row r="39" spans="1:12" ht="15">
      <c r="A39" s="41" t="s">
        <v>14</v>
      </c>
      <c r="B39" s="41">
        <v>84.8</v>
      </c>
      <c r="C39" s="42">
        <v>619</v>
      </c>
      <c r="D39" s="43">
        <v>297.2</v>
      </c>
      <c r="F39" s="29" t="s">
        <v>14</v>
      </c>
      <c r="G39" s="25">
        <v>84.8</v>
      </c>
      <c r="H39" s="25">
        <v>619</v>
      </c>
      <c r="I39" s="25">
        <v>297.2</v>
      </c>
      <c r="J39" s="25">
        <v>8.47152847152847</v>
      </c>
      <c r="K39" s="25">
        <v>61.838161838161845</v>
      </c>
      <c r="L39" s="25">
        <v>29.69030969030969</v>
      </c>
    </row>
    <row r="40" spans="1:12" ht="15">
      <c r="A40" s="41" t="s">
        <v>9</v>
      </c>
      <c r="B40" s="41">
        <v>79.6</v>
      </c>
      <c r="C40" s="42">
        <v>382.5</v>
      </c>
      <c r="D40" s="43">
        <v>438.9</v>
      </c>
      <c r="F40" s="29" t="s">
        <v>12</v>
      </c>
      <c r="G40" s="25">
        <v>31.6</v>
      </c>
      <c r="H40" s="25">
        <v>209.6</v>
      </c>
      <c r="I40" s="25">
        <v>246.6</v>
      </c>
      <c r="J40" s="25">
        <v>6.4780647806478076</v>
      </c>
      <c r="K40" s="25">
        <v>42.968429684296844</v>
      </c>
      <c r="L40" s="25">
        <v>50.55350553505535</v>
      </c>
    </row>
    <row r="41" spans="1:12" ht="15">
      <c r="A41" s="41" t="s">
        <v>28</v>
      </c>
      <c r="B41" s="41">
        <v>200.3</v>
      </c>
      <c r="C41" s="42">
        <v>821.8</v>
      </c>
      <c r="D41" s="43">
        <v>1033</v>
      </c>
      <c r="F41" s="25" t="s">
        <v>68</v>
      </c>
      <c r="G41" s="25">
        <v>118.1</v>
      </c>
      <c r="H41" s="25">
        <v>1333.8</v>
      </c>
      <c r="I41" s="25">
        <v>591.8</v>
      </c>
      <c r="J41" s="25">
        <v>5.778734647942457</v>
      </c>
      <c r="K41" s="25">
        <v>65.26398199344327</v>
      </c>
      <c r="L41" s="25">
        <v>28.957283358614276</v>
      </c>
    </row>
    <row r="42" spans="1:12" ht="15">
      <c r="A42" s="41" t="s">
        <v>25</v>
      </c>
      <c r="B42" s="41">
        <v>2322.5</v>
      </c>
      <c r="C42" s="42">
        <v>4699.4</v>
      </c>
      <c r="D42" s="43">
        <v>5297.1</v>
      </c>
      <c r="F42" s="29" t="s">
        <v>19</v>
      </c>
      <c r="G42" s="25">
        <v>20.6</v>
      </c>
      <c r="H42" s="25">
        <v>203.8</v>
      </c>
      <c r="I42" s="25">
        <v>163.1</v>
      </c>
      <c r="J42" s="25">
        <v>5.316129032258065</v>
      </c>
      <c r="K42" s="25">
        <v>52.593548387096774</v>
      </c>
      <c r="L42" s="25">
        <v>42.090322580645164</v>
      </c>
    </row>
    <row r="43" spans="1:12" ht="15">
      <c r="A43" s="41" t="s">
        <v>72</v>
      </c>
      <c r="B43" s="41">
        <v>13.7</v>
      </c>
      <c r="C43" s="42">
        <v>24.2</v>
      </c>
      <c r="D43" s="43">
        <v>39.3</v>
      </c>
      <c r="F43" s="29" t="s">
        <v>26</v>
      </c>
      <c r="G43" s="25">
        <v>332.4</v>
      </c>
      <c r="H43" s="25">
        <v>3805.2</v>
      </c>
      <c r="I43" s="25">
        <v>2910.2</v>
      </c>
      <c r="J43" s="25">
        <v>4.716365390618349</v>
      </c>
      <c r="K43" s="25">
        <v>53.99131643917251</v>
      </c>
      <c r="L43" s="25">
        <v>41.29231817020915</v>
      </c>
    </row>
    <row r="44" spans="1:4" ht="15">
      <c r="A44" s="41" t="s">
        <v>73</v>
      </c>
      <c r="B44" s="41">
        <v>154.1</v>
      </c>
      <c r="C44" s="42">
        <v>396.7</v>
      </c>
      <c r="D44" s="43">
        <v>520.4</v>
      </c>
    </row>
    <row r="45" spans="1:12" ht="15">
      <c r="A45" s="41" t="s">
        <v>74</v>
      </c>
      <c r="B45" s="41">
        <v>139.8</v>
      </c>
      <c r="C45" s="42">
        <v>585.6</v>
      </c>
      <c r="D45" s="43">
        <v>693.6</v>
      </c>
      <c r="F45" s="25" t="s">
        <v>74</v>
      </c>
      <c r="G45" s="25">
        <v>139.8</v>
      </c>
      <c r="H45" s="25">
        <v>585.6</v>
      </c>
      <c r="I45" s="25">
        <v>693.6</v>
      </c>
      <c r="J45" s="25">
        <v>9.85200845665962</v>
      </c>
      <c r="K45" s="25">
        <v>41.268498942917546</v>
      </c>
      <c r="L45" s="25">
        <v>48.879492600422836</v>
      </c>
    </row>
    <row r="46" spans="1:12" ht="15">
      <c r="A46" s="41" t="s">
        <v>75</v>
      </c>
      <c r="B46" s="41">
        <v>11638.9</v>
      </c>
      <c r="C46" s="42">
        <v>3969.7</v>
      </c>
      <c r="D46" s="43">
        <v>3456.5</v>
      </c>
      <c r="F46" s="25" t="s">
        <v>73</v>
      </c>
      <c r="G46" s="25">
        <v>154.1</v>
      </c>
      <c r="H46" s="25">
        <v>396.7</v>
      </c>
      <c r="I46" s="25">
        <v>520.4</v>
      </c>
      <c r="J46" s="25">
        <v>14.385735623599702</v>
      </c>
      <c r="K46" s="25">
        <v>37.033233756534734</v>
      </c>
      <c r="L46" s="25">
        <v>48.58103061986558</v>
      </c>
    </row>
    <row r="47" spans="6:12" ht="15">
      <c r="F47" s="25" t="s">
        <v>72</v>
      </c>
      <c r="G47" s="25">
        <v>13.7</v>
      </c>
      <c r="H47" s="25">
        <v>24.2</v>
      </c>
      <c r="I47" s="25">
        <v>39.3</v>
      </c>
      <c r="J47" s="25">
        <v>17.74611398963731</v>
      </c>
      <c r="K47" s="25">
        <v>31.347150259067362</v>
      </c>
      <c r="L47" s="25">
        <v>50.906735751295344</v>
      </c>
    </row>
    <row r="48" spans="1:12" ht="15">
      <c r="A48" s="29"/>
      <c r="F48" s="25" t="s">
        <v>75</v>
      </c>
      <c r="G48" s="25">
        <v>11638.9</v>
      </c>
      <c r="H48" s="25">
        <v>3969.7</v>
      </c>
      <c r="I48" s="25">
        <v>3456.5</v>
      </c>
      <c r="J48" s="25">
        <v>61.048198016270575</v>
      </c>
      <c r="K48" s="25">
        <v>20.82181577856922</v>
      </c>
      <c r="L48" s="25">
        <v>18.129986205160215</v>
      </c>
    </row>
    <row r="49" spans="1:2" ht="15">
      <c r="A49" s="29"/>
      <c r="B49" s="29"/>
    </row>
    <row r="51" spans="1:2" ht="15">
      <c r="A51" s="44"/>
      <c r="B51" s="45"/>
    </row>
    <row r="52" spans="1:2" ht="15">
      <c r="A52" s="29"/>
      <c r="B52" s="46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4">
      <selection activeCell="H53" sqref="H53"/>
    </sheetView>
  </sheetViews>
  <sheetFormatPr defaultColWidth="8.7109375" defaultRowHeight="15"/>
  <cols>
    <col min="1" max="1" width="22.57421875" style="25" customWidth="1"/>
    <col min="2" max="5" width="7.8515625" style="25" customWidth="1"/>
    <col min="6" max="7" width="8.7109375" style="25" customWidth="1"/>
    <col min="8" max="8" width="16.57421875" style="25" customWidth="1"/>
    <col min="9" max="16384" width="8.7109375" style="25" customWidth="1"/>
  </cols>
  <sheetData>
    <row r="1" ht="15">
      <c r="A1" s="24" t="s">
        <v>121</v>
      </c>
    </row>
    <row r="2" spans="1:11" ht="15.75">
      <c r="A2" s="65" t="s">
        <v>259</v>
      </c>
      <c r="K2" s="113" t="s">
        <v>122</v>
      </c>
    </row>
    <row r="3" ht="15" customHeight="1">
      <c r="K3" s="36" t="s">
        <v>258</v>
      </c>
    </row>
    <row r="4" spans="2:11" ht="15" customHeight="1">
      <c r="B4" s="25" t="s">
        <v>118</v>
      </c>
      <c r="C4" s="25" t="s">
        <v>119</v>
      </c>
      <c r="D4" s="25" t="s">
        <v>120</v>
      </c>
      <c r="K4" s="36"/>
    </row>
    <row r="5" spans="1:11" ht="15" customHeight="1">
      <c r="A5" s="25" t="s">
        <v>31</v>
      </c>
      <c r="B5" s="25">
        <v>25858.5</v>
      </c>
      <c r="C5" s="25">
        <v>8936.2</v>
      </c>
      <c r="D5" s="25">
        <v>57520</v>
      </c>
      <c r="K5" s="36"/>
    </row>
    <row r="6" ht="12">
      <c r="F6" s="44"/>
    </row>
    <row r="7" spans="2:4" ht="12">
      <c r="B7" s="25" t="s">
        <v>118</v>
      </c>
      <c r="C7" s="25" t="s">
        <v>119</v>
      </c>
      <c r="D7" s="25" t="s">
        <v>120</v>
      </c>
    </row>
    <row r="8" spans="1:4" ht="12">
      <c r="A8" s="25" t="s">
        <v>84</v>
      </c>
      <c r="B8" s="25">
        <v>23045.1</v>
      </c>
      <c r="C8" s="25">
        <v>7107.099999999999</v>
      </c>
      <c r="D8" s="25">
        <v>43582.600000000006</v>
      </c>
    </row>
    <row r="9" spans="1:4" ht="12">
      <c r="A9" s="25" t="s">
        <v>85</v>
      </c>
      <c r="B9" s="25">
        <v>846.9</v>
      </c>
      <c r="C9" s="25">
        <v>290.6</v>
      </c>
      <c r="D9" s="25">
        <v>3272.3</v>
      </c>
    </row>
    <row r="10" spans="1:4" ht="12">
      <c r="A10" s="25" t="s">
        <v>86</v>
      </c>
      <c r="B10" s="25">
        <v>1966.5</v>
      </c>
      <c r="C10" s="25">
        <v>1523.7</v>
      </c>
      <c r="D10" s="25">
        <v>10665.099999999999</v>
      </c>
    </row>
    <row r="11" ht="12"/>
    <row r="12" spans="2:4" ht="12">
      <c r="B12" s="25" t="s">
        <v>118</v>
      </c>
      <c r="C12" s="25" t="s">
        <v>119</v>
      </c>
      <c r="D12" s="25" t="s">
        <v>120</v>
      </c>
    </row>
    <row r="13" spans="1:4" ht="12">
      <c r="A13" s="25" t="s">
        <v>87</v>
      </c>
      <c r="B13" s="25">
        <v>3003.4</v>
      </c>
      <c r="C13" s="25">
        <v>1412</v>
      </c>
      <c r="D13" s="25">
        <v>13585.300000000001</v>
      </c>
    </row>
    <row r="14" spans="1:4" ht="12">
      <c r="A14" s="25" t="s">
        <v>88</v>
      </c>
      <c r="B14" s="25">
        <v>10856.9</v>
      </c>
      <c r="C14" s="25">
        <v>3993.2999999999997</v>
      </c>
      <c r="D14" s="25">
        <v>25462.2</v>
      </c>
    </row>
    <row r="15" spans="1:4" ht="12">
      <c r="A15" s="25" t="s">
        <v>89</v>
      </c>
      <c r="B15" s="25">
        <v>11933.199999999999</v>
      </c>
      <c r="C15" s="25">
        <v>3513.7999999999997</v>
      </c>
      <c r="D15" s="25">
        <v>18336.199999999997</v>
      </c>
    </row>
    <row r="16" ht="12"/>
    <row r="17" spans="2:4" ht="12">
      <c r="B17" s="25" t="s">
        <v>118</v>
      </c>
      <c r="C17" s="25" t="s">
        <v>119</v>
      </c>
      <c r="D17" s="25" t="s">
        <v>120</v>
      </c>
    </row>
    <row r="18" spans="1:4" ht="12">
      <c r="A18" s="48" t="s">
        <v>48</v>
      </c>
      <c r="B18" s="25">
        <v>1201.8</v>
      </c>
      <c r="C18" s="25">
        <v>393.9</v>
      </c>
      <c r="D18" s="25">
        <v>3039.2</v>
      </c>
    </row>
    <row r="19" spans="1:4" ht="12">
      <c r="A19" s="48" t="s">
        <v>51</v>
      </c>
      <c r="B19" s="25">
        <v>2372.5</v>
      </c>
      <c r="C19" s="25">
        <v>1117.5</v>
      </c>
      <c r="D19" s="25">
        <v>7970.5</v>
      </c>
    </row>
    <row r="20" spans="1:4" ht="12">
      <c r="A20" s="48" t="s">
        <v>50</v>
      </c>
      <c r="B20" s="25">
        <v>22227.5</v>
      </c>
      <c r="C20" s="25">
        <v>7416.9</v>
      </c>
      <c r="D20" s="25">
        <v>46475.8</v>
      </c>
    </row>
    <row r="21" spans="1:4" ht="12">
      <c r="A21" s="48" t="s">
        <v>49</v>
      </c>
      <c r="B21" s="25">
        <v>3618.5</v>
      </c>
      <c r="C21" s="25">
        <v>1516.2</v>
      </c>
      <c r="D21" s="25">
        <v>11009.7</v>
      </c>
    </row>
    <row r="22" ht="12">
      <c r="F22" s="34"/>
    </row>
    <row r="23" ht="12">
      <c r="F23" s="34"/>
    </row>
    <row r="24" ht="12">
      <c r="F24" s="34"/>
    </row>
    <row r="25" ht="12">
      <c r="F25" s="34"/>
    </row>
    <row r="26" spans="3:9" ht="12">
      <c r="C26" s="25" t="s">
        <v>77</v>
      </c>
      <c r="D26" s="25" t="s">
        <v>77</v>
      </c>
      <c r="E26" s="25" t="s">
        <v>77</v>
      </c>
      <c r="F26" s="25" t="s">
        <v>31</v>
      </c>
      <c r="G26" s="25" t="s">
        <v>76</v>
      </c>
      <c r="H26" s="25" t="s">
        <v>76</v>
      </c>
      <c r="I26" s="25" t="s">
        <v>76</v>
      </c>
    </row>
    <row r="27" spans="2:9" ht="12">
      <c r="B27" s="44"/>
      <c r="C27" s="44" t="s">
        <v>42</v>
      </c>
      <c r="D27" s="44" t="s">
        <v>43</v>
      </c>
      <c r="E27" s="44" t="s">
        <v>44</v>
      </c>
      <c r="G27" s="44" t="s">
        <v>42</v>
      </c>
      <c r="H27" s="44" t="s">
        <v>43</v>
      </c>
      <c r="I27" s="44" t="s">
        <v>44</v>
      </c>
    </row>
    <row r="28" spans="1:9" ht="12">
      <c r="A28" s="25" t="s">
        <v>31</v>
      </c>
      <c r="B28" s="44"/>
      <c r="C28" s="44">
        <v>57520</v>
      </c>
      <c r="D28" s="44">
        <v>8936.2</v>
      </c>
      <c r="E28" s="44">
        <v>25858.5</v>
      </c>
      <c r="F28" s="25">
        <f>SUM(C28:E28)</f>
        <v>92314.7</v>
      </c>
      <c r="G28" s="25">
        <f>C28/F28*100</f>
        <v>62.30860307188346</v>
      </c>
      <c r="H28" s="25">
        <f>D28/F28*100</f>
        <v>9.680148448730268</v>
      </c>
      <c r="I28" s="25">
        <f>E28/F28*100</f>
        <v>28.011248479386275</v>
      </c>
    </row>
    <row r="29" spans="2:5" ht="12">
      <c r="B29" s="44"/>
      <c r="C29" s="44"/>
      <c r="D29" s="44"/>
      <c r="E29" s="44"/>
    </row>
    <row r="30" spans="1:9" ht="12">
      <c r="A30" s="47" t="s">
        <v>109</v>
      </c>
      <c r="B30" s="44" t="s">
        <v>102</v>
      </c>
      <c r="C30" s="44">
        <v>1489.09154</v>
      </c>
      <c r="D30" s="44">
        <v>86.60803</v>
      </c>
      <c r="E30" s="44">
        <v>385.91142</v>
      </c>
      <c r="F30" s="25">
        <f>SUM(C30:E30)</f>
        <v>1961.6109900000001</v>
      </c>
      <c r="G30" s="25">
        <f>C30/F30*100</f>
        <v>75.91166381057029</v>
      </c>
      <c r="H30" s="25">
        <f>D30/F30*100</f>
        <v>4.415148081934431</v>
      </c>
      <c r="I30" s="25">
        <f>E30/F30*100</f>
        <v>19.673188107495257</v>
      </c>
    </row>
    <row r="31" spans="1:9" ht="12">
      <c r="A31" s="47"/>
      <c r="B31" s="44" t="s">
        <v>103</v>
      </c>
      <c r="C31" s="44">
        <v>487.09241</v>
      </c>
      <c r="D31" s="44">
        <v>2586.7697</v>
      </c>
      <c r="E31" s="44">
        <v>8258.5173</v>
      </c>
      <c r="F31" s="25">
        <f aca="true" t="shared" si="0" ref="F31:F46">SUM(C31:E31)</f>
        <v>11332.37941</v>
      </c>
      <c r="G31" s="25">
        <f aca="true" t="shared" si="1" ref="G31:G46">C31/F31*100</f>
        <v>4.2982359871412035</v>
      </c>
      <c r="H31" s="25">
        <f aca="true" t="shared" si="2" ref="H31:H46">D31/F31*100</f>
        <v>22.82635981740396</v>
      </c>
      <c r="I31" s="25">
        <f aca="true" t="shared" si="3" ref="I31:I46">E31/F31*100</f>
        <v>72.87540419545483</v>
      </c>
    </row>
    <row r="32" spans="1:9" ht="12">
      <c r="A32" s="47"/>
      <c r="B32" s="44" t="s">
        <v>104</v>
      </c>
      <c r="C32" s="44">
        <v>1327.0879</v>
      </c>
      <c r="D32" s="44">
        <v>4965.66367</v>
      </c>
      <c r="E32" s="44">
        <v>13516.78951</v>
      </c>
      <c r="F32" s="25">
        <f t="shared" si="0"/>
        <v>19809.541080000003</v>
      </c>
      <c r="G32" s="25">
        <f t="shared" si="1"/>
        <v>6.699235962310339</v>
      </c>
      <c r="H32" s="25">
        <f t="shared" si="2"/>
        <v>25.067030326176535</v>
      </c>
      <c r="I32" s="25">
        <f t="shared" si="3"/>
        <v>68.23373371151311</v>
      </c>
    </row>
    <row r="33" spans="1:9" ht="12">
      <c r="A33" s="47"/>
      <c r="B33" s="44" t="s">
        <v>105</v>
      </c>
      <c r="C33" s="44">
        <v>38051.19067</v>
      </c>
      <c r="D33" s="44">
        <v>1229.47568</v>
      </c>
      <c r="E33" s="44">
        <v>3421.04721</v>
      </c>
      <c r="F33" s="25">
        <f t="shared" si="0"/>
        <v>42701.713560000004</v>
      </c>
      <c r="G33" s="25">
        <f t="shared" si="1"/>
        <v>89.10928273764571</v>
      </c>
      <c r="H33" s="25">
        <f t="shared" si="2"/>
        <v>2.879218601549722</v>
      </c>
      <c r="I33" s="25">
        <f t="shared" si="3"/>
        <v>8.01149866080456</v>
      </c>
    </row>
    <row r="34" spans="1:9" ht="15">
      <c r="A34" s="47"/>
      <c r="B34" s="44" t="s">
        <v>106</v>
      </c>
      <c r="C34" s="44">
        <v>18141.69731</v>
      </c>
      <c r="D34" s="44">
        <v>67.60734</v>
      </c>
      <c r="E34" s="44">
        <v>276.21569999999997</v>
      </c>
      <c r="F34" s="25">
        <f t="shared" si="0"/>
        <v>18485.52035</v>
      </c>
      <c r="G34" s="25">
        <f t="shared" si="1"/>
        <v>98.14004132158499</v>
      </c>
      <c r="H34" s="25">
        <f t="shared" si="2"/>
        <v>0.36573133306469247</v>
      </c>
      <c r="I34" s="25">
        <f t="shared" si="3"/>
        <v>1.4942273453503299</v>
      </c>
    </row>
    <row r="35" spans="1:5" ht="15">
      <c r="A35" s="34"/>
      <c r="B35" s="40"/>
      <c r="C35" s="40"/>
      <c r="D35" s="40"/>
      <c r="E35" s="40"/>
    </row>
    <row r="36" spans="1:9" ht="15">
      <c r="A36" s="34" t="s">
        <v>94</v>
      </c>
      <c r="B36" s="40" t="s">
        <v>84</v>
      </c>
      <c r="C36" s="40">
        <v>43582.600000000006</v>
      </c>
      <c r="D36" s="40">
        <v>7107.099999999999</v>
      </c>
      <c r="E36" s="40">
        <v>23045.1</v>
      </c>
      <c r="F36" s="25">
        <f t="shared" si="0"/>
        <v>73734.8</v>
      </c>
      <c r="G36" s="25">
        <f t="shared" si="1"/>
        <v>59.10723294835004</v>
      </c>
      <c r="H36" s="25">
        <f t="shared" si="2"/>
        <v>9.638732321780216</v>
      </c>
      <c r="I36" s="25">
        <f t="shared" si="3"/>
        <v>31.254034729869744</v>
      </c>
    </row>
    <row r="37" spans="1:9" ht="15">
      <c r="A37" s="40"/>
      <c r="B37" s="40" t="s">
        <v>85</v>
      </c>
      <c r="C37" s="40">
        <v>3272.3</v>
      </c>
      <c r="D37" s="40">
        <v>290.6</v>
      </c>
      <c r="E37" s="40">
        <v>846.9</v>
      </c>
      <c r="F37" s="25">
        <f t="shared" si="0"/>
        <v>4409.8</v>
      </c>
      <c r="G37" s="25">
        <f t="shared" si="1"/>
        <v>74.20517937321421</v>
      </c>
      <c r="H37" s="25">
        <f t="shared" si="2"/>
        <v>6.589868021225452</v>
      </c>
      <c r="I37" s="25">
        <f t="shared" si="3"/>
        <v>19.20495260556034</v>
      </c>
    </row>
    <row r="38" spans="1:9" ht="15">
      <c r="A38" s="40"/>
      <c r="B38" s="40" t="s">
        <v>34</v>
      </c>
      <c r="C38" s="40">
        <v>10665.099999999999</v>
      </c>
      <c r="D38" s="40">
        <v>1523.7</v>
      </c>
      <c r="E38" s="40">
        <v>1966.5</v>
      </c>
      <c r="F38" s="25">
        <f t="shared" si="0"/>
        <v>14155.3</v>
      </c>
      <c r="G38" s="25">
        <f t="shared" si="1"/>
        <v>75.34351091110749</v>
      </c>
      <c r="H38" s="25">
        <f t="shared" si="2"/>
        <v>10.764166072071946</v>
      </c>
      <c r="I38" s="25">
        <f t="shared" si="3"/>
        <v>13.892323016820557</v>
      </c>
    </row>
    <row r="39" spans="1:5" ht="15">
      <c r="A39" s="40"/>
      <c r="B39" s="40"/>
      <c r="C39" s="40"/>
      <c r="D39" s="40"/>
      <c r="E39" s="40"/>
    </row>
    <row r="40" spans="1:9" ht="15">
      <c r="A40" s="34" t="s">
        <v>40</v>
      </c>
      <c r="B40" s="40" t="s">
        <v>35</v>
      </c>
      <c r="C40" s="40">
        <v>13585.300000000001</v>
      </c>
      <c r="D40" s="40">
        <v>1412</v>
      </c>
      <c r="E40" s="40">
        <v>3003.4</v>
      </c>
      <c r="F40" s="25">
        <f t="shared" si="0"/>
        <v>18000.7</v>
      </c>
      <c r="G40" s="25">
        <f t="shared" si="1"/>
        <v>75.47095390734805</v>
      </c>
      <c r="H40" s="25">
        <f t="shared" si="2"/>
        <v>7.8441393945791</v>
      </c>
      <c r="I40" s="25">
        <f t="shared" si="3"/>
        <v>16.68490669807285</v>
      </c>
    </row>
    <row r="41" spans="1:9" ht="15">
      <c r="A41" s="40"/>
      <c r="B41" s="40" t="s">
        <v>36</v>
      </c>
      <c r="C41" s="40">
        <v>25462.2</v>
      </c>
      <c r="D41" s="40">
        <v>3993.2999999999997</v>
      </c>
      <c r="E41" s="40">
        <v>10856.9</v>
      </c>
      <c r="F41" s="25">
        <f t="shared" si="0"/>
        <v>40312.4</v>
      </c>
      <c r="G41" s="25">
        <f t="shared" si="1"/>
        <v>63.16220319306218</v>
      </c>
      <c r="H41" s="25">
        <f t="shared" si="2"/>
        <v>9.905885037854356</v>
      </c>
      <c r="I41" s="25">
        <f t="shared" si="3"/>
        <v>26.931911769083456</v>
      </c>
    </row>
    <row r="42" spans="1:9" ht="15">
      <c r="A42" s="34"/>
      <c r="B42" s="40" t="s">
        <v>37</v>
      </c>
      <c r="C42" s="40">
        <v>18336.199999999997</v>
      </c>
      <c r="D42" s="40">
        <v>3513.7999999999997</v>
      </c>
      <c r="E42" s="40">
        <v>11933.199999999999</v>
      </c>
      <c r="F42" s="25">
        <f t="shared" si="0"/>
        <v>33783.2</v>
      </c>
      <c r="G42" s="25">
        <f t="shared" si="1"/>
        <v>54.27608989083331</v>
      </c>
      <c r="H42" s="25">
        <f t="shared" si="2"/>
        <v>10.40102772975917</v>
      </c>
      <c r="I42" s="25">
        <f t="shared" si="3"/>
        <v>35.32288237940752</v>
      </c>
    </row>
    <row r="43" spans="1:5" ht="15">
      <c r="A43" s="34"/>
      <c r="B43" s="40"/>
      <c r="C43" s="40"/>
      <c r="D43" s="40"/>
      <c r="E43" s="40"/>
    </row>
    <row r="44" spans="1:9" ht="15">
      <c r="A44" s="34" t="s">
        <v>101</v>
      </c>
      <c r="B44" s="40" t="s">
        <v>48</v>
      </c>
      <c r="C44" s="40">
        <v>3039.2</v>
      </c>
      <c r="D44" s="40">
        <v>393.9</v>
      </c>
      <c r="E44" s="40">
        <v>1201.8</v>
      </c>
      <c r="F44" s="25">
        <f t="shared" si="0"/>
        <v>4634.9</v>
      </c>
      <c r="G44" s="25">
        <f t="shared" si="1"/>
        <v>65.5720727523787</v>
      </c>
      <c r="H44" s="25">
        <f t="shared" si="2"/>
        <v>8.498565233338368</v>
      </c>
      <c r="I44" s="25">
        <f t="shared" si="3"/>
        <v>25.92936201428294</v>
      </c>
    </row>
    <row r="45" spans="2:9" ht="15">
      <c r="B45" s="25" t="s">
        <v>51</v>
      </c>
      <c r="C45" s="25">
        <v>7970.5</v>
      </c>
      <c r="D45" s="25">
        <v>1117.5</v>
      </c>
      <c r="E45" s="25">
        <v>2372.5</v>
      </c>
      <c r="F45" s="25">
        <f t="shared" si="0"/>
        <v>11460.5</v>
      </c>
      <c r="G45" s="25">
        <f t="shared" si="1"/>
        <v>69.54757645826972</v>
      </c>
      <c r="H45" s="25">
        <f t="shared" si="2"/>
        <v>9.750883469307622</v>
      </c>
      <c r="I45" s="25">
        <f t="shared" si="3"/>
        <v>20.70154007242267</v>
      </c>
    </row>
    <row r="46" spans="2:9" ht="15">
      <c r="B46" s="25" t="s">
        <v>50</v>
      </c>
      <c r="C46" s="25">
        <v>46475.8</v>
      </c>
      <c r="D46" s="25">
        <v>7416.9</v>
      </c>
      <c r="E46" s="25">
        <v>22227.5</v>
      </c>
      <c r="F46" s="25">
        <f t="shared" si="0"/>
        <v>76120.20000000001</v>
      </c>
      <c r="G46" s="25">
        <f t="shared" si="1"/>
        <v>61.05580384707344</v>
      </c>
      <c r="H46" s="25">
        <f t="shared" si="2"/>
        <v>9.743668566293834</v>
      </c>
      <c r="I46" s="25">
        <f t="shared" si="3"/>
        <v>29.200527586632717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 topLeftCell="T4">
      <selection activeCell="W10" sqref="W10:AA14"/>
    </sheetView>
  </sheetViews>
  <sheetFormatPr defaultColWidth="9.140625" defaultRowHeight="15"/>
  <cols>
    <col min="1" max="1" width="15.8515625" style="52" customWidth="1"/>
    <col min="2" max="16" width="9.421875" style="52" customWidth="1"/>
    <col min="17" max="251" width="8.7109375" style="52" customWidth="1"/>
    <col min="252" max="272" width="9.421875" style="52" customWidth="1"/>
    <col min="273" max="507" width="8.7109375" style="52" customWidth="1"/>
    <col min="508" max="528" width="9.421875" style="52" customWidth="1"/>
    <col min="529" max="763" width="8.7109375" style="52" customWidth="1"/>
    <col min="764" max="784" width="9.421875" style="52" customWidth="1"/>
    <col min="785" max="1019" width="8.7109375" style="52" customWidth="1"/>
    <col min="1020" max="1040" width="9.421875" style="52" customWidth="1"/>
    <col min="1041" max="1275" width="8.7109375" style="52" customWidth="1"/>
    <col min="1276" max="1296" width="9.421875" style="52" customWidth="1"/>
    <col min="1297" max="1531" width="8.7109375" style="52" customWidth="1"/>
    <col min="1532" max="1552" width="9.421875" style="52" customWidth="1"/>
    <col min="1553" max="1787" width="8.7109375" style="52" customWidth="1"/>
    <col min="1788" max="1808" width="9.421875" style="52" customWidth="1"/>
    <col min="1809" max="2043" width="8.7109375" style="52" customWidth="1"/>
    <col min="2044" max="2064" width="9.421875" style="52" customWidth="1"/>
    <col min="2065" max="2299" width="8.7109375" style="52" customWidth="1"/>
    <col min="2300" max="2320" width="9.421875" style="52" customWidth="1"/>
    <col min="2321" max="2555" width="8.7109375" style="52" customWidth="1"/>
    <col min="2556" max="2576" width="9.421875" style="52" customWidth="1"/>
    <col min="2577" max="2811" width="8.7109375" style="52" customWidth="1"/>
    <col min="2812" max="2832" width="9.421875" style="52" customWidth="1"/>
    <col min="2833" max="3067" width="8.7109375" style="52" customWidth="1"/>
    <col min="3068" max="3088" width="9.421875" style="52" customWidth="1"/>
    <col min="3089" max="3323" width="8.7109375" style="52" customWidth="1"/>
    <col min="3324" max="3344" width="9.421875" style="52" customWidth="1"/>
    <col min="3345" max="3579" width="8.7109375" style="52" customWidth="1"/>
    <col min="3580" max="3600" width="9.421875" style="52" customWidth="1"/>
    <col min="3601" max="3835" width="8.7109375" style="52" customWidth="1"/>
    <col min="3836" max="3856" width="9.421875" style="52" customWidth="1"/>
    <col min="3857" max="4091" width="8.7109375" style="52" customWidth="1"/>
    <col min="4092" max="4112" width="9.421875" style="52" customWidth="1"/>
    <col min="4113" max="4347" width="8.7109375" style="52" customWidth="1"/>
    <col min="4348" max="4368" width="9.421875" style="52" customWidth="1"/>
    <col min="4369" max="4603" width="8.7109375" style="52" customWidth="1"/>
    <col min="4604" max="4624" width="9.421875" style="52" customWidth="1"/>
    <col min="4625" max="4859" width="8.7109375" style="52" customWidth="1"/>
    <col min="4860" max="4880" width="9.421875" style="52" customWidth="1"/>
    <col min="4881" max="5115" width="8.7109375" style="52" customWidth="1"/>
    <col min="5116" max="5136" width="9.421875" style="52" customWidth="1"/>
    <col min="5137" max="5371" width="8.7109375" style="52" customWidth="1"/>
    <col min="5372" max="5392" width="9.421875" style="52" customWidth="1"/>
    <col min="5393" max="5627" width="8.7109375" style="52" customWidth="1"/>
    <col min="5628" max="5648" width="9.421875" style="52" customWidth="1"/>
    <col min="5649" max="5883" width="8.7109375" style="52" customWidth="1"/>
    <col min="5884" max="5904" width="9.421875" style="52" customWidth="1"/>
    <col min="5905" max="6139" width="8.7109375" style="52" customWidth="1"/>
    <col min="6140" max="6160" width="9.421875" style="52" customWidth="1"/>
    <col min="6161" max="6395" width="8.7109375" style="52" customWidth="1"/>
    <col min="6396" max="6416" width="9.421875" style="52" customWidth="1"/>
    <col min="6417" max="6651" width="8.7109375" style="52" customWidth="1"/>
    <col min="6652" max="6672" width="9.421875" style="52" customWidth="1"/>
    <col min="6673" max="6907" width="8.7109375" style="52" customWidth="1"/>
    <col min="6908" max="6928" width="9.421875" style="52" customWidth="1"/>
    <col min="6929" max="7163" width="8.7109375" style="52" customWidth="1"/>
    <col min="7164" max="7184" width="9.421875" style="52" customWidth="1"/>
    <col min="7185" max="7419" width="8.7109375" style="52" customWidth="1"/>
    <col min="7420" max="7440" width="9.421875" style="52" customWidth="1"/>
    <col min="7441" max="7675" width="8.7109375" style="52" customWidth="1"/>
    <col min="7676" max="7696" width="9.421875" style="52" customWidth="1"/>
    <col min="7697" max="7931" width="8.7109375" style="52" customWidth="1"/>
    <col min="7932" max="7952" width="9.421875" style="52" customWidth="1"/>
    <col min="7953" max="8187" width="8.7109375" style="52" customWidth="1"/>
    <col min="8188" max="8208" width="9.421875" style="52" customWidth="1"/>
    <col min="8209" max="8443" width="8.7109375" style="52" customWidth="1"/>
    <col min="8444" max="8464" width="9.421875" style="52" customWidth="1"/>
    <col min="8465" max="8699" width="8.7109375" style="52" customWidth="1"/>
    <col min="8700" max="8720" width="9.421875" style="52" customWidth="1"/>
    <col min="8721" max="8955" width="8.7109375" style="52" customWidth="1"/>
    <col min="8956" max="8976" width="9.421875" style="52" customWidth="1"/>
    <col min="8977" max="9211" width="8.7109375" style="52" customWidth="1"/>
    <col min="9212" max="9232" width="9.421875" style="52" customWidth="1"/>
    <col min="9233" max="9467" width="8.7109375" style="52" customWidth="1"/>
    <col min="9468" max="9488" width="9.421875" style="52" customWidth="1"/>
    <col min="9489" max="9723" width="8.7109375" style="52" customWidth="1"/>
    <col min="9724" max="9744" width="9.421875" style="52" customWidth="1"/>
    <col min="9745" max="9979" width="8.7109375" style="52" customWidth="1"/>
    <col min="9980" max="10000" width="9.421875" style="52" customWidth="1"/>
    <col min="10001" max="10235" width="8.7109375" style="52" customWidth="1"/>
    <col min="10236" max="10256" width="9.421875" style="52" customWidth="1"/>
    <col min="10257" max="10491" width="8.7109375" style="52" customWidth="1"/>
    <col min="10492" max="10512" width="9.421875" style="52" customWidth="1"/>
    <col min="10513" max="10747" width="8.7109375" style="52" customWidth="1"/>
    <col min="10748" max="10768" width="9.421875" style="52" customWidth="1"/>
    <col min="10769" max="11003" width="8.7109375" style="52" customWidth="1"/>
    <col min="11004" max="11024" width="9.421875" style="52" customWidth="1"/>
    <col min="11025" max="11259" width="8.7109375" style="52" customWidth="1"/>
    <col min="11260" max="11280" width="9.421875" style="52" customWidth="1"/>
    <col min="11281" max="11515" width="8.7109375" style="52" customWidth="1"/>
    <col min="11516" max="11536" width="9.421875" style="52" customWidth="1"/>
    <col min="11537" max="11771" width="8.7109375" style="52" customWidth="1"/>
    <col min="11772" max="11792" width="9.421875" style="52" customWidth="1"/>
    <col min="11793" max="12027" width="8.7109375" style="52" customWidth="1"/>
    <col min="12028" max="12048" width="9.421875" style="52" customWidth="1"/>
    <col min="12049" max="12283" width="8.7109375" style="52" customWidth="1"/>
    <col min="12284" max="12304" width="9.421875" style="52" customWidth="1"/>
    <col min="12305" max="12539" width="8.7109375" style="52" customWidth="1"/>
    <col min="12540" max="12560" width="9.421875" style="52" customWidth="1"/>
    <col min="12561" max="12795" width="8.7109375" style="52" customWidth="1"/>
    <col min="12796" max="12816" width="9.421875" style="52" customWidth="1"/>
    <col min="12817" max="13051" width="8.7109375" style="52" customWidth="1"/>
    <col min="13052" max="13072" width="9.421875" style="52" customWidth="1"/>
    <col min="13073" max="13307" width="8.7109375" style="52" customWidth="1"/>
    <col min="13308" max="13328" width="9.421875" style="52" customWidth="1"/>
    <col min="13329" max="13563" width="8.7109375" style="52" customWidth="1"/>
    <col min="13564" max="13584" width="9.421875" style="52" customWidth="1"/>
    <col min="13585" max="13819" width="8.7109375" style="52" customWidth="1"/>
    <col min="13820" max="13840" width="9.421875" style="52" customWidth="1"/>
    <col min="13841" max="14075" width="8.7109375" style="52" customWidth="1"/>
    <col min="14076" max="14096" width="9.421875" style="52" customWidth="1"/>
    <col min="14097" max="14331" width="8.7109375" style="52" customWidth="1"/>
    <col min="14332" max="14352" width="9.421875" style="52" customWidth="1"/>
    <col min="14353" max="14587" width="8.7109375" style="52" customWidth="1"/>
    <col min="14588" max="14608" width="9.421875" style="52" customWidth="1"/>
    <col min="14609" max="14843" width="8.7109375" style="52" customWidth="1"/>
    <col min="14844" max="14864" width="9.421875" style="52" customWidth="1"/>
    <col min="14865" max="15099" width="8.7109375" style="52" customWidth="1"/>
    <col min="15100" max="15120" width="9.421875" style="52" customWidth="1"/>
    <col min="15121" max="15355" width="8.7109375" style="52" customWidth="1"/>
    <col min="15356" max="15376" width="9.421875" style="52" customWidth="1"/>
    <col min="15377" max="15611" width="8.7109375" style="52" customWidth="1"/>
    <col min="15612" max="15632" width="9.421875" style="52" customWidth="1"/>
    <col min="15633" max="15867" width="8.7109375" style="52" customWidth="1"/>
    <col min="15868" max="15888" width="9.421875" style="52" customWidth="1"/>
    <col min="15889" max="16123" width="8.7109375" style="52" customWidth="1"/>
    <col min="16124" max="16144" width="9.421875" style="52" customWidth="1"/>
    <col min="16145" max="16384" width="8.7109375" style="52" customWidth="1"/>
  </cols>
  <sheetData>
    <row r="1" ht="15">
      <c r="A1" s="51" t="s">
        <v>182</v>
      </c>
    </row>
    <row r="4" spans="1:12" ht="15">
      <c r="A4" s="53" t="s">
        <v>56</v>
      </c>
      <c r="B4" s="52" t="s">
        <v>165</v>
      </c>
      <c r="G4" s="52" t="s">
        <v>166</v>
      </c>
      <c r="L4" s="52" t="s">
        <v>167</v>
      </c>
    </row>
    <row r="5" spans="1:21" ht="15">
      <c r="A5" s="53" t="s">
        <v>168</v>
      </c>
      <c r="B5" s="25" t="s">
        <v>178</v>
      </c>
      <c r="C5" s="25" t="s">
        <v>179</v>
      </c>
      <c r="D5" s="25" t="s">
        <v>180</v>
      </c>
      <c r="E5" s="25" t="s">
        <v>181</v>
      </c>
      <c r="G5" s="25" t="s">
        <v>178</v>
      </c>
      <c r="H5" s="25" t="s">
        <v>179</v>
      </c>
      <c r="I5" s="25" t="s">
        <v>180</v>
      </c>
      <c r="J5" s="25" t="s">
        <v>181</v>
      </c>
      <c r="L5" s="25" t="s">
        <v>178</v>
      </c>
      <c r="M5" s="25" t="s">
        <v>179</v>
      </c>
      <c r="N5" s="25" t="s">
        <v>180</v>
      </c>
      <c r="O5" s="25" t="s">
        <v>181</v>
      </c>
      <c r="R5" s="25" t="s">
        <v>178</v>
      </c>
      <c r="S5" s="25" t="s">
        <v>180</v>
      </c>
      <c r="T5" s="25" t="s">
        <v>181</v>
      </c>
      <c r="U5" s="25" t="s">
        <v>179</v>
      </c>
    </row>
    <row r="6" spans="1:21" ht="15">
      <c r="A6" s="53" t="s">
        <v>66</v>
      </c>
      <c r="B6" s="25">
        <v>62402.96293</v>
      </c>
      <c r="C6" s="25">
        <v>504.76427</v>
      </c>
      <c r="D6" s="25">
        <v>3340.08334</v>
      </c>
      <c r="E6" s="25">
        <v>7474.92537</v>
      </c>
      <c r="G6" s="25">
        <v>26201.78844</v>
      </c>
      <c r="H6" s="25">
        <v>114.5843</v>
      </c>
      <c r="I6" s="25">
        <v>1314.78041</v>
      </c>
      <c r="J6" s="25">
        <v>2518.93142</v>
      </c>
      <c r="L6" s="52">
        <f>SUM(G6/B6*100)</f>
        <v>41.98805186444694</v>
      </c>
      <c r="M6" s="52">
        <f>SUM(H6/C6*100)</f>
        <v>22.700556836164335</v>
      </c>
      <c r="N6" s="52">
        <f aca="true" t="shared" si="0" ref="M6:O21">SUM(I6/D6*100)</f>
        <v>39.363700727299815</v>
      </c>
      <c r="O6" s="52">
        <f t="shared" si="0"/>
        <v>33.69841564050291</v>
      </c>
      <c r="Q6" s="52" t="s">
        <v>2</v>
      </c>
      <c r="R6" s="52">
        <v>41.98805186444694</v>
      </c>
      <c r="S6" s="52">
        <v>39.363700727299815</v>
      </c>
      <c r="T6" s="52">
        <v>33.69841564050291</v>
      </c>
      <c r="U6" s="52">
        <v>22.700556836164335</v>
      </c>
    </row>
    <row r="7" spans="1:15" ht="15">
      <c r="A7" s="53" t="s">
        <v>5</v>
      </c>
      <c r="B7" s="25">
        <v>1514.69833</v>
      </c>
      <c r="C7" s="25">
        <v>11.20959</v>
      </c>
      <c r="D7" s="25">
        <v>75.52732</v>
      </c>
      <c r="E7" s="25">
        <v>183.90968</v>
      </c>
      <c r="G7" s="25">
        <v>709.01556</v>
      </c>
      <c r="H7" s="50"/>
      <c r="I7" s="25">
        <v>27.30708</v>
      </c>
      <c r="J7" s="25">
        <v>81.96547</v>
      </c>
      <c r="L7" s="52">
        <f aca="true" t="shared" si="1" ref="L7:L38">SUM(G7/B7*100)</f>
        <v>46.809027643147935</v>
      </c>
      <c r="N7" s="52">
        <f t="shared" si="0"/>
        <v>36.1552349533917</v>
      </c>
      <c r="O7" s="52">
        <f t="shared" si="0"/>
        <v>44.56832832290284</v>
      </c>
    </row>
    <row r="8" spans="1:20" ht="15">
      <c r="A8" s="53" t="s">
        <v>6</v>
      </c>
      <c r="B8" s="25">
        <v>700.62304</v>
      </c>
      <c r="C8" s="28">
        <v>5.6447</v>
      </c>
      <c r="D8" s="25">
        <v>35.60872</v>
      </c>
      <c r="E8" s="25">
        <v>52.4676</v>
      </c>
      <c r="G8" s="25">
        <v>321.87518</v>
      </c>
      <c r="H8" s="50"/>
      <c r="I8" s="25">
        <v>14.85143</v>
      </c>
      <c r="J8" s="25">
        <v>22.926</v>
      </c>
      <c r="L8" s="52">
        <f t="shared" si="1"/>
        <v>45.94127820860702</v>
      </c>
      <c r="N8" s="52">
        <f t="shared" si="0"/>
        <v>41.70728405851151</v>
      </c>
      <c r="O8" s="52">
        <f t="shared" si="0"/>
        <v>43.69553781762459</v>
      </c>
      <c r="Q8" s="52" t="s">
        <v>191</v>
      </c>
      <c r="R8" s="52">
        <v>78.40721486292325</v>
      </c>
      <c r="S8" s="52">
        <v>84.5089828085164</v>
      </c>
      <c r="T8" s="52">
        <v>71.07969882411489</v>
      </c>
    </row>
    <row r="9" spans="1:23" ht="15.75">
      <c r="A9" s="53" t="s">
        <v>68</v>
      </c>
      <c r="B9" s="25">
        <v>119.44872</v>
      </c>
      <c r="C9" s="50"/>
      <c r="D9" s="25">
        <v>3.51801</v>
      </c>
      <c r="E9" s="25">
        <v>13.88444</v>
      </c>
      <c r="G9" s="25">
        <v>45.317</v>
      </c>
      <c r="H9" s="25" t="s">
        <v>67</v>
      </c>
      <c r="I9" s="28">
        <v>1.26012</v>
      </c>
      <c r="J9" s="25">
        <v>3.43744</v>
      </c>
      <c r="L9" s="52">
        <f t="shared" si="1"/>
        <v>37.9384559332239</v>
      </c>
      <c r="N9" s="52">
        <f t="shared" si="0"/>
        <v>35.81911364663545</v>
      </c>
      <c r="O9" s="52">
        <f t="shared" si="0"/>
        <v>24.75749832186246</v>
      </c>
      <c r="Q9" s="52" t="s">
        <v>192</v>
      </c>
      <c r="R9" s="52">
        <v>70.85885513604627</v>
      </c>
      <c r="S9" s="52">
        <v>70.94793856155202</v>
      </c>
      <c r="T9" s="52">
        <v>65.70187113375951</v>
      </c>
      <c r="W9" s="113" t="s">
        <v>183</v>
      </c>
    </row>
    <row r="10" spans="1:23" ht="15" customHeight="1">
      <c r="A10" s="53" t="s">
        <v>7</v>
      </c>
      <c r="B10" s="25">
        <v>1419.35485</v>
      </c>
      <c r="C10" s="25">
        <v>9.59928</v>
      </c>
      <c r="D10" s="25">
        <v>58.4112</v>
      </c>
      <c r="E10" s="25">
        <v>223.04554</v>
      </c>
      <c r="G10" s="25">
        <v>798.00529</v>
      </c>
      <c r="H10" s="25">
        <v>6.78734</v>
      </c>
      <c r="I10" s="25">
        <v>27.374</v>
      </c>
      <c r="J10" s="25">
        <v>110.19363</v>
      </c>
      <c r="L10" s="52">
        <f t="shared" si="1"/>
        <v>56.22309953004353</v>
      </c>
      <c r="N10" s="52">
        <f t="shared" si="0"/>
        <v>46.864299997260794</v>
      </c>
      <c r="O10" s="52">
        <f t="shared" si="0"/>
        <v>49.404094787100426</v>
      </c>
      <c r="Q10" s="52" t="s">
        <v>187</v>
      </c>
      <c r="R10" s="52">
        <v>64.97140363355194</v>
      </c>
      <c r="S10" s="52">
        <v>56.93215214495634</v>
      </c>
      <c r="T10" s="52">
        <v>69.81926272126175</v>
      </c>
      <c r="U10" s="52">
        <v>59.35567706760344</v>
      </c>
      <c r="W10" s="36" t="s">
        <v>460</v>
      </c>
    </row>
    <row r="11" spans="1:27" ht="15">
      <c r="A11" s="53" t="s">
        <v>69</v>
      </c>
      <c r="B11" s="25">
        <v>8676.79579</v>
      </c>
      <c r="C11" s="50"/>
      <c r="D11" s="25">
        <v>462.04078</v>
      </c>
      <c r="E11" s="25">
        <v>433.74297</v>
      </c>
      <c r="G11" s="25">
        <v>4650.57403</v>
      </c>
      <c r="H11" s="50"/>
      <c r="I11" s="25">
        <v>231.36034</v>
      </c>
      <c r="J11" s="25">
        <v>235.87024</v>
      </c>
      <c r="L11" s="52">
        <f t="shared" si="1"/>
        <v>53.59782738415698</v>
      </c>
      <c r="N11" s="52">
        <f t="shared" si="0"/>
        <v>50.07357575666806</v>
      </c>
      <c r="O11" s="52">
        <f t="shared" si="0"/>
        <v>54.38018741836898</v>
      </c>
      <c r="Q11" s="52" t="s">
        <v>193</v>
      </c>
      <c r="R11" s="52">
        <v>62.72518502456759</v>
      </c>
      <c r="S11" s="52">
        <v>56.65282594941746</v>
      </c>
      <c r="T11" s="52">
        <v>55.40789484061622</v>
      </c>
      <c r="W11" s="37" t="s">
        <v>185</v>
      </c>
      <c r="X11" s="54"/>
      <c r="Y11" s="54"/>
      <c r="Z11" s="54"/>
      <c r="AA11" s="54"/>
    </row>
    <row r="12" spans="1:27" ht="15">
      <c r="A12" s="53" t="s">
        <v>11</v>
      </c>
      <c r="B12" s="25">
        <v>847.36863</v>
      </c>
      <c r="C12" s="50"/>
      <c r="D12" s="25">
        <v>31.2573</v>
      </c>
      <c r="E12" s="25">
        <v>35.33633</v>
      </c>
      <c r="G12" s="25">
        <v>600.43571</v>
      </c>
      <c r="H12" s="50"/>
      <c r="I12" s="25">
        <v>22.17641</v>
      </c>
      <c r="J12" s="25">
        <v>23.21663</v>
      </c>
      <c r="L12" s="52">
        <f t="shared" si="1"/>
        <v>70.85885513604627</v>
      </c>
      <c r="N12" s="52">
        <f t="shared" si="0"/>
        <v>70.94793856155202</v>
      </c>
      <c r="O12" s="52">
        <f t="shared" si="0"/>
        <v>65.70187113375951</v>
      </c>
      <c r="Q12" s="52" t="s">
        <v>194</v>
      </c>
      <c r="R12" s="52">
        <v>62.21606916905185</v>
      </c>
      <c r="S12" s="52">
        <v>55.63659430669482</v>
      </c>
      <c r="T12" s="52">
        <v>55.15941527899078</v>
      </c>
      <c r="W12" s="37" t="s">
        <v>189</v>
      </c>
      <c r="X12" s="54"/>
      <c r="Y12" s="54"/>
      <c r="Z12" s="54"/>
      <c r="AA12" s="54"/>
    </row>
    <row r="13" spans="1:27" ht="15">
      <c r="A13" s="53" t="s">
        <v>21</v>
      </c>
      <c r="B13" s="25">
        <v>199.75521</v>
      </c>
      <c r="C13" s="50"/>
      <c r="D13" s="25">
        <v>15.19209</v>
      </c>
      <c r="E13" s="25">
        <v>12.69957</v>
      </c>
      <c r="G13" s="25">
        <v>100.92316</v>
      </c>
      <c r="H13" s="25" t="s">
        <v>67</v>
      </c>
      <c r="I13" s="25">
        <v>8.38592</v>
      </c>
      <c r="J13" s="25">
        <v>5.47649</v>
      </c>
      <c r="L13" s="52">
        <f t="shared" si="1"/>
        <v>50.52341813762955</v>
      </c>
      <c r="N13" s="52">
        <f t="shared" si="0"/>
        <v>55.19925171586003</v>
      </c>
      <c r="O13" s="52">
        <f t="shared" si="0"/>
        <v>43.12342858852701</v>
      </c>
      <c r="Q13" s="52" t="s">
        <v>195</v>
      </c>
      <c r="R13" s="52">
        <v>58.005719807240574</v>
      </c>
      <c r="S13" s="52">
        <v>55.02108104007023</v>
      </c>
      <c r="T13" s="52">
        <v>56.44146622834754</v>
      </c>
      <c r="W13" s="37" t="s">
        <v>190</v>
      </c>
      <c r="X13" s="54"/>
      <c r="Y13" s="54"/>
      <c r="Z13" s="54"/>
      <c r="AA13" s="54"/>
    </row>
    <row r="14" spans="1:27" ht="15">
      <c r="A14" s="53" t="s">
        <v>18</v>
      </c>
      <c r="B14" s="25">
        <v>5645.71834</v>
      </c>
      <c r="C14" s="25">
        <v>10.0078</v>
      </c>
      <c r="D14" s="25">
        <v>373.90751</v>
      </c>
      <c r="E14" s="25">
        <v>724.67473</v>
      </c>
      <c r="G14" s="25">
        <v>1337.41218</v>
      </c>
      <c r="H14" s="50"/>
      <c r="I14" s="25">
        <v>100.57001</v>
      </c>
      <c r="J14" s="25">
        <v>141.0979</v>
      </c>
      <c r="L14" s="52">
        <f t="shared" si="1"/>
        <v>23.68896390959525</v>
      </c>
      <c r="N14" s="52">
        <f t="shared" si="0"/>
        <v>26.8970286261434</v>
      </c>
      <c r="O14" s="52">
        <f t="shared" si="0"/>
        <v>19.470514723205543</v>
      </c>
      <c r="Q14" s="52" t="s">
        <v>196</v>
      </c>
      <c r="R14" s="52">
        <v>56.22309953004353</v>
      </c>
      <c r="S14" s="52">
        <v>46.864299997260794</v>
      </c>
      <c r="T14" s="52">
        <v>49.404094787100426</v>
      </c>
      <c r="W14" s="37" t="s">
        <v>209</v>
      </c>
      <c r="X14" s="54"/>
      <c r="Y14" s="54"/>
      <c r="Z14" s="54"/>
      <c r="AA14" s="54"/>
    </row>
    <row r="15" spans="1:20" ht="15">
      <c r="A15" s="53" t="s">
        <v>13</v>
      </c>
      <c r="B15" s="25">
        <v>671.42348</v>
      </c>
      <c r="C15" s="50"/>
      <c r="D15" s="25">
        <v>32.89425</v>
      </c>
      <c r="E15" s="25">
        <v>56.69775</v>
      </c>
      <c r="G15" s="25">
        <v>348.19795</v>
      </c>
      <c r="H15" s="50"/>
      <c r="I15" s="25">
        <v>16.96253</v>
      </c>
      <c r="J15" s="25">
        <v>25.48138</v>
      </c>
      <c r="L15" s="52">
        <f t="shared" si="1"/>
        <v>51.85966239965275</v>
      </c>
      <c r="N15" s="52">
        <f t="shared" si="0"/>
        <v>51.56685438944497</v>
      </c>
      <c r="O15" s="52">
        <f t="shared" si="0"/>
        <v>44.94248889947132</v>
      </c>
      <c r="Q15" s="52" t="s">
        <v>277</v>
      </c>
      <c r="R15" s="52">
        <v>54.48203351892425</v>
      </c>
      <c r="S15" s="52">
        <v>33.164370522653805</v>
      </c>
      <c r="T15" s="52">
        <v>48.552559842931764</v>
      </c>
    </row>
    <row r="16" spans="1:20" ht="12">
      <c r="A16" s="53" t="s">
        <v>16</v>
      </c>
      <c r="B16" s="25">
        <v>9231.07764</v>
      </c>
      <c r="C16" s="50"/>
      <c r="D16" s="25">
        <v>514.42963</v>
      </c>
      <c r="E16" s="25">
        <v>740.14648</v>
      </c>
      <c r="G16" s="25">
        <v>3743.86533</v>
      </c>
      <c r="H16" s="50"/>
      <c r="I16" s="25">
        <v>198.76037</v>
      </c>
      <c r="J16" s="25">
        <v>280.5001</v>
      </c>
      <c r="L16" s="52">
        <f t="shared" si="1"/>
        <v>40.55718601885793</v>
      </c>
      <c r="N16" s="52">
        <f t="shared" si="0"/>
        <v>38.63703768385192</v>
      </c>
      <c r="O16" s="52">
        <f t="shared" si="0"/>
        <v>37.897917179853366</v>
      </c>
      <c r="Q16" s="52" t="s">
        <v>197</v>
      </c>
      <c r="R16" s="52">
        <v>54.26939941698625</v>
      </c>
      <c r="S16" s="52">
        <v>49.352961625238315</v>
      </c>
      <c r="T16" s="52">
        <v>44.34015463154835</v>
      </c>
    </row>
    <row r="17" spans="1:20" ht="12">
      <c r="A17" s="53" t="s">
        <v>15</v>
      </c>
      <c r="B17" s="25">
        <v>841.38428</v>
      </c>
      <c r="C17" s="25">
        <v>28.30878</v>
      </c>
      <c r="D17" s="25">
        <v>98.43748</v>
      </c>
      <c r="E17" s="25">
        <v>234.88507</v>
      </c>
      <c r="G17" s="25">
        <v>333.3615</v>
      </c>
      <c r="H17" s="25">
        <v>6.93067</v>
      </c>
      <c r="I17" s="25">
        <v>35.96489</v>
      </c>
      <c r="J17" s="25">
        <v>73.31004</v>
      </c>
      <c r="L17" s="52">
        <f t="shared" si="1"/>
        <v>39.620599995046256</v>
      </c>
      <c r="N17" s="52">
        <f t="shared" si="0"/>
        <v>36.53576869298158</v>
      </c>
      <c r="O17" s="52">
        <f t="shared" si="0"/>
        <v>31.211025885979044</v>
      </c>
      <c r="Q17" s="52" t="s">
        <v>198</v>
      </c>
      <c r="R17" s="52">
        <v>53.59782738415698</v>
      </c>
      <c r="S17" s="52">
        <v>50.07357575666806</v>
      </c>
      <c r="T17" s="52">
        <v>54.38018741836898</v>
      </c>
    </row>
    <row r="18" spans="1:20" ht="12">
      <c r="A18" s="53" t="s">
        <v>20</v>
      </c>
      <c r="B18" s="25">
        <v>488.48453</v>
      </c>
      <c r="C18" s="28">
        <v>5.60516</v>
      </c>
      <c r="D18" s="28">
        <v>30.06763</v>
      </c>
      <c r="E18" s="28">
        <v>29.41182</v>
      </c>
      <c r="G18" s="25">
        <v>171.09032</v>
      </c>
      <c r="H18" s="50"/>
      <c r="I18" s="28">
        <v>11.66734</v>
      </c>
      <c r="J18" s="28">
        <v>9.0327</v>
      </c>
      <c r="L18" s="52">
        <f t="shared" si="1"/>
        <v>35.0247161358416</v>
      </c>
      <c r="N18" s="52">
        <f t="shared" si="0"/>
        <v>38.80365695600218</v>
      </c>
      <c r="O18" s="52">
        <f t="shared" si="0"/>
        <v>30.711122263090147</v>
      </c>
      <c r="Q18" s="52" t="s">
        <v>199</v>
      </c>
      <c r="R18" s="52">
        <v>52.0852880030897</v>
      </c>
      <c r="S18" s="52">
        <v>56.461181489897726</v>
      </c>
      <c r="T18" s="52">
        <v>44.52855816955267</v>
      </c>
    </row>
    <row r="19" spans="1:20" ht="12">
      <c r="A19" s="53" t="s">
        <v>8</v>
      </c>
      <c r="B19" s="25">
        <v>1138.08621</v>
      </c>
      <c r="C19" s="50"/>
      <c r="D19" s="25">
        <v>68.51532</v>
      </c>
      <c r="E19" s="25">
        <v>78.44984</v>
      </c>
      <c r="G19" s="25">
        <v>892.3417</v>
      </c>
      <c r="H19" s="50"/>
      <c r="I19" s="25">
        <v>57.9016</v>
      </c>
      <c r="J19" s="25">
        <v>55.76191</v>
      </c>
      <c r="L19" s="52">
        <f t="shared" si="1"/>
        <v>78.40721486292325</v>
      </c>
      <c r="N19" s="52">
        <f t="shared" si="0"/>
        <v>84.5089828085164</v>
      </c>
      <c r="O19" s="52">
        <f t="shared" si="0"/>
        <v>71.07969882411489</v>
      </c>
      <c r="Q19" s="52" t="s">
        <v>200</v>
      </c>
      <c r="R19" s="52">
        <v>52.0082631639638</v>
      </c>
      <c r="S19" s="52">
        <v>59.0429426110637</v>
      </c>
      <c r="T19" s="52">
        <v>38.51897465708788</v>
      </c>
    </row>
    <row r="20" spans="1:20" ht="12">
      <c r="A20" s="53" t="s">
        <v>24</v>
      </c>
      <c r="B20" s="25">
        <v>726.05608</v>
      </c>
      <c r="C20" s="28">
        <v>2.26655</v>
      </c>
      <c r="D20" s="25">
        <v>45.53242</v>
      </c>
      <c r="E20" s="25">
        <v>81.34213</v>
      </c>
      <c r="G20" s="25">
        <v>272.13212</v>
      </c>
      <c r="H20" s="50"/>
      <c r="I20" s="25">
        <v>13.06808</v>
      </c>
      <c r="J20" s="25">
        <v>23.53383</v>
      </c>
      <c r="L20" s="52">
        <f t="shared" si="1"/>
        <v>37.480867869049455</v>
      </c>
      <c r="N20" s="52">
        <f t="shared" si="0"/>
        <v>28.700604975531718</v>
      </c>
      <c r="O20" s="52">
        <f t="shared" si="0"/>
        <v>28.93190773342178</v>
      </c>
      <c r="Q20" s="52" t="s">
        <v>201</v>
      </c>
      <c r="R20" s="52">
        <v>51.85966239965275</v>
      </c>
      <c r="S20" s="52">
        <v>51.56685438944497</v>
      </c>
      <c r="T20" s="52">
        <v>44.94248889947132</v>
      </c>
    </row>
    <row r="21" spans="1:20" ht="12">
      <c r="A21" s="53" t="s">
        <v>12</v>
      </c>
      <c r="B21" s="25">
        <v>5909.9064</v>
      </c>
      <c r="C21" s="25">
        <v>62.7772</v>
      </c>
      <c r="D21" s="25">
        <v>482.0116</v>
      </c>
      <c r="E21" s="25">
        <v>1148.0638</v>
      </c>
      <c r="G21" s="25">
        <v>2000.2265</v>
      </c>
      <c r="H21" s="25">
        <v>19.0617</v>
      </c>
      <c r="I21" s="25">
        <v>139.9896</v>
      </c>
      <c r="J21" s="25">
        <v>419.2545</v>
      </c>
      <c r="L21" s="52">
        <f t="shared" si="1"/>
        <v>33.84531606118161</v>
      </c>
      <c r="M21" s="52">
        <f t="shared" si="0"/>
        <v>30.364049368241968</v>
      </c>
      <c r="N21" s="52">
        <f t="shared" si="0"/>
        <v>29.042786522150088</v>
      </c>
      <c r="O21" s="52">
        <f t="shared" si="0"/>
        <v>36.51839732251814</v>
      </c>
      <c r="Q21" s="52" t="s">
        <v>202</v>
      </c>
      <c r="R21" s="52">
        <v>50.52341813762955</v>
      </c>
      <c r="S21" s="52">
        <v>55.19925171586003</v>
      </c>
      <c r="T21" s="52">
        <v>43.12342858852701</v>
      </c>
    </row>
    <row r="22" spans="1:21" ht="12">
      <c r="A22" s="53" t="s">
        <v>23</v>
      </c>
      <c r="B22" s="25">
        <v>370.38597</v>
      </c>
      <c r="C22" s="28">
        <v>2.36819</v>
      </c>
      <c r="D22" s="25">
        <v>12.86694</v>
      </c>
      <c r="E22" s="25">
        <v>34.81723</v>
      </c>
      <c r="G22" s="25">
        <v>192.63131</v>
      </c>
      <c r="H22" s="50"/>
      <c r="I22" s="25">
        <v>7.59702</v>
      </c>
      <c r="J22" s="25">
        <v>13.41124</v>
      </c>
      <c r="L22" s="52">
        <f t="shared" si="1"/>
        <v>52.0082631639638</v>
      </c>
      <c r="M22" s="52">
        <f aca="true" t="shared" si="2" ref="M22:M38">SUM(H22/C22*100)</f>
        <v>0</v>
      </c>
      <c r="N22" s="52">
        <f aca="true" t="shared" si="3" ref="N22:N38">SUM(I22/D22*100)</f>
        <v>59.0429426110637</v>
      </c>
      <c r="O22" s="52">
        <f aca="true" t="shared" si="4" ref="O22:O38">SUM(J22/E22*100)</f>
        <v>38.51897465708788</v>
      </c>
      <c r="Q22" s="52" t="s">
        <v>22</v>
      </c>
      <c r="R22" s="52">
        <v>49.04819084486621</v>
      </c>
      <c r="S22" s="52">
        <v>43.31757040734188</v>
      </c>
      <c r="T22" s="52">
        <v>40.375516604381275</v>
      </c>
      <c r="U22" s="52">
        <v>21.810299424988685</v>
      </c>
    </row>
    <row r="23" spans="1:20" ht="12">
      <c r="A23" s="53" t="s">
        <v>70</v>
      </c>
      <c r="B23" s="25">
        <v>95.46119</v>
      </c>
      <c r="C23" s="50"/>
      <c r="D23" s="25">
        <v>3.42086</v>
      </c>
      <c r="E23" s="25">
        <v>4.45409</v>
      </c>
      <c r="G23" s="25">
        <v>59.3922</v>
      </c>
      <c r="H23" s="50"/>
      <c r="I23" s="25">
        <v>1.90325</v>
      </c>
      <c r="J23" s="25">
        <v>2.45685</v>
      </c>
      <c r="L23" s="52">
        <f t="shared" si="1"/>
        <v>62.21606916905185</v>
      </c>
      <c r="N23" s="52">
        <f t="shared" si="3"/>
        <v>55.63659430669482</v>
      </c>
      <c r="O23" s="52">
        <f t="shared" si="4"/>
        <v>55.15941527899078</v>
      </c>
      <c r="Q23" s="52" t="s">
        <v>203</v>
      </c>
      <c r="R23" s="52">
        <v>46.809027643147935</v>
      </c>
      <c r="S23" s="52">
        <v>36.1552349533917</v>
      </c>
      <c r="T23" s="52">
        <v>44.56832832290284</v>
      </c>
    </row>
    <row r="24" spans="1:20" ht="12">
      <c r="A24" s="53" t="s">
        <v>10</v>
      </c>
      <c r="B24" s="25">
        <v>258.35137</v>
      </c>
      <c r="C24" s="25">
        <v>1.4313</v>
      </c>
      <c r="D24" s="25">
        <v>14.85534</v>
      </c>
      <c r="E24" s="25">
        <v>18.30542</v>
      </c>
      <c r="G24" s="25">
        <v>140.75508</v>
      </c>
      <c r="H24" s="50"/>
      <c r="I24" s="28">
        <v>4.92668</v>
      </c>
      <c r="J24" s="25">
        <v>8.88775</v>
      </c>
      <c r="L24" s="52">
        <f t="shared" si="1"/>
        <v>54.48203351892425</v>
      </c>
      <c r="N24" s="52">
        <f t="shared" si="3"/>
        <v>33.164370522653805</v>
      </c>
      <c r="O24" s="52">
        <f t="shared" si="4"/>
        <v>48.552559842931764</v>
      </c>
      <c r="Q24" s="52" t="s">
        <v>204</v>
      </c>
      <c r="R24" s="52">
        <v>45.94127820860702</v>
      </c>
      <c r="S24" s="52">
        <v>41.70728405851151</v>
      </c>
      <c r="T24" s="52">
        <v>43.69553781762459</v>
      </c>
    </row>
    <row r="25" spans="1:20" ht="12">
      <c r="A25" s="53" t="s">
        <v>71</v>
      </c>
      <c r="B25" s="25">
        <v>59.818</v>
      </c>
      <c r="C25" s="50"/>
      <c r="D25" s="25">
        <v>3.664</v>
      </c>
      <c r="E25" s="25">
        <v>7.735</v>
      </c>
      <c r="G25" s="25">
        <v>16.965</v>
      </c>
      <c r="H25" s="25" t="s">
        <v>67</v>
      </c>
      <c r="I25" s="28">
        <v>1.052</v>
      </c>
      <c r="J25" s="25">
        <v>2.065</v>
      </c>
      <c r="L25" s="52">
        <f t="shared" si="1"/>
        <v>28.361028452974026</v>
      </c>
      <c r="N25" s="52">
        <f t="shared" si="3"/>
        <v>28.711790393013096</v>
      </c>
      <c r="O25" s="52">
        <f t="shared" si="4"/>
        <v>26.69683257918552</v>
      </c>
      <c r="Q25" s="52" t="s">
        <v>205</v>
      </c>
      <c r="R25" s="52">
        <v>44.262765852946075</v>
      </c>
      <c r="S25" s="52">
        <v>31.506372830853685</v>
      </c>
      <c r="T25" s="52">
        <v>34.587721306124166</v>
      </c>
    </row>
    <row r="26" spans="1:20" ht="12">
      <c r="A26" s="53" t="s">
        <v>3</v>
      </c>
      <c r="B26" s="25">
        <v>2212.24133</v>
      </c>
      <c r="C26" s="25">
        <v>9.14694</v>
      </c>
      <c r="D26" s="25">
        <v>130.37848</v>
      </c>
      <c r="E26" s="25">
        <v>329.75364</v>
      </c>
      <c r="G26" s="25">
        <v>979.1992</v>
      </c>
      <c r="H26" s="28">
        <v>1.66956</v>
      </c>
      <c r="I26" s="25">
        <v>41.07753</v>
      </c>
      <c r="J26" s="25">
        <v>114.05427</v>
      </c>
      <c r="L26" s="52">
        <f t="shared" si="1"/>
        <v>44.262765852946075</v>
      </c>
      <c r="N26" s="52">
        <f t="shared" si="3"/>
        <v>31.506372830853685</v>
      </c>
      <c r="O26" s="52">
        <f t="shared" si="4"/>
        <v>34.587721306124166</v>
      </c>
      <c r="Q26" s="52" t="s">
        <v>206</v>
      </c>
      <c r="R26" s="52">
        <v>40.55718601885793</v>
      </c>
      <c r="S26" s="52">
        <v>38.63703768385192</v>
      </c>
      <c r="T26" s="52">
        <v>37.897917179853366</v>
      </c>
    </row>
    <row r="27" spans="1:20" ht="12">
      <c r="A27" s="53" t="s">
        <v>26</v>
      </c>
      <c r="B27" s="25">
        <v>1121.32113</v>
      </c>
      <c r="C27" s="50"/>
      <c r="D27" s="25">
        <v>73.86064</v>
      </c>
      <c r="E27" s="25">
        <v>76.10992</v>
      </c>
      <c r="G27" s="25">
        <v>584.04334</v>
      </c>
      <c r="H27" s="50"/>
      <c r="I27" s="25">
        <v>41.70259</v>
      </c>
      <c r="J27" s="25">
        <v>33.89065</v>
      </c>
      <c r="L27" s="52">
        <f t="shared" si="1"/>
        <v>52.0852880030897</v>
      </c>
      <c r="N27" s="52">
        <f t="shared" si="3"/>
        <v>56.461181489897726</v>
      </c>
      <c r="O27" s="52">
        <f t="shared" si="4"/>
        <v>44.52855816955267</v>
      </c>
      <c r="Q27" s="52" t="s">
        <v>207</v>
      </c>
      <c r="R27" s="52">
        <v>39.620599995046256</v>
      </c>
      <c r="S27" s="52">
        <v>36.53576869298158</v>
      </c>
      <c r="T27" s="52">
        <v>31.211025885979044</v>
      </c>
    </row>
    <row r="28" spans="1:20" ht="12">
      <c r="A28" s="53" t="s">
        <v>22</v>
      </c>
      <c r="B28" s="25">
        <v>4702.26618</v>
      </c>
      <c r="C28" s="25">
        <v>120.20807</v>
      </c>
      <c r="D28" s="25">
        <v>294.53711</v>
      </c>
      <c r="E28" s="25">
        <v>842.12894</v>
      </c>
      <c r="G28" s="25">
        <v>2306.37649</v>
      </c>
      <c r="H28" s="25">
        <v>26.21774</v>
      </c>
      <c r="I28" s="25">
        <v>127.58632</v>
      </c>
      <c r="J28" s="25">
        <v>340.01391</v>
      </c>
      <c r="L28" s="52">
        <f t="shared" si="1"/>
        <v>49.04819084486621</v>
      </c>
      <c r="M28" s="52">
        <f t="shared" si="2"/>
        <v>21.810299424988685</v>
      </c>
      <c r="N28" s="52">
        <f t="shared" si="3"/>
        <v>43.31757040734188</v>
      </c>
      <c r="O28" s="52">
        <f t="shared" si="4"/>
        <v>40.375516604381275</v>
      </c>
      <c r="Q28" s="52" t="s">
        <v>273</v>
      </c>
      <c r="R28" s="52">
        <v>37.9384559332239</v>
      </c>
      <c r="S28" s="52">
        <v>35.81911364663545</v>
      </c>
      <c r="T28" s="52">
        <v>24.75749832186246</v>
      </c>
    </row>
    <row r="29" spans="1:20" ht="12">
      <c r="A29" s="53" t="s">
        <v>17</v>
      </c>
      <c r="B29" s="25">
        <v>1427.45862</v>
      </c>
      <c r="C29" s="50"/>
      <c r="D29" s="25">
        <v>75.16633</v>
      </c>
      <c r="E29" s="25">
        <v>118.47647</v>
      </c>
      <c r="G29" s="25">
        <v>774.67322</v>
      </c>
      <c r="H29" s="50"/>
      <c r="I29" s="25">
        <v>37.09681</v>
      </c>
      <c r="J29" s="25">
        <v>52.53265</v>
      </c>
      <c r="L29" s="52">
        <f t="shared" si="1"/>
        <v>54.26939941698625</v>
      </c>
      <c r="N29" s="52">
        <f t="shared" si="3"/>
        <v>49.352961625238315</v>
      </c>
      <c r="O29" s="52">
        <f t="shared" si="4"/>
        <v>44.34015463154835</v>
      </c>
      <c r="Q29" s="52" t="s">
        <v>279</v>
      </c>
      <c r="R29" s="52">
        <v>37.480867869049455</v>
      </c>
      <c r="S29" s="52">
        <v>28.700604975531718</v>
      </c>
      <c r="T29" s="52">
        <v>28.93190773342178</v>
      </c>
    </row>
    <row r="30" spans="1:20" ht="12">
      <c r="A30" s="53" t="s">
        <v>19</v>
      </c>
      <c r="B30" s="25">
        <v>2472.74643</v>
      </c>
      <c r="C30" s="25">
        <v>173.34773</v>
      </c>
      <c r="D30" s="25">
        <v>39.14426</v>
      </c>
      <c r="E30" s="25">
        <v>446.94292</v>
      </c>
      <c r="G30" s="25">
        <v>575.95775</v>
      </c>
      <c r="H30" s="25">
        <v>26.40379</v>
      </c>
      <c r="I30" s="25">
        <v>16.00549</v>
      </c>
      <c r="J30" s="25">
        <v>58.85657</v>
      </c>
      <c r="L30" s="52">
        <f t="shared" si="1"/>
        <v>23.292228552524893</v>
      </c>
      <c r="M30" s="52">
        <f t="shared" si="2"/>
        <v>15.231690660154593</v>
      </c>
      <c r="N30" s="52">
        <f t="shared" si="3"/>
        <v>40.88847253722513</v>
      </c>
      <c r="O30" s="52">
        <f t="shared" si="4"/>
        <v>13.168699484041497</v>
      </c>
      <c r="Q30" s="52" t="s">
        <v>274</v>
      </c>
      <c r="R30" s="52">
        <v>35.0247161358416</v>
      </c>
      <c r="S30" s="52">
        <v>38.80365695600218</v>
      </c>
      <c r="T30" s="52">
        <v>30.711122263090147</v>
      </c>
    </row>
    <row r="31" spans="1:21" ht="12">
      <c r="A31" s="53" t="s">
        <v>14</v>
      </c>
      <c r="B31" s="25">
        <v>1718.18264</v>
      </c>
      <c r="C31" s="50"/>
      <c r="D31" s="25">
        <v>76.01003</v>
      </c>
      <c r="E31" s="25">
        <v>65.93268</v>
      </c>
      <c r="G31" s="25">
        <v>1077.73324</v>
      </c>
      <c r="H31" s="25"/>
      <c r="I31" s="25">
        <v>43.06183</v>
      </c>
      <c r="J31" s="25">
        <v>36.53191</v>
      </c>
      <c r="L31" s="52">
        <f t="shared" si="1"/>
        <v>62.72518502456759</v>
      </c>
      <c r="N31" s="52">
        <f t="shared" si="3"/>
        <v>56.65282594941746</v>
      </c>
      <c r="O31" s="52">
        <f t="shared" si="4"/>
        <v>55.40789484061622</v>
      </c>
      <c r="Q31" s="52" t="s">
        <v>12</v>
      </c>
      <c r="R31" s="52">
        <v>33.84531606118161</v>
      </c>
      <c r="S31" s="52">
        <v>29.042786522150088</v>
      </c>
      <c r="T31" s="52">
        <v>36.51839732251814</v>
      </c>
      <c r="U31" s="52">
        <v>30.364049368241968</v>
      </c>
    </row>
    <row r="32" spans="1:20" ht="12">
      <c r="A32" s="53" t="s">
        <v>9</v>
      </c>
      <c r="B32" s="25">
        <v>297.56228</v>
      </c>
      <c r="C32" s="28">
        <v>2.51644</v>
      </c>
      <c r="D32" s="25">
        <v>14.1891</v>
      </c>
      <c r="E32" s="25">
        <v>29.56114</v>
      </c>
      <c r="G32" s="25">
        <v>193.33039</v>
      </c>
      <c r="H32" s="28">
        <v>1.49365</v>
      </c>
      <c r="I32" s="28">
        <v>8.07816</v>
      </c>
      <c r="J32" s="25">
        <v>20.63937</v>
      </c>
      <c r="L32" s="52">
        <f t="shared" si="1"/>
        <v>64.97140363355194</v>
      </c>
      <c r="M32" s="52">
        <f t="shared" si="2"/>
        <v>59.35567706760344</v>
      </c>
      <c r="N32" s="52">
        <f t="shared" si="3"/>
        <v>56.93215214495634</v>
      </c>
      <c r="O32" s="52">
        <f t="shared" si="4"/>
        <v>69.81926272126175</v>
      </c>
      <c r="Q32" s="52" t="s">
        <v>278</v>
      </c>
      <c r="R32" s="52">
        <v>29.246069934423453</v>
      </c>
      <c r="S32" s="52">
        <v>25.050112348112602</v>
      </c>
      <c r="T32" s="52">
        <v>19.834263257713523</v>
      </c>
    </row>
    <row r="33" spans="1:20" ht="12">
      <c r="A33" s="53" t="s">
        <v>28</v>
      </c>
      <c r="B33" s="25">
        <v>649.39601</v>
      </c>
      <c r="C33" s="25" t="s">
        <v>67</v>
      </c>
      <c r="D33" s="25">
        <v>27.6789</v>
      </c>
      <c r="E33" s="25">
        <v>99.84202</v>
      </c>
      <c r="G33" s="25">
        <v>376.68683</v>
      </c>
      <c r="H33" s="25"/>
      <c r="I33" s="25">
        <v>15.22923</v>
      </c>
      <c r="J33" s="25">
        <v>56.3523</v>
      </c>
      <c r="L33" s="52">
        <f t="shared" si="1"/>
        <v>58.005719807240574</v>
      </c>
      <c r="N33" s="52">
        <f t="shared" si="3"/>
        <v>55.02108104007023</v>
      </c>
      <c r="O33" s="52">
        <f t="shared" si="4"/>
        <v>56.44146622834754</v>
      </c>
      <c r="Q33" s="52" t="s">
        <v>276</v>
      </c>
      <c r="R33" s="52">
        <v>28.361028452974026</v>
      </c>
      <c r="S33" s="52">
        <v>28.711790393013096</v>
      </c>
      <c r="T33" s="52">
        <v>26.69683257918552</v>
      </c>
    </row>
    <row r="34" spans="1:20" ht="12">
      <c r="A34" s="53" t="s">
        <v>25</v>
      </c>
      <c r="B34" s="25">
        <v>8887.59025</v>
      </c>
      <c r="C34" s="25">
        <v>21.94897</v>
      </c>
      <c r="D34" s="25">
        <v>246.96009</v>
      </c>
      <c r="E34" s="25">
        <v>1352.10815</v>
      </c>
      <c r="G34" s="25">
        <v>2599.27086</v>
      </c>
      <c r="H34" s="50"/>
      <c r="I34" s="25">
        <v>61.86378</v>
      </c>
      <c r="J34" s="25">
        <v>268.18069</v>
      </c>
      <c r="L34" s="52">
        <f t="shared" si="1"/>
        <v>29.246069934423453</v>
      </c>
      <c r="N34" s="52">
        <f t="shared" si="3"/>
        <v>25.050112348112602</v>
      </c>
      <c r="O34" s="52">
        <f t="shared" si="4"/>
        <v>19.834263257713523</v>
      </c>
      <c r="Q34" s="52" t="s">
        <v>18</v>
      </c>
      <c r="R34" s="52">
        <v>23.68896390959525</v>
      </c>
      <c r="S34" s="52">
        <v>26.8970286261434</v>
      </c>
      <c r="T34" s="52">
        <v>19.470514723205543</v>
      </c>
    </row>
    <row r="35" spans="1:21" ht="12">
      <c r="A35" s="53" t="s">
        <v>72</v>
      </c>
      <c r="B35" s="25">
        <v>67.52285</v>
      </c>
      <c r="C35" s="50"/>
      <c r="D35" s="25">
        <v>3.57368</v>
      </c>
      <c r="E35" s="25">
        <v>7.08873</v>
      </c>
      <c r="G35" s="25">
        <v>39.34573</v>
      </c>
      <c r="H35" s="25" t="s">
        <v>67</v>
      </c>
      <c r="I35" s="25">
        <v>1.63168</v>
      </c>
      <c r="J35" s="25">
        <v>3.91379</v>
      </c>
      <c r="L35" s="52">
        <f t="shared" si="1"/>
        <v>58.27024481342242</v>
      </c>
      <c r="N35" s="52">
        <f t="shared" si="3"/>
        <v>45.658257034765285</v>
      </c>
      <c r="O35" s="52">
        <f t="shared" si="4"/>
        <v>55.21144125957682</v>
      </c>
      <c r="Q35" s="52" t="s">
        <v>19</v>
      </c>
      <c r="R35" s="52">
        <v>23.292228552524893</v>
      </c>
      <c r="S35" s="52">
        <v>40.88847253722513</v>
      </c>
      <c r="T35" s="52">
        <v>13.168699484041497</v>
      </c>
      <c r="U35" s="52">
        <v>15.231690660154593</v>
      </c>
    </row>
    <row r="36" spans="1:15" ht="12">
      <c r="A36" s="53" t="s">
        <v>73</v>
      </c>
      <c r="B36" s="25">
        <v>887.2087325</v>
      </c>
      <c r="C36" s="50"/>
      <c r="D36" s="25">
        <v>14.1165375</v>
      </c>
      <c r="E36" s="25">
        <v>39.998685</v>
      </c>
      <c r="G36" s="25">
        <v>494.763105</v>
      </c>
      <c r="H36" s="50"/>
      <c r="I36" s="28">
        <v>7.510755</v>
      </c>
      <c r="J36" s="25">
        <v>22.6812675</v>
      </c>
      <c r="L36" s="52">
        <f t="shared" si="1"/>
        <v>55.766257350267914</v>
      </c>
      <c r="N36" s="52">
        <f t="shared" si="3"/>
        <v>53.20536285898719</v>
      </c>
      <c r="O36" s="52">
        <f t="shared" si="4"/>
        <v>56.70503292795751</v>
      </c>
    </row>
    <row r="37" spans="1:27" ht="12">
      <c r="A37" s="53" t="s">
        <v>74</v>
      </c>
      <c r="B37" s="25">
        <v>1138.80869</v>
      </c>
      <c r="C37" s="25">
        <v>15.94544</v>
      </c>
      <c r="D37" s="25">
        <v>79.60564</v>
      </c>
      <c r="E37" s="25">
        <v>88.23598</v>
      </c>
      <c r="G37" s="25">
        <v>438.3858</v>
      </c>
      <c r="H37" s="28">
        <v>2.91922</v>
      </c>
      <c r="I37" s="25">
        <v>21.74086</v>
      </c>
      <c r="J37" s="25">
        <v>29.37171</v>
      </c>
      <c r="L37" s="52">
        <f t="shared" si="1"/>
        <v>38.495122477507614</v>
      </c>
      <c r="M37" s="52">
        <f t="shared" si="2"/>
        <v>18.30755375831586</v>
      </c>
      <c r="N37" s="52">
        <f t="shared" si="3"/>
        <v>27.310703110985607</v>
      </c>
      <c r="O37" s="52">
        <f t="shared" si="4"/>
        <v>33.28767924377335</v>
      </c>
      <c r="Q37" s="52" t="s">
        <v>208</v>
      </c>
      <c r="R37" s="52">
        <v>58.27024481342242</v>
      </c>
      <c r="S37" s="52">
        <v>45.658257034765285</v>
      </c>
      <c r="T37" s="52">
        <v>55.21144125957682</v>
      </c>
      <c r="X37" s="54"/>
      <c r="Y37" s="54"/>
      <c r="Z37" s="54"/>
      <c r="AA37" s="54"/>
    </row>
    <row r="38" spans="1:27" ht="12">
      <c r="A38" s="53" t="s">
        <v>75</v>
      </c>
      <c r="B38" s="25">
        <v>8533.86305</v>
      </c>
      <c r="C38" s="25">
        <v>978.74555</v>
      </c>
      <c r="D38" s="25">
        <v>734.85789</v>
      </c>
      <c r="E38" s="25">
        <v>1987.69077</v>
      </c>
      <c r="G38" s="25">
        <v>1250.42051</v>
      </c>
      <c r="H38" s="25">
        <v>82.14064</v>
      </c>
      <c r="I38" s="25">
        <v>118.93315</v>
      </c>
      <c r="J38" s="25">
        <v>154.38807</v>
      </c>
      <c r="L38" s="52">
        <f t="shared" si="1"/>
        <v>14.652455783198912</v>
      </c>
      <c r="M38" s="52">
        <f t="shared" si="2"/>
        <v>8.392440711480118</v>
      </c>
      <c r="N38" s="52">
        <f t="shared" si="3"/>
        <v>16.184510177879428</v>
      </c>
      <c r="O38" s="52">
        <f t="shared" si="4"/>
        <v>7.7672076728514465</v>
      </c>
      <c r="Q38" s="52" t="s">
        <v>275</v>
      </c>
      <c r="R38" s="52">
        <v>55.766257350267914</v>
      </c>
      <c r="S38" s="52">
        <v>53.20536285898719</v>
      </c>
      <c r="T38" s="52">
        <v>56.70503292795751</v>
      </c>
      <c r="X38" s="54"/>
      <c r="Y38" s="54"/>
      <c r="Z38" s="54"/>
      <c r="AA38" s="54"/>
    </row>
    <row r="39" spans="17:27" ht="12">
      <c r="Q39" s="52" t="s">
        <v>74</v>
      </c>
      <c r="R39" s="52">
        <v>38.495122477507614</v>
      </c>
      <c r="S39" s="52">
        <v>27.310703110985607</v>
      </c>
      <c r="T39" s="52">
        <v>33.28767924377335</v>
      </c>
      <c r="U39" s="52">
        <v>18.30755375831586</v>
      </c>
      <c r="X39" s="54"/>
      <c r="Y39" s="54"/>
      <c r="Z39" s="54"/>
      <c r="AA39" s="54"/>
    </row>
    <row r="40" spans="1:27" ht="12">
      <c r="A40" s="30"/>
      <c r="B40" s="31" t="s">
        <v>176</v>
      </c>
      <c r="Q40" s="52" t="s">
        <v>75</v>
      </c>
      <c r="R40" s="52">
        <v>14.652455783198912</v>
      </c>
      <c r="S40" s="52">
        <v>16.184510177879428</v>
      </c>
      <c r="T40" s="52">
        <v>7.7672076728514465</v>
      </c>
      <c r="U40" s="52">
        <v>8.392440711480118</v>
      </c>
      <c r="X40" s="54"/>
      <c r="Y40" s="54"/>
      <c r="Z40" s="54"/>
      <c r="AA40" s="54"/>
    </row>
    <row r="41" spans="1:22" ht="15">
      <c r="A41" s="32"/>
      <c r="B41" s="33" t="s">
        <v>177</v>
      </c>
      <c r="V41" s="55"/>
    </row>
    <row r="42" ht="15">
      <c r="A42" s="56"/>
    </row>
    <row r="43" spans="1:2" ht="15">
      <c r="A43" s="29" t="s">
        <v>80</v>
      </c>
      <c r="B43" s="25"/>
    </row>
    <row r="44" spans="1:2" ht="15">
      <c r="A44" s="29" t="s">
        <v>67</v>
      </c>
      <c r="B44" s="29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 topLeftCell="F1">
      <selection activeCell="AC10" sqref="AC10"/>
    </sheetView>
  </sheetViews>
  <sheetFormatPr defaultColWidth="9.140625" defaultRowHeight="15"/>
  <cols>
    <col min="1" max="1" width="17.57421875" style="25" customWidth="1"/>
    <col min="2" max="16384" width="9.140625" style="25" customWidth="1"/>
  </cols>
  <sheetData>
    <row r="1" ht="15">
      <c r="A1" s="39" t="s">
        <v>260</v>
      </c>
    </row>
    <row r="2" ht="15">
      <c r="A2" s="39"/>
    </row>
    <row r="3" spans="1:2" ht="15">
      <c r="A3" s="39" t="s">
        <v>52</v>
      </c>
      <c r="B3" s="66">
        <v>43714.66893518518</v>
      </c>
    </row>
    <row r="4" spans="1:2" ht="15">
      <c r="A4" s="39" t="s">
        <v>53</v>
      </c>
      <c r="B4" s="66">
        <v>43717.47517016204</v>
      </c>
    </row>
    <row r="5" spans="1:2" ht="15">
      <c r="A5" s="39" t="s">
        <v>54</v>
      </c>
      <c r="B5" s="25" t="s">
        <v>55</v>
      </c>
    </row>
    <row r="6" spans="1:19" ht="15.75">
      <c r="A6" s="39"/>
      <c r="S6" s="113" t="s">
        <v>128</v>
      </c>
    </row>
    <row r="7" spans="1:19" ht="15">
      <c r="A7" s="39" t="s">
        <v>171</v>
      </c>
      <c r="B7" s="25" t="s">
        <v>261</v>
      </c>
      <c r="S7" s="36" t="s">
        <v>266</v>
      </c>
    </row>
    <row r="8" spans="1:23" ht="15">
      <c r="A8" s="39" t="s">
        <v>57</v>
      </c>
      <c r="B8" s="25" t="s">
        <v>31</v>
      </c>
      <c r="S8" s="54" t="s">
        <v>185</v>
      </c>
      <c r="T8" s="114"/>
      <c r="U8" s="114"/>
      <c r="V8" s="114"/>
      <c r="W8" s="114"/>
    </row>
    <row r="9" spans="1:23" ht="15">
      <c r="A9" s="39" t="s">
        <v>60</v>
      </c>
      <c r="B9" s="25" t="s">
        <v>61</v>
      </c>
      <c r="S9" s="54" t="s">
        <v>267</v>
      </c>
      <c r="T9" s="114"/>
      <c r="U9" s="114"/>
      <c r="V9" s="114"/>
      <c r="W9" s="114"/>
    </row>
    <row r="10" spans="1:23" ht="15">
      <c r="A10" s="39" t="s">
        <v>117</v>
      </c>
      <c r="B10" s="25" t="s">
        <v>66</v>
      </c>
      <c r="S10" s="54" t="s">
        <v>268</v>
      </c>
      <c r="T10" s="114"/>
      <c r="U10" s="114"/>
      <c r="V10" s="114"/>
      <c r="W10" s="114"/>
    </row>
    <row r="11" spans="1:23" ht="15">
      <c r="A11" s="39" t="s">
        <v>62</v>
      </c>
      <c r="B11" s="25" t="s">
        <v>63</v>
      </c>
      <c r="S11" s="114" t="s">
        <v>269</v>
      </c>
      <c r="T11" s="114"/>
      <c r="U11" s="114"/>
      <c r="V11" s="114"/>
      <c r="W11" s="114"/>
    </row>
    <row r="12" spans="1:23" ht="15">
      <c r="A12" s="39"/>
      <c r="K12" s="25" t="s">
        <v>77</v>
      </c>
      <c r="L12" s="25" t="s">
        <v>77</v>
      </c>
      <c r="M12" s="25" t="s">
        <v>77</v>
      </c>
      <c r="N12" s="25" t="s">
        <v>77</v>
      </c>
      <c r="O12" s="25" t="s">
        <v>77</v>
      </c>
      <c r="P12" s="25" t="s">
        <v>77</v>
      </c>
      <c r="Q12" s="25" t="s">
        <v>77</v>
      </c>
      <c r="S12" s="114" t="s">
        <v>270</v>
      </c>
      <c r="T12" s="114"/>
      <c r="U12" s="114"/>
      <c r="V12" s="114"/>
      <c r="W12" s="114"/>
    </row>
    <row r="13" spans="1:17" ht="12">
      <c r="A13" s="39" t="s">
        <v>262</v>
      </c>
      <c r="B13" s="25" t="s">
        <v>46</v>
      </c>
      <c r="C13" s="25" t="s">
        <v>124</v>
      </c>
      <c r="D13" s="25" t="s">
        <v>47</v>
      </c>
      <c r="E13" s="25" t="s">
        <v>263</v>
      </c>
      <c r="F13" s="25" t="s">
        <v>126</v>
      </c>
      <c r="G13" s="25" t="s">
        <v>264</v>
      </c>
      <c r="H13" s="25" t="s">
        <v>265</v>
      </c>
      <c r="K13" s="25" t="s">
        <v>126</v>
      </c>
      <c r="L13" s="25" t="s">
        <v>127</v>
      </c>
      <c r="M13" s="25" t="s">
        <v>47</v>
      </c>
      <c r="N13" s="25" t="s">
        <v>46</v>
      </c>
      <c r="O13" s="25" t="s">
        <v>124</v>
      </c>
      <c r="P13" s="25" t="s">
        <v>125</v>
      </c>
      <c r="Q13" s="25" t="s">
        <v>123</v>
      </c>
    </row>
    <row r="14" spans="1:17" ht="12">
      <c r="A14" s="39" t="s">
        <v>31</v>
      </c>
      <c r="B14" s="25">
        <v>4756.1</v>
      </c>
      <c r="C14" s="25">
        <v>1862.9</v>
      </c>
      <c r="D14" s="25">
        <v>11779.6</v>
      </c>
      <c r="E14" s="25">
        <v>1910.4</v>
      </c>
      <c r="F14" s="25">
        <v>30632.1</v>
      </c>
      <c r="G14" s="25">
        <v>9724.9</v>
      </c>
      <c r="H14" s="25">
        <v>4552.4</v>
      </c>
      <c r="J14" s="25" t="s">
        <v>31</v>
      </c>
      <c r="K14" s="25">
        <v>30632.1</v>
      </c>
      <c r="L14" s="25">
        <v>9724.9</v>
      </c>
      <c r="M14" s="25">
        <v>11779.6</v>
      </c>
      <c r="N14" s="25">
        <v>4756.1</v>
      </c>
      <c r="O14" s="25">
        <v>1862.9</v>
      </c>
      <c r="P14" s="25">
        <v>1910.4</v>
      </c>
      <c r="Q14" s="25">
        <v>4552.4</v>
      </c>
    </row>
    <row r="15" spans="1:8" ht="12">
      <c r="A15" s="39" t="s">
        <v>245</v>
      </c>
      <c r="B15" s="25">
        <v>190.6</v>
      </c>
      <c r="C15" s="28">
        <v>81.8</v>
      </c>
      <c r="D15" s="50" t="s">
        <v>67</v>
      </c>
      <c r="E15" s="50" t="s">
        <v>67</v>
      </c>
      <c r="F15" s="25">
        <v>786.4</v>
      </c>
      <c r="G15" s="25">
        <v>170.2</v>
      </c>
      <c r="H15" s="25">
        <v>107.9</v>
      </c>
    </row>
    <row r="16" spans="1:17" ht="12">
      <c r="A16" s="39" t="s">
        <v>246</v>
      </c>
      <c r="B16" s="25">
        <v>1574.2</v>
      </c>
      <c r="C16" s="25">
        <v>629.9</v>
      </c>
      <c r="D16" s="25">
        <v>553.5</v>
      </c>
      <c r="E16" s="25">
        <v>568.7</v>
      </c>
      <c r="F16" s="25">
        <v>8200.5</v>
      </c>
      <c r="G16" s="25">
        <v>2317.9</v>
      </c>
      <c r="H16" s="25">
        <v>1181.3</v>
      </c>
      <c r="J16" s="25" t="s">
        <v>271</v>
      </c>
      <c r="K16" s="25">
        <v>786.4</v>
      </c>
      <c r="L16" s="25">
        <v>170.2</v>
      </c>
      <c r="M16" s="50" t="s">
        <v>67</v>
      </c>
      <c r="N16" s="25">
        <v>190.6</v>
      </c>
      <c r="O16" s="28">
        <v>81.8</v>
      </c>
      <c r="P16" s="50" t="s">
        <v>67</v>
      </c>
      <c r="Q16" s="25">
        <v>107.9</v>
      </c>
    </row>
    <row r="17" spans="1:17" ht="12">
      <c r="A17" s="39" t="s">
        <v>247</v>
      </c>
      <c r="B17" s="25">
        <v>2180</v>
      </c>
      <c r="C17" s="25">
        <v>805</v>
      </c>
      <c r="D17" s="25">
        <v>5126.3</v>
      </c>
      <c r="E17" s="25">
        <v>866.6</v>
      </c>
      <c r="F17" s="25">
        <v>13583.5</v>
      </c>
      <c r="G17" s="25">
        <v>5139</v>
      </c>
      <c r="H17" s="25">
        <v>2092.1</v>
      </c>
      <c r="J17" s="25" t="s">
        <v>129</v>
      </c>
      <c r="K17" s="25">
        <v>8200.5</v>
      </c>
      <c r="L17" s="25">
        <v>2317.9</v>
      </c>
      <c r="M17" s="25">
        <v>553.5</v>
      </c>
      <c r="N17" s="25">
        <v>1574.2</v>
      </c>
      <c r="O17" s="25">
        <v>629.9</v>
      </c>
      <c r="P17" s="25">
        <v>568.7</v>
      </c>
      <c r="Q17" s="25">
        <v>1181.3</v>
      </c>
    </row>
    <row r="18" spans="1:17" ht="12">
      <c r="A18" s="39" t="s">
        <v>248</v>
      </c>
      <c r="B18" s="25">
        <v>733.6</v>
      </c>
      <c r="C18" s="25">
        <v>304.5</v>
      </c>
      <c r="D18" s="25">
        <v>5470.3</v>
      </c>
      <c r="E18" s="25">
        <v>384.9</v>
      </c>
      <c r="F18" s="25">
        <v>7211.4</v>
      </c>
      <c r="G18" s="25">
        <v>1929.5</v>
      </c>
      <c r="H18" s="25">
        <v>997.8</v>
      </c>
      <c r="J18" s="25" t="s">
        <v>130</v>
      </c>
      <c r="K18" s="25">
        <v>13583.5</v>
      </c>
      <c r="L18" s="25">
        <v>5139</v>
      </c>
      <c r="M18" s="25">
        <v>5126.3</v>
      </c>
      <c r="N18" s="25">
        <v>2180</v>
      </c>
      <c r="O18" s="25">
        <v>805</v>
      </c>
      <c r="P18" s="25">
        <v>866.6</v>
      </c>
      <c r="Q18" s="25">
        <v>2092.1</v>
      </c>
    </row>
    <row r="19" spans="1:17" ht="12">
      <c r="A19" s="39" t="s">
        <v>249</v>
      </c>
      <c r="B19" s="28">
        <v>77.7</v>
      </c>
      <c r="C19" s="50" t="s">
        <v>67</v>
      </c>
      <c r="D19" s="25">
        <v>610</v>
      </c>
      <c r="E19" s="28">
        <v>55.6</v>
      </c>
      <c r="F19" s="25">
        <v>850.3</v>
      </c>
      <c r="G19" s="25">
        <v>168.2</v>
      </c>
      <c r="H19" s="25">
        <v>173.3</v>
      </c>
      <c r="J19" s="25" t="s">
        <v>131</v>
      </c>
      <c r="K19" s="25">
        <v>7211.4</v>
      </c>
      <c r="L19" s="25">
        <v>1929.5</v>
      </c>
      <c r="M19" s="25">
        <v>5470.3</v>
      </c>
      <c r="N19" s="25">
        <v>733.6</v>
      </c>
      <c r="O19" s="25">
        <v>304.5</v>
      </c>
      <c r="P19" s="25">
        <v>384.9</v>
      </c>
      <c r="Q19" s="25">
        <v>997.8</v>
      </c>
    </row>
    <row r="20" spans="1:17" ht="12">
      <c r="A20" s="39"/>
      <c r="J20" s="25" t="s">
        <v>272</v>
      </c>
      <c r="K20" s="25">
        <v>850.3</v>
      </c>
      <c r="L20" s="25">
        <v>168.2</v>
      </c>
      <c r="M20" s="25">
        <v>610.02521</v>
      </c>
      <c r="N20" s="28">
        <v>77.7</v>
      </c>
      <c r="O20" s="50" t="s">
        <v>67</v>
      </c>
      <c r="P20" s="28">
        <v>55.6</v>
      </c>
      <c r="Q20" s="25">
        <v>173.3</v>
      </c>
    </row>
    <row r="21" ht="12">
      <c r="A21" s="39"/>
    </row>
    <row r="22" ht="12">
      <c r="A22" s="29" t="s">
        <v>80</v>
      </c>
    </row>
    <row r="23" spans="1:17" ht="12">
      <c r="A23" s="29" t="s">
        <v>67</v>
      </c>
      <c r="B23" s="29" t="s">
        <v>81</v>
      </c>
      <c r="J23" s="25" t="s">
        <v>280</v>
      </c>
      <c r="K23" s="25" t="s">
        <v>76</v>
      </c>
      <c r="L23" s="25" t="s">
        <v>76</v>
      </c>
      <c r="M23" s="25" t="s">
        <v>76</v>
      </c>
      <c r="N23" s="25" t="s">
        <v>76</v>
      </c>
      <c r="O23" s="25" t="s">
        <v>76</v>
      </c>
      <c r="P23" s="25" t="s">
        <v>76</v>
      </c>
      <c r="Q23" s="25" t="s">
        <v>76</v>
      </c>
    </row>
    <row r="24" spans="9:17" ht="12">
      <c r="I24" s="25" t="s">
        <v>31</v>
      </c>
      <c r="J24" s="25">
        <f>SUM(K14:Q14)</f>
        <v>65218.4</v>
      </c>
      <c r="K24" s="25">
        <f>K14/J24*100</f>
        <v>46.96849355396636</v>
      </c>
      <c r="L24" s="25">
        <f>L14/J24*100</f>
        <v>14.911282705494155</v>
      </c>
      <c r="M24" s="25">
        <f>M14/J24*100</f>
        <v>18.061773977895808</v>
      </c>
      <c r="N24" s="25">
        <f>N14/J24*100</f>
        <v>7.2925738748574025</v>
      </c>
      <c r="O24" s="25">
        <f>O14/J24*100</f>
        <v>2.8564024876415246</v>
      </c>
      <c r="P24" s="25">
        <f>P14/J24*100</f>
        <v>2.929234694503392</v>
      </c>
      <c r="Q24" s="25">
        <f>Q14/J24*100</f>
        <v>6.980238705641352</v>
      </c>
    </row>
    <row r="25" spans="1:2" ht="12">
      <c r="A25" s="30"/>
      <c r="B25" s="31" t="s">
        <v>176</v>
      </c>
    </row>
    <row r="26" spans="1:17" ht="12">
      <c r="A26" s="32"/>
      <c r="B26" s="33" t="s">
        <v>177</v>
      </c>
      <c r="I26" s="25" t="s">
        <v>271</v>
      </c>
      <c r="J26" s="25">
        <f aca="true" t="shared" si="0" ref="J26:J30">SUM(K16:Q16)</f>
        <v>1336.8999999999999</v>
      </c>
      <c r="K26" s="25">
        <f aca="true" t="shared" si="1" ref="K26:K30">K16/J26*100</f>
        <v>58.8226494128207</v>
      </c>
      <c r="L26" s="25">
        <f aca="true" t="shared" si="2" ref="L26:L30">L16/J26*100</f>
        <v>12.730944722866333</v>
      </c>
      <c r="N26" s="25">
        <f aca="true" t="shared" si="3" ref="N26:N30">N16/J26*100</f>
        <v>14.256862891764529</v>
      </c>
      <c r="O26" s="25">
        <f aca="true" t="shared" si="4" ref="O26:O29">O16/J26*100</f>
        <v>6.118632657640812</v>
      </c>
      <c r="Q26" s="25">
        <f aca="true" t="shared" si="5" ref="Q26:Q30">Q16/J26*100</f>
        <v>8.070910314907623</v>
      </c>
    </row>
    <row r="27" spans="9:17" ht="12">
      <c r="I27" s="25" t="s">
        <v>129</v>
      </c>
      <c r="J27" s="25">
        <f t="shared" si="0"/>
        <v>15026</v>
      </c>
      <c r="K27" s="25">
        <f t="shared" si="1"/>
        <v>54.575402635431914</v>
      </c>
      <c r="L27" s="25">
        <f t="shared" si="2"/>
        <v>15.425928390789299</v>
      </c>
      <c r="M27" s="25">
        <f aca="true" t="shared" si="6" ref="M27:M30">M17/J27*100</f>
        <v>3.683615067216824</v>
      </c>
      <c r="N27" s="25">
        <f t="shared" si="3"/>
        <v>10.476507387195529</v>
      </c>
      <c r="O27" s="25">
        <f t="shared" si="4"/>
        <v>4.1920670837215495</v>
      </c>
      <c r="P27" s="25">
        <f aca="true" t="shared" si="7" ref="P27:P30">P17/J27*100</f>
        <v>3.7847730600292824</v>
      </c>
      <c r="Q27" s="25">
        <f t="shared" si="5"/>
        <v>7.8617063756156</v>
      </c>
    </row>
    <row r="28" spans="9:17" ht="12">
      <c r="I28" s="25" t="s">
        <v>130</v>
      </c>
      <c r="J28" s="25">
        <f t="shared" si="0"/>
        <v>29792.499999999996</v>
      </c>
      <c r="K28" s="25">
        <f t="shared" si="1"/>
        <v>45.59368968700177</v>
      </c>
      <c r="L28" s="25">
        <f>L18/J28*100</f>
        <v>17.249307711672405</v>
      </c>
      <c r="M28" s="25">
        <f>M18/J28*100</f>
        <v>17.206679533439626</v>
      </c>
      <c r="N28" s="25">
        <f t="shared" si="3"/>
        <v>7.317277838382144</v>
      </c>
      <c r="O28" s="25">
        <f t="shared" si="4"/>
        <v>2.7020223210539567</v>
      </c>
      <c r="P28" s="25">
        <f t="shared" si="7"/>
        <v>2.90878576823026</v>
      </c>
      <c r="Q28" s="25">
        <f t="shared" si="5"/>
        <v>7.022237140219854</v>
      </c>
    </row>
    <row r="29" spans="1:17" ht="12">
      <c r="A29" s="39"/>
      <c r="I29" s="25" t="s">
        <v>131</v>
      </c>
      <c r="J29" s="25">
        <f t="shared" si="0"/>
        <v>17032</v>
      </c>
      <c r="K29" s="25">
        <f t="shared" si="1"/>
        <v>42.34030061061531</v>
      </c>
      <c r="L29" s="25">
        <f t="shared" si="2"/>
        <v>11.328675434476281</v>
      </c>
      <c r="M29" s="25">
        <f t="shared" si="6"/>
        <v>32.11777829967121</v>
      </c>
      <c r="N29" s="25">
        <f t="shared" si="3"/>
        <v>4.307186472522311</v>
      </c>
      <c r="O29" s="25">
        <f t="shared" si="4"/>
        <v>1.7878111789572568</v>
      </c>
      <c r="P29" s="25">
        <f t="shared" si="7"/>
        <v>2.2598637858149364</v>
      </c>
      <c r="Q29" s="25">
        <f t="shared" si="5"/>
        <v>5.858384217942696</v>
      </c>
    </row>
    <row r="30" spans="1:17" ht="12">
      <c r="A30" s="39"/>
      <c r="I30" s="25" t="s">
        <v>272</v>
      </c>
      <c r="J30" s="25">
        <f t="shared" si="0"/>
        <v>1935.12521</v>
      </c>
      <c r="K30" s="25">
        <f t="shared" si="1"/>
        <v>43.94030916480076</v>
      </c>
      <c r="L30" s="25">
        <f t="shared" si="2"/>
        <v>8.691944021544735</v>
      </c>
      <c r="M30" s="25">
        <f t="shared" si="6"/>
        <v>31.52381080291957</v>
      </c>
      <c r="N30" s="25">
        <f t="shared" si="3"/>
        <v>4.015244057515018</v>
      </c>
      <c r="P30" s="25">
        <f t="shared" si="7"/>
        <v>2.87319909392323</v>
      </c>
      <c r="Q30" s="25">
        <f t="shared" si="5"/>
        <v>8.955492859296687</v>
      </c>
    </row>
    <row r="31" ht="12">
      <c r="A31" s="39"/>
    </row>
    <row r="32" ht="12">
      <c r="A32" s="39"/>
    </row>
    <row r="33" ht="12">
      <c r="A33" s="39"/>
    </row>
    <row r="34" ht="12">
      <c r="A34" s="39"/>
    </row>
    <row r="35" ht="12">
      <c r="A35" s="39"/>
    </row>
    <row r="36" ht="12">
      <c r="A36" s="39"/>
    </row>
    <row r="37" ht="12">
      <c r="A37" s="39"/>
    </row>
    <row r="38" ht="15">
      <c r="A38" s="39"/>
    </row>
    <row r="39" ht="15">
      <c r="A39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3">
      <selection activeCell="C56" sqref="C56"/>
    </sheetView>
  </sheetViews>
  <sheetFormatPr defaultColWidth="8.7109375" defaultRowHeight="15"/>
  <cols>
    <col min="1" max="1" width="12.57421875" style="34" customWidth="1"/>
    <col min="2" max="5" width="8.8515625" style="34" bestFit="1" customWidth="1"/>
    <col min="6" max="6" width="15.140625" style="34" customWidth="1"/>
    <col min="7" max="9" width="8.8515625" style="34" bestFit="1" customWidth="1"/>
    <col min="10" max="10" width="9.57421875" style="34" bestFit="1" customWidth="1"/>
    <col min="11" max="11" width="8.7109375" style="34" customWidth="1"/>
    <col min="12" max="12" width="9.57421875" style="34" bestFit="1" customWidth="1"/>
    <col min="13" max="15" width="8.8515625" style="34" bestFit="1" customWidth="1"/>
    <col min="16" max="16384" width="8.7109375" style="34" customWidth="1"/>
  </cols>
  <sheetData>
    <row r="1" ht="15">
      <c r="A1" s="24" t="s">
        <v>163</v>
      </c>
    </row>
    <row r="3" spans="1:10" ht="15.75">
      <c r="A3" s="35"/>
      <c r="B3" s="35"/>
      <c r="C3" s="35"/>
      <c r="D3" s="35"/>
      <c r="E3" s="35"/>
      <c r="G3" s="115" t="s">
        <v>462</v>
      </c>
      <c r="H3" s="49"/>
      <c r="I3" s="49"/>
      <c r="J3" s="49"/>
    </row>
    <row r="4" spans="3:7" ht="15">
      <c r="C4" s="34" t="s">
        <v>77</v>
      </c>
      <c r="D4" s="34" t="s">
        <v>31</v>
      </c>
      <c r="E4" s="34" t="s">
        <v>76</v>
      </c>
      <c r="G4" s="38" t="s">
        <v>96</v>
      </c>
    </row>
    <row r="5" spans="2:7" ht="15" customHeight="1">
      <c r="B5" s="34" t="s">
        <v>31</v>
      </c>
      <c r="C5" s="34">
        <v>12655.6</v>
      </c>
      <c r="G5" s="36" t="s">
        <v>461</v>
      </c>
    </row>
    <row r="6" ht="15">
      <c r="G6" s="38"/>
    </row>
    <row r="7" spans="1:5" ht="15">
      <c r="A7" s="34" t="s">
        <v>41</v>
      </c>
      <c r="B7" s="34" t="s">
        <v>33</v>
      </c>
      <c r="C7" s="34">
        <v>4684.4</v>
      </c>
      <c r="D7" s="34">
        <f>SUM(C7:C8)</f>
        <v>12655.599999999999</v>
      </c>
      <c r="E7" s="34">
        <f>C7/D7*100</f>
        <v>37.01444419861563</v>
      </c>
    </row>
    <row r="8" spans="2:5" ht="15">
      <c r="B8" s="34" t="s">
        <v>32</v>
      </c>
      <c r="C8" s="34">
        <v>7971.2</v>
      </c>
      <c r="E8" s="34">
        <f>C8/D7*100</f>
        <v>62.98555580138437</v>
      </c>
    </row>
    <row r="10" spans="1:5" ht="15">
      <c r="A10" s="34" t="s">
        <v>109</v>
      </c>
      <c r="B10" s="34" t="s">
        <v>102</v>
      </c>
      <c r="C10" s="34">
        <v>382.1</v>
      </c>
      <c r="D10" s="34">
        <f>SUM(C10:C14)</f>
        <v>12655.599999999999</v>
      </c>
      <c r="E10" s="34">
        <f>C10/$D$10*100</f>
        <v>3.019216789405481</v>
      </c>
    </row>
    <row r="11" spans="2:5" ht="15">
      <c r="B11" s="34" t="s">
        <v>103</v>
      </c>
      <c r="C11" s="34">
        <v>635</v>
      </c>
      <c r="E11" s="34">
        <f>C11/$D$10*100</f>
        <v>5.017541641644805</v>
      </c>
    </row>
    <row r="12" spans="2:5" ht="15">
      <c r="B12" s="34" t="s">
        <v>104</v>
      </c>
      <c r="C12" s="34">
        <v>1070.8</v>
      </c>
      <c r="E12" s="34">
        <f>C12/$D$10*100</f>
        <v>8.461076519485445</v>
      </c>
    </row>
    <row r="13" spans="2:5" ht="15">
      <c r="B13" s="34" t="s">
        <v>105</v>
      </c>
      <c r="C13" s="34">
        <v>4426.9</v>
      </c>
      <c r="E13" s="34">
        <f>C13/$D$10*100</f>
        <v>34.979771800625805</v>
      </c>
    </row>
    <row r="14" spans="2:5" ht="15">
      <c r="B14" s="34" t="s">
        <v>106</v>
      </c>
      <c r="C14" s="34">
        <v>6140.8</v>
      </c>
      <c r="E14" s="34">
        <f>C14/$D$10*100</f>
        <v>48.52239324883846</v>
      </c>
    </row>
    <row r="16" spans="1:5" ht="15">
      <c r="A16" s="34" t="s">
        <v>94</v>
      </c>
      <c r="B16" s="34" t="s">
        <v>45</v>
      </c>
      <c r="C16" s="34">
        <v>7536.4</v>
      </c>
      <c r="D16" s="34">
        <f>SUM(C16:C18)</f>
        <v>12655.6</v>
      </c>
      <c r="E16" s="34">
        <f>C16/$D$16*100</f>
        <v>59.54992256392426</v>
      </c>
    </row>
    <row r="17" spans="2:5" ht="15">
      <c r="B17" s="34" t="s">
        <v>95</v>
      </c>
      <c r="C17" s="34">
        <v>700.6</v>
      </c>
      <c r="E17" s="34">
        <f>C17/$D$16*100</f>
        <v>5.5358892506084265</v>
      </c>
    </row>
    <row r="18" spans="2:5" ht="15">
      <c r="B18" s="34" t="s">
        <v>34</v>
      </c>
      <c r="C18" s="34">
        <v>4418.6</v>
      </c>
      <c r="E18" s="34">
        <f>C18/$D$16*100</f>
        <v>34.9141881854673</v>
      </c>
    </row>
    <row r="20" spans="1:5" ht="15">
      <c r="A20" s="34" t="s">
        <v>40</v>
      </c>
      <c r="B20" s="34" t="s">
        <v>35</v>
      </c>
      <c r="C20" s="34">
        <v>3621.4</v>
      </c>
      <c r="D20" s="34">
        <f>SUM(C20:C22)</f>
        <v>12630</v>
      </c>
      <c r="E20" s="34">
        <f>C20/$D$20*100</f>
        <v>28.67300079176564</v>
      </c>
    </row>
    <row r="21" spans="2:5" ht="15">
      <c r="B21" s="34" t="s">
        <v>36</v>
      </c>
      <c r="C21" s="34">
        <v>5936.1</v>
      </c>
      <c r="E21" s="34">
        <f>C21/$D$20*100</f>
        <v>47</v>
      </c>
    </row>
    <row r="22" spans="2:5" ht="15">
      <c r="B22" s="34" t="s">
        <v>37</v>
      </c>
      <c r="C22" s="34">
        <v>3072.5</v>
      </c>
      <c r="E22" s="34">
        <f>C22/$D$20*100</f>
        <v>24.326999208234362</v>
      </c>
    </row>
    <row r="24" spans="1:5" ht="15">
      <c r="A24" s="34" t="s">
        <v>108</v>
      </c>
      <c r="B24" s="34" t="s">
        <v>92</v>
      </c>
      <c r="C24" s="34">
        <v>206.10000000000002</v>
      </c>
      <c r="D24" s="34">
        <f>SUM(C24:C29)</f>
        <v>12373.1</v>
      </c>
      <c r="E24" s="34">
        <f aca="true" t="shared" si="0" ref="E24:E29">C24/$D$24*100</f>
        <v>1.6657102908729422</v>
      </c>
    </row>
    <row r="25" spans="2:5" ht="15">
      <c r="B25" s="34" t="s">
        <v>93</v>
      </c>
      <c r="C25" s="34">
        <v>1347.1999999999998</v>
      </c>
      <c r="E25" s="34">
        <f t="shared" si="0"/>
        <v>10.88813636033007</v>
      </c>
    </row>
    <row r="26" spans="2:5" ht="15">
      <c r="B26" s="34" t="s">
        <v>90</v>
      </c>
      <c r="C26" s="34">
        <v>1176.8000000000004</v>
      </c>
      <c r="E26" s="34">
        <f t="shared" si="0"/>
        <v>9.510955217366709</v>
      </c>
    </row>
    <row r="27" spans="2:5" ht="15">
      <c r="B27" s="34" t="s">
        <v>91</v>
      </c>
      <c r="C27" s="34">
        <v>3072.2</v>
      </c>
      <c r="E27" s="34">
        <f t="shared" si="0"/>
        <v>24.829670818145814</v>
      </c>
    </row>
    <row r="28" spans="2:5" ht="15">
      <c r="B28" s="34" t="s">
        <v>38</v>
      </c>
      <c r="C28" s="34">
        <v>1424.3000000000002</v>
      </c>
      <c r="E28" s="34">
        <f t="shared" si="0"/>
        <v>11.511262335227228</v>
      </c>
    </row>
    <row r="29" spans="2:5" ht="15">
      <c r="B29" s="34" t="s">
        <v>39</v>
      </c>
      <c r="C29" s="34">
        <v>5146.5</v>
      </c>
      <c r="E29" s="34">
        <f t="shared" si="0"/>
        <v>41.59426497805724</v>
      </c>
    </row>
    <row r="31" spans="1:5" ht="15">
      <c r="A31" s="34" t="s">
        <v>100</v>
      </c>
      <c r="B31" s="34" t="s">
        <v>99</v>
      </c>
      <c r="C31" s="34">
        <v>5094.1</v>
      </c>
      <c r="D31" s="34">
        <f>SUM(C31:C33)</f>
        <v>12655.600000000002</v>
      </c>
      <c r="E31" s="34">
        <f>C31/$D$31*100</f>
        <v>40.251746262524094</v>
      </c>
    </row>
    <row r="32" spans="2:5" ht="15">
      <c r="B32" s="34" t="s">
        <v>98</v>
      </c>
      <c r="C32" s="34">
        <v>4211.3</v>
      </c>
      <c r="E32" s="34">
        <f>C32/$D$31*100</f>
        <v>33.27617813458074</v>
      </c>
    </row>
    <row r="33" spans="2:5" ht="15">
      <c r="B33" s="34" t="s">
        <v>97</v>
      </c>
      <c r="C33" s="34">
        <v>3350.2</v>
      </c>
      <c r="E33" s="34">
        <f>C33/$D$31*100</f>
        <v>26.472075602895156</v>
      </c>
    </row>
    <row r="35" spans="1:5" ht="15">
      <c r="A35" s="34" t="s">
        <v>101</v>
      </c>
      <c r="B35" s="34" t="s">
        <v>48</v>
      </c>
      <c r="C35" s="34">
        <v>296.5</v>
      </c>
      <c r="D35" s="34">
        <f>SUM(C35:C37)</f>
        <v>12651.4</v>
      </c>
      <c r="E35" s="34">
        <f>C35/$D$35*100</f>
        <v>2.3436141454700667</v>
      </c>
    </row>
    <row r="36" spans="2:5" ht="15">
      <c r="B36" s="34" t="s">
        <v>51</v>
      </c>
      <c r="C36" s="34">
        <v>677.5</v>
      </c>
      <c r="E36" s="34">
        <f>C36/$D$35*100</f>
        <v>5.355138561740203</v>
      </c>
    </row>
    <row r="37" spans="2:5" ht="15">
      <c r="B37" s="34" t="s">
        <v>50</v>
      </c>
      <c r="C37" s="34">
        <v>11677.4</v>
      </c>
      <c r="E37" s="34">
        <f>C37/$D$35*100</f>
        <v>92.30124729278974</v>
      </c>
    </row>
    <row r="38" ht="15" customHeight="1"/>
    <row r="40" spans="1:3" ht="15">
      <c r="A40" s="29"/>
      <c r="B40" s="40"/>
      <c r="C40" s="40"/>
    </row>
    <row r="41" spans="1:3" ht="15">
      <c r="A41" s="29"/>
      <c r="B41" s="29"/>
      <c r="C41" s="40"/>
    </row>
    <row r="42" spans="1:3" ht="15">
      <c r="A42" s="40"/>
      <c r="B42" s="40"/>
      <c r="C42" s="40"/>
    </row>
    <row r="43" spans="1:3" ht="15">
      <c r="A43" s="44"/>
      <c r="B43" s="45"/>
      <c r="C43" s="40"/>
    </row>
    <row r="44" spans="1:3" ht="15">
      <c r="A44" s="29"/>
      <c r="B44" s="46"/>
      <c r="C44" s="40"/>
    </row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2019-08-26T14:09:12Z</dcterms:created>
  <dcterms:modified xsi:type="dcterms:W3CDTF">2019-10-03T15:15:16Z</dcterms:modified>
  <cp:category/>
  <cp:version/>
  <cp:contentType/>
  <cp:contentStatus/>
</cp:coreProperties>
</file>