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61" yWindow="65371" windowWidth="13785" windowHeight="11970" tabRatio="864" activeTab="3"/>
  </bookViews>
  <sheets>
    <sheet name="Tab 1 Key ind." sheetId="1" r:id="rId1"/>
    <sheet name="Tab 2 key ind." sheetId="2" r:id="rId2"/>
    <sheet name="Fig 1 UAA" sheetId="3" r:id="rId3"/>
    <sheet name="Tab 3 SO" sheetId="4" r:id="rId4"/>
    <sheet name="Fig 2 - 3 farming" sheetId="5" r:id="rId5"/>
    <sheet name="Tab 4 - Fig 4 land use" sheetId="6" r:id="rId6"/>
    <sheet name="Tab 5 - Fig 5 livestock" sheetId="7" r:id="rId7"/>
    <sheet name="Tab 6 - Fig 6 labour force" sheetId="8" r:id="rId8"/>
    <sheet name="Tab 7 tenure" sheetId="9" r:id="rId9"/>
    <sheet name="Tab 9 housing" sheetId="10" r:id="rId10"/>
    <sheet name="Tab 10 OGA" sheetId="11" r:id="rId11"/>
    <sheet name="Tab 11 Organic" sheetId="12" r:id="rId12"/>
  </sheets>
  <definedNames/>
  <calcPr fullCalcOnLoad="1"/>
</workbook>
</file>

<file path=xl/sharedStrings.xml><?xml version="1.0" encoding="utf-8"?>
<sst xmlns="http://schemas.openxmlformats.org/spreadsheetml/2006/main" count="408" uniqueCount="215">
  <si>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</si>
  <si>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</si>
  <si>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</si>
  <si>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</si>
  <si>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</si>
  <si>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</si>
  <si>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</si>
  <si>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</si>
  <si>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</si>
  <si>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</si>
  <si>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</si>
  <si>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</si>
  <si>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</si>
  <si>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</si>
  <si>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</si>
  <si>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</si>
  <si>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</si>
  <si>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</si>
  <si>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</si>
  <si>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</si>
  <si>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</si>
  <si>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</si>
  <si>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</si>
  <si>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</si>
  <si>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</si>
  <si>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</si>
  <si>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</si>
  <si>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</si>
  <si>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</si>
  <si>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</si>
  <si>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</si>
  <si>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</si>
  <si>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</si>
  <si>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</si>
  <si>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</si>
  <si>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</si>
  <si>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</si>
  <si>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</si>
  <si>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</si>
  <si>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</si>
  <si>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</si>
  <si>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</si>
  <si>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</si>
  <si>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</si>
  <si>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</si>
  <si>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</si>
  <si>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</si>
  <si>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</si>
  <si>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</si>
  <si>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</si>
  <si>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</si>
  <si>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F_LSU_NEW_DY</t>
  </si>
  <si>
    <t>F_LF_SE_DY 2000, 2010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</si>
  <si>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</si>
  <si>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</si>
  <si>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</si>
  <si>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</si>
  <si>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</si>
  <si>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</si>
  <si>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</si>
  <si>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</si>
  <si>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 xml:space="preserve">General field cropping </t>
  </si>
  <si>
    <t xml:space="preserve">Specialist dairying </t>
  </si>
  <si>
    <t xml:space="preserve">Specialist poultry </t>
  </si>
  <si>
    <t>% of UAA</t>
  </si>
  <si>
    <t>Livestock units (LSU) size classes</t>
  </si>
  <si>
    <t>Places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</si>
  <si>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</si>
  <si>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</si>
  <si>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</si>
  <si>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</si>
  <si>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Holdings with other gainful activity</t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</si>
  <si>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</si>
  <si>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</si>
  <si>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</si>
  <si>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</si>
  <si>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</si>
  <si>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</si>
  <si>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</si>
  <si>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</si>
  <si>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</si>
  <si>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</si>
  <si>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</si>
  <si>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</si>
  <si>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</si>
  <si>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</si>
  <si>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</si>
  <si>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</si>
  <si>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</si>
  <si>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</si>
  <si>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</si>
  <si>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</si>
  <si>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</si>
  <si>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</si>
  <si>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</si>
  <si>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</si>
  <si>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</si>
  <si>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</si>
  <si>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</si>
  <si>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</si>
  <si>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</si>
  <si>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</si>
  <si>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</si>
  <si>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</si>
  <si>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</si>
  <si>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</si>
  <si>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</si>
  <si>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</si>
  <si>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</si>
  <si>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</si>
  <si>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</si>
  <si>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</si>
  <si>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</si>
  <si>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</si>
  <si>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</si>
  <si>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</si>
  <si>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</si>
  <si>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</si>
  <si>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</si>
  <si>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</si>
  <si>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</si>
  <si>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</si>
  <si>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</si>
  <si>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</si>
  <si>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</si>
  <si>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</si>
  <si>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</si>
  <si>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</si>
  <si>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</si>
  <si>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</si>
  <si>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</si>
  <si>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</si>
  <si>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</si>
  <si>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</si>
  <si>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</si>
  <si>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</si>
  <si>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</si>
  <si>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</si>
  <si>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</si>
  <si>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</si>
  <si>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</si>
  <si>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</si>
  <si>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</si>
  <si>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</si>
  <si>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</si>
  <si>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</si>
  <si>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</si>
  <si>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</si>
  <si>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t>Field crops-grazing livestock combined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</si>
  <si>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</si>
  <si>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</si>
  <si>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Equidae</t>
  </si>
  <si>
    <t>2003</t>
  </si>
  <si>
    <t>Poland</t>
  </si>
  <si>
    <t>Lodzkie</t>
  </si>
  <si>
    <t>Mazowieckie</t>
  </si>
  <si>
    <t>Malopolskie</t>
  </si>
  <si>
    <t>Slaskie</t>
  </si>
  <si>
    <t>Lubelskie</t>
  </si>
  <si>
    <t>Podkarpackie</t>
  </si>
  <si>
    <t>Swietokrzyskie</t>
  </si>
  <si>
    <t>Podlaskie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</si>
  <si>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</si>
  <si>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</si>
  <si>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</si>
  <si>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</si>
  <si>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</si>
  <si>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</si>
  <si>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</si>
  <si>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</si>
  <si>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Lódzkie</t>
  </si>
  <si>
    <t>Figure 1: Number of holdings and Utilised Agriculture Area (UAA) by UAA size classes, Poland, 2010</t>
  </si>
  <si>
    <t>Table 3: Economic size of the farm by standard output size classes, Poland, 2007 and 2010</t>
  </si>
  <si>
    <t>Figure 2: Number of holdings by main type of farming, Poland, 2010</t>
  </si>
  <si>
    <t>Figure 3: Standard output by main type of farming, Poland, 2010</t>
  </si>
  <si>
    <t>Specialist dairying</t>
  </si>
  <si>
    <t xml:space="preserve">Mixed livestock, mainly grazing livestock </t>
  </si>
  <si>
    <t xml:space="preserve">Specialist cereals, oilseed and protein crops </t>
  </si>
  <si>
    <t xml:space="preserve">Various crops and livestock combined </t>
  </si>
  <si>
    <t>General field cropping</t>
  </si>
  <si>
    <t>Mixed livestock, mainly grazing livestock</t>
  </si>
  <si>
    <t xml:space="preserve">Mixed cropping </t>
  </si>
  <si>
    <t>Specialist fruit and citrus fruit</t>
  </si>
  <si>
    <t xml:space="preserve">Non-classified holdings </t>
  </si>
  <si>
    <t>Mixed livestock, mainly granivores</t>
  </si>
  <si>
    <t xml:space="preserve">Specialist pigs </t>
  </si>
  <si>
    <t xml:space="preserve">Field crops-grazing livestock combined </t>
  </si>
  <si>
    <t xml:space="preserve">Mixed livestock, mainly granivores </t>
  </si>
  <si>
    <t xml:space="preserve">Specialist horticulture indoor </t>
  </si>
  <si>
    <t xml:space="preserve">Other horticulture </t>
  </si>
  <si>
    <t xml:space="preserve">Specialist fruit and citrus fruit </t>
  </si>
  <si>
    <t>Table 7:  Utilised agricultural area by type of tenure, by NUTS 2 regions, Poland, 2010</t>
  </si>
  <si>
    <t>Table 9: Number of holdings with cattle and places by type of animal housing, Poland, 2010</t>
  </si>
  <si>
    <t>Table 10: Number of holdings by other gainful activities, by NUTS 2 regions, Poland, 2010</t>
  </si>
  <si>
    <t xml:space="preserve">Forestry-work </t>
  </si>
  <si>
    <t>Table 11: Organic farming, number of holdings and utilised agricultural area, Poland, 2010</t>
  </si>
  <si>
    <t xml:space="preserve">Figure 5: Livestock by main types, Poland, 2000 and 2010 </t>
  </si>
  <si>
    <t xml:space="preserve">Change 2010/2000          (%) </t>
  </si>
  <si>
    <t>change 2010/2000 (%)</t>
  </si>
  <si>
    <t>Other</t>
  </si>
  <si>
    <t>Shared Farming</t>
  </si>
  <si>
    <t>Table 1: Farm Structure, key indicators, Poland, 2003 and 2010</t>
  </si>
  <si>
    <t>Table 2: Farm structure, key indicators, by NUTS 2 regions, Poland, 2003 and 2010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</si>
  <si>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</si>
  <si>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</si>
  <si>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>Table 4: Utilised Agricultural Area by land use, Poland, 2003 and 2010</t>
  </si>
  <si>
    <t>Figure 4: Utilised Agricultural Area by land use, Poland, 2003 and 2010</t>
  </si>
  <si>
    <t xml:space="preserve">Table 5: Number of holdings with livestock by LSU size class, Poland, 2003 and 2010 </t>
  </si>
  <si>
    <r>
      <t>Source:</t>
    </r>
    <r>
      <rPr>
        <sz val="8"/>
        <rFont val="Arial"/>
        <family val="2"/>
      </rPr>
      <t xml:space="preserve"> Eurostat, FSS 2003 and 2010.</t>
    </r>
  </si>
  <si>
    <t>Table 6: Agricultural labour force, Poland, 2003 and 2010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</si>
  <si>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</si>
  <si>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t>Figure 6: Sole holders by gender, Poland, 2003 and 2010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</si>
  <si>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2003-2010 (see excel table)</t>
    </r>
  </si>
  <si>
    <r>
      <t xml:space="preserve">Source: </t>
    </r>
    <r>
      <rPr>
        <sz val="8"/>
        <color indexed="8"/>
        <rFont val="Arial"/>
        <family val="2"/>
      </rPr>
      <t xml:space="preserve">Eurostat, FSS, 2003 and 2010 </t>
    </r>
  </si>
  <si>
    <t xml:space="preserve">0-&lt;2 000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</si>
</sst>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/>
      <top/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8"/>
      </left>
      <right/>
      <top style="thin"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/>
      <right/>
      <top style="thin"/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8"/>
      </bottom>
    </border>
    <border>
      <left/>
      <right/>
      <top style="thin">
        <color theme="8"/>
      </top>
      <bottom>
        <color indexed="63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>
        <color indexed="63"/>
      </left>
      <right style="thin">
        <color theme="8"/>
      </right>
      <top/>
      <bottom style="thin"/>
    </border>
    <border>
      <left style="thin">
        <color theme="8"/>
      </left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thin">
        <color theme="8"/>
      </left>
      <right style="thin">
        <color theme="8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 style="thin">
        <color theme="8"/>
      </left>
      <right style="thin">
        <color theme="8"/>
      </right>
      <top style="hair">
        <color rgb="FFC0C0C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 style="thin">
        <color theme="8"/>
      </right>
      <top style="hair">
        <color rgb="FFC0C0C0"/>
      </top>
      <bottom style="thin">
        <color rgb="FF000000"/>
      </bottom>
    </border>
    <border>
      <left style="thin">
        <color theme="8"/>
      </left>
      <right>
        <color indexed="63"/>
      </right>
      <top>
        <color indexed="63"/>
      </top>
      <bottom style="hair">
        <color rgb="FFC0C0C0"/>
      </bottom>
    </border>
    <border>
      <left style="thin">
        <color theme="8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/>
      <right/>
      <top/>
      <bottom style="thin">
        <color theme="0" tint="-0.4999699890613556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191" fontId="12" fillId="0" borderId="0" applyFill="0" applyBorder="0" applyProtection="0">
      <alignment horizontal="right"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9" fontId="2" fillId="0" borderId="0" xfId="6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0" fontId="57" fillId="0" borderId="0" xfId="0" applyFont="1" applyAlignment="1">
      <alignment horizontal="left" readingOrder="1"/>
    </xf>
    <xf numFmtId="0" fontId="58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59" fillId="23" borderId="10" xfId="61" applyFont="1" applyFill="1" applyBorder="1">
      <alignment/>
      <protection/>
    </xf>
    <xf numFmtId="0" fontId="60" fillId="0" borderId="0" xfId="61" applyFont="1" applyFill="1" applyBorder="1">
      <alignment/>
      <protection/>
    </xf>
    <xf numFmtId="0" fontId="60" fillId="23" borderId="11" xfId="61" applyFont="1" applyFill="1" applyBorder="1">
      <alignment/>
      <protection/>
    </xf>
    <xf numFmtId="0" fontId="59" fillId="25" borderId="12" xfId="61" applyFont="1" applyFill="1" applyBorder="1">
      <alignment/>
      <protection/>
    </xf>
    <xf numFmtId="0" fontId="60" fillId="25" borderId="12" xfId="61" applyFont="1" applyFill="1" applyBorder="1">
      <alignment/>
      <protection/>
    </xf>
    <xf numFmtId="0" fontId="60" fillId="0" borderId="13" xfId="61" applyFont="1" applyFill="1" applyBorder="1">
      <alignment/>
      <protection/>
    </xf>
    <xf numFmtId="0" fontId="60" fillId="0" borderId="14" xfId="61" applyFont="1" applyFill="1" applyBorder="1">
      <alignment/>
      <protection/>
    </xf>
    <xf numFmtId="0" fontId="61" fillId="0" borderId="0" xfId="61" applyFont="1" applyBorder="1">
      <alignment/>
      <protection/>
    </xf>
    <xf numFmtId="0" fontId="60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57" fillId="0" borderId="0" xfId="60" applyFont="1">
      <alignment/>
      <protection/>
    </xf>
    <xf numFmtId="0" fontId="62" fillId="0" borderId="0" xfId="60" applyFont="1">
      <alignment/>
      <protection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9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5" fillId="0" borderId="0" xfId="61" applyFont="1">
      <alignment/>
      <protection/>
    </xf>
    <xf numFmtId="0" fontId="38" fillId="0" borderId="0" xfId="61">
      <alignment/>
      <protection/>
    </xf>
    <xf numFmtId="0" fontId="59" fillId="23" borderId="16" xfId="61" applyFont="1" applyFill="1" applyBorder="1" applyAlignment="1">
      <alignment horizontal="center" vertical="center"/>
      <protection/>
    </xf>
    <xf numFmtId="0" fontId="2" fillId="0" borderId="15" xfId="57" applyFont="1" applyBorder="1">
      <alignment/>
      <protection/>
    </xf>
    <xf numFmtId="0" fontId="2" fillId="0" borderId="13" xfId="57" applyFont="1" applyBorder="1">
      <alignment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17" xfId="60" applyNumberFormat="1" applyFont="1" applyFill="1" applyBorder="1" applyAlignment="1">
      <alignment/>
      <protection/>
    </xf>
    <xf numFmtId="0" fontId="2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19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17" xfId="60" applyFont="1" applyFill="1" applyBorder="1">
      <alignment/>
      <protection/>
    </xf>
    <xf numFmtId="0" fontId="59" fillId="23" borderId="2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3" borderId="21" xfId="0" applyFill="1" applyBorder="1" applyAlignment="1">
      <alignment/>
    </xf>
    <xf numFmtId="0" fontId="0" fillId="23" borderId="22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59" fillId="23" borderId="26" xfId="0" applyFont="1" applyFill="1" applyBorder="1" applyAlignment="1">
      <alignment horizontal="center" vertical="center" wrapText="1"/>
    </xf>
    <xf numFmtId="0" fontId="59" fillId="23" borderId="21" xfId="0" applyFont="1" applyFill="1" applyBorder="1" applyAlignment="1">
      <alignment vertical="center"/>
    </xf>
    <xf numFmtId="0" fontId="60" fillId="0" borderId="27" xfId="61" applyFont="1" applyFill="1" applyBorder="1" applyAlignment="1">
      <alignment horizontal="center"/>
      <protection/>
    </xf>
    <xf numFmtId="0" fontId="60" fillId="0" borderId="28" xfId="61" applyFont="1" applyFill="1" applyBorder="1" applyAlignment="1">
      <alignment horizontal="center"/>
      <protection/>
    </xf>
    <xf numFmtId="0" fontId="59" fillId="23" borderId="29" xfId="61" applyFont="1" applyFill="1" applyBorder="1" applyAlignment="1">
      <alignment horizontal="center" vertical="center" wrapText="1"/>
      <protection/>
    </xf>
    <xf numFmtId="0" fontId="59" fillId="23" borderId="30" xfId="0" applyFont="1" applyFill="1" applyBorder="1" applyAlignment="1">
      <alignment horizontal="center" vertical="center" wrapText="1"/>
    </xf>
    <xf numFmtId="0" fontId="59" fillId="25" borderId="31" xfId="0" applyFont="1" applyFill="1" applyBorder="1" applyAlignment="1">
      <alignment horizontal="center" vertical="center" wrapText="1"/>
    </xf>
    <xf numFmtId="0" fontId="3" fillId="25" borderId="32" xfId="57" applyNumberFormat="1" applyFont="1" applyFill="1" applyBorder="1" applyAlignment="1">
      <alignment horizontal="center" vertical="center"/>
      <protection/>
    </xf>
    <xf numFmtId="0" fontId="3" fillId="25" borderId="33" xfId="57" applyNumberFormat="1" applyFont="1" applyFill="1" applyBorder="1" applyAlignment="1">
      <alignment horizontal="center" vertical="center"/>
      <protection/>
    </xf>
    <xf numFmtId="0" fontId="3" fillId="25" borderId="33" xfId="57" applyNumberFormat="1" applyFont="1" applyFill="1" applyBorder="1" applyAlignment="1">
      <alignment horizontal="center" vertical="center" wrapText="1"/>
      <protection/>
    </xf>
    <xf numFmtId="0" fontId="3" fillId="25" borderId="34" xfId="57" applyFont="1" applyFill="1" applyBorder="1" applyAlignment="1">
      <alignment horizontal="center" vertical="center"/>
      <protection/>
    </xf>
    <xf numFmtId="0" fontId="59" fillId="25" borderId="10" xfId="61" applyFont="1" applyFill="1" applyBorder="1" applyAlignment="1">
      <alignment horizontal="center" vertical="center" wrapText="1"/>
      <protection/>
    </xf>
    <xf numFmtId="0" fontId="59" fillId="25" borderId="11" xfId="61" applyFont="1" applyFill="1" applyBorder="1" applyAlignment="1">
      <alignment horizontal="center" vertical="center" wrapText="1"/>
      <protection/>
    </xf>
    <xf numFmtId="0" fontId="3" fillId="23" borderId="12" xfId="57" applyFont="1" applyFill="1" applyBorder="1" applyAlignment="1">
      <alignment horizontal="center" vertical="center"/>
      <protection/>
    </xf>
    <xf numFmtId="178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5" xfId="60" applyFont="1" applyBorder="1">
      <alignment/>
      <protection/>
    </xf>
    <xf numFmtId="0" fontId="2" fillId="0" borderId="27" xfId="60" applyFont="1" applyBorder="1">
      <alignment/>
      <protection/>
    </xf>
    <xf numFmtId="0" fontId="2" fillId="0" borderId="28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36" xfId="0" applyFont="1" applyFill="1" applyBorder="1" applyAlignment="1">
      <alignment horizontal="center" vertical="center"/>
    </xf>
    <xf numFmtId="1" fontId="3" fillId="23" borderId="25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 wrapText="1"/>
    </xf>
    <xf numFmtId="0" fontId="3" fillId="23" borderId="25" xfId="0" applyFont="1" applyFill="1" applyBorder="1" applyAlignment="1">
      <alignment horizontal="center" vertical="center" wrapText="1"/>
    </xf>
    <xf numFmtId="0" fontId="3" fillId="25" borderId="37" xfId="60" applyFont="1" applyFill="1" applyBorder="1" applyAlignment="1">
      <alignment horizontal="center" vertical="center"/>
      <protection/>
    </xf>
    <xf numFmtId="0" fontId="3" fillId="25" borderId="38" xfId="60" applyFont="1" applyFill="1" applyBorder="1" applyAlignment="1">
      <alignment horizontal="center" vertical="center"/>
      <protection/>
    </xf>
    <xf numFmtId="0" fontId="6" fillId="23" borderId="39" xfId="0" applyFont="1" applyFill="1" applyBorder="1" applyAlignment="1">
      <alignment horizontal="center" vertical="center" wrapText="1"/>
    </xf>
    <xf numFmtId="178" fontId="2" fillId="0" borderId="15" xfId="57" applyNumberFormat="1" applyFont="1" applyBorder="1" applyAlignment="1">
      <alignment horizontal="right"/>
      <protection/>
    </xf>
    <xf numFmtId="178" fontId="2" fillId="0" borderId="13" xfId="57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59" fillId="23" borderId="40" xfId="0" applyFont="1" applyFill="1" applyBorder="1" applyAlignment="1">
      <alignment horizontal="center" vertical="center" wrapText="1"/>
    </xf>
    <xf numFmtId="0" fontId="6" fillId="23" borderId="41" xfId="0" applyNumberFormat="1" applyFont="1" applyFill="1" applyBorder="1" applyAlignment="1">
      <alignment horizontal="center" vertical="center"/>
    </xf>
    <xf numFmtId="3" fontId="59" fillId="0" borderId="0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3" fillId="25" borderId="42" xfId="57" applyNumberFormat="1" applyFont="1" applyFill="1" applyBorder="1" applyAlignment="1">
      <alignment horizontal="center" vertical="center"/>
      <protection/>
    </xf>
    <xf numFmtId="0" fontId="59" fillId="25" borderId="31" xfId="0" applyFont="1" applyFill="1" applyBorder="1" applyAlignment="1">
      <alignment/>
    </xf>
    <xf numFmtId="0" fontId="60" fillId="0" borderId="0" xfId="61" applyFont="1" applyBorder="1" applyAlignment="1">
      <alignment vertical="center"/>
      <protection/>
    </xf>
    <xf numFmtId="0" fontId="60" fillId="0" borderId="24" xfId="60" applyFont="1" applyBorder="1">
      <alignment/>
      <protection/>
    </xf>
    <xf numFmtId="0" fontId="60" fillId="0" borderId="25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0" fillId="0" borderId="43" xfId="0" applyNumberFormat="1" applyFont="1" applyBorder="1" applyAlignment="1">
      <alignment/>
    </xf>
    <xf numFmtId="3" fontId="60" fillId="0" borderId="44" xfId="0" applyNumberFormat="1" applyFont="1" applyBorder="1" applyAlignment="1">
      <alignment/>
    </xf>
    <xf numFmtId="3" fontId="60" fillId="0" borderId="45" xfId="0" applyNumberFormat="1" applyFont="1" applyBorder="1" applyAlignment="1">
      <alignment/>
    </xf>
    <xf numFmtId="0" fontId="6" fillId="23" borderId="46" xfId="0" applyFont="1" applyFill="1" applyBorder="1" applyAlignment="1">
      <alignment horizontal="center" vertical="center" wrapText="1"/>
    </xf>
    <xf numFmtId="0" fontId="3" fillId="25" borderId="34" xfId="57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3" fillId="23" borderId="31" xfId="60" applyFont="1" applyFill="1" applyBorder="1" applyAlignment="1">
      <alignment horizontal="center" vertical="center"/>
      <protection/>
    </xf>
    <xf numFmtId="0" fontId="3" fillId="23" borderId="47" xfId="60" applyFont="1" applyFill="1" applyBorder="1" applyAlignment="1">
      <alignment horizontal="center" vertical="center"/>
      <protection/>
    </xf>
    <xf numFmtId="0" fontId="3" fillId="23" borderId="48" xfId="60" applyFont="1" applyFill="1" applyBorder="1" applyAlignment="1">
      <alignment horizontal="center" vertical="center" wrapText="1"/>
      <protection/>
    </xf>
    <xf numFmtId="0" fontId="2" fillId="0" borderId="20" xfId="60" applyNumberFormat="1" applyFont="1" applyFill="1" applyBorder="1" applyAlignment="1">
      <alignment/>
      <protection/>
    </xf>
    <xf numFmtId="0" fontId="2" fillId="0" borderId="49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 vertical="top" wrapText="1"/>
      <protection/>
    </xf>
    <xf numFmtId="0" fontId="7" fillId="0" borderId="0" xfId="59" applyFont="1" applyAlignment="1">
      <alignment horizontal="left"/>
      <protection/>
    </xf>
    <xf numFmtId="0" fontId="59" fillId="23" borderId="50" xfId="0" applyFont="1" applyFill="1" applyBorder="1" applyAlignment="1">
      <alignment horizontal="center" vertical="center" wrapText="1"/>
    </xf>
    <xf numFmtId="0" fontId="59" fillId="23" borderId="22" xfId="0" applyFont="1" applyFill="1" applyBorder="1" applyAlignment="1">
      <alignment horizontal="center" vertical="center" wrapText="1"/>
    </xf>
    <xf numFmtId="178" fontId="4" fillId="0" borderId="0" xfId="57" applyNumberFormat="1">
      <alignment/>
      <protection/>
    </xf>
    <xf numFmtId="178" fontId="2" fillId="0" borderId="13" xfId="57" applyNumberFormat="1" applyFont="1" applyFill="1" applyBorder="1" applyAlignment="1">
      <alignment horizontal="right"/>
      <protection/>
    </xf>
    <xf numFmtId="0" fontId="2" fillId="0" borderId="13" xfId="57" applyFont="1" applyFill="1" applyBorder="1">
      <alignment/>
      <protection/>
    </xf>
    <xf numFmtId="0" fontId="60" fillId="0" borderId="51" xfId="0" applyFont="1" applyFill="1" applyBorder="1" applyAlignment="1">
      <alignment/>
    </xf>
    <xf numFmtId="0" fontId="60" fillId="0" borderId="52" xfId="0" applyFont="1" applyFill="1" applyBorder="1" applyAlignment="1">
      <alignment/>
    </xf>
    <xf numFmtId="0" fontId="60" fillId="0" borderId="53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3" fillId="0" borderId="0" xfId="60" applyFont="1" applyFill="1" applyBorder="1" applyAlignment="1">
      <alignment vertical="center" wrapText="1"/>
      <protection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vertical="top" wrapText="1"/>
    </xf>
    <xf numFmtId="0" fontId="2" fillId="33" borderId="56" xfId="0" applyFont="1" applyFill="1" applyBorder="1" applyAlignment="1">
      <alignment vertical="top" wrapText="1"/>
    </xf>
    <xf numFmtId="3" fontId="2" fillId="0" borderId="0" xfId="60" applyNumberFormat="1" applyFont="1" applyFill="1">
      <alignment/>
      <protection/>
    </xf>
    <xf numFmtId="0" fontId="2" fillId="0" borderId="57" xfId="60" applyFont="1" applyBorder="1">
      <alignment/>
      <protection/>
    </xf>
    <xf numFmtId="0" fontId="2" fillId="0" borderId="58" xfId="57" applyNumberFormat="1" applyFont="1" applyFill="1" applyBorder="1" applyAlignment="1">
      <alignment horizontal="left"/>
      <protection/>
    </xf>
    <xf numFmtId="0" fontId="2" fillId="0" borderId="15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59" xfId="60" applyNumberFormat="1" applyFont="1" applyFill="1" applyBorder="1" applyAlignment="1">
      <alignment/>
      <protection/>
    </xf>
    <xf numFmtId="0" fontId="3" fillId="25" borderId="60" xfId="60" applyNumberFormat="1" applyFont="1" applyFill="1" applyBorder="1" applyAlignment="1">
      <alignment/>
      <protection/>
    </xf>
    <xf numFmtId="0" fontId="59" fillId="23" borderId="61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 wrapText="1"/>
    </xf>
    <xf numFmtId="0" fontId="2" fillId="0" borderId="0" xfId="57" applyFont="1" applyBorder="1">
      <alignment/>
      <protection/>
    </xf>
    <xf numFmtId="178" fontId="2" fillId="0" borderId="0" xfId="57" applyNumberFormat="1" applyFont="1" applyBorder="1" applyAlignment="1">
      <alignment horizontal="right"/>
      <protection/>
    </xf>
    <xf numFmtId="0" fontId="2" fillId="0" borderId="14" xfId="57" applyFont="1" applyBorder="1">
      <alignment/>
      <protection/>
    </xf>
    <xf numFmtId="178" fontId="2" fillId="0" borderId="14" xfId="57" applyNumberFormat="1" applyFont="1" applyBorder="1" applyAlignment="1">
      <alignment horizontal="right"/>
      <protection/>
    </xf>
    <xf numFmtId="0" fontId="2" fillId="0" borderId="0" xfId="60" applyFont="1" applyFill="1" applyBorder="1">
      <alignment/>
      <protection/>
    </xf>
    <xf numFmtId="0" fontId="2" fillId="0" borderId="62" xfId="60" applyFont="1" applyBorder="1">
      <alignment/>
      <protection/>
    </xf>
    <xf numFmtId="180" fontId="2" fillId="0" borderId="0" xfId="60" applyNumberFormat="1" applyFont="1">
      <alignment/>
      <protection/>
    </xf>
    <xf numFmtId="180" fontId="2" fillId="0" borderId="35" xfId="60" applyNumberFormat="1" applyFont="1" applyBorder="1">
      <alignment/>
      <protection/>
    </xf>
    <xf numFmtId="180" fontId="2" fillId="0" borderId="27" xfId="60" applyNumberFormat="1" applyFont="1" applyBorder="1">
      <alignment/>
      <protection/>
    </xf>
    <xf numFmtId="180" fontId="2" fillId="0" borderId="28" xfId="60" applyNumberFormat="1" applyFont="1" applyBorder="1" applyAlignment="1">
      <alignment horizontal="right"/>
      <protection/>
    </xf>
    <xf numFmtId="0" fontId="63" fillId="0" borderId="0" xfId="57" applyFont="1" applyFill="1" applyBorder="1" applyAlignment="1">
      <alignment vertical="center" wrapText="1"/>
      <protection/>
    </xf>
    <xf numFmtId="178" fontId="2" fillId="0" borderId="13" xfId="57" applyNumberFormat="1" applyFont="1" applyFill="1" applyBorder="1">
      <alignment/>
      <protection/>
    </xf>
    <xf numFmtId="0" fontId="2" fillId="0" borderId="61" xfId="57" applyFont="1" applyFill="1" applyBorder="1">
      <alignment/>
      <protection/>
    </xf>
    <xf numFmtId="178" fontId="2" fillId="0" borderId="61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0" fontId="2" fillId="0" borderId="63" xfId="57" applyFont="1" applyFill="1" applyBorder="1">
      <alignment/>
      <protection/>
    </xf>
    <xf numFmtId="178" fontId="2" fillId="0" borderId="63" xfId="57" applyNumberFormat="1" applyFont="1" applyFill="1" applyBorder="1">
      <alignment/>
      <protection/>
    </xf>
    <xf numFmtId="0" fontId="2" fillId="0" borderId="14" xfId="57" applyFont="1" applyFill="1" applyBorder="1">
      <alignment/>
      <protection/>
    </xf>
    <xf numFmtId="178" fontId="2" fillId="0" borderId="14" xfId="57" applyNumberFormat="1" applyFont="1" applyFill="1" applyBorder="1">
      <alignment/>
      <protection/>
    </xf>
    <xf numFmtId="0" fontId="59" fillId="23" borderId="64" xfId="0" applyFont="1" applyFill="1" applyBorder="1" applyAlignment="1">
      <alignment horizontal="center" vertical="center" wrapText="1"/>
    </xf>
    <xf numFmtId="0" fontId="2" fillId="0" borderId="11" xfId="57" applyNumberFormat="1" applyFont="1" applyFill="1" applyBorder="1" applyAlignment="1">
      <alignment/>
      <protection/>
    </xf>
    <xf numFmtId="3" fontId="2" fillId="0" borderId="0" xfId="61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78" fontId="2" fillId="0" borderId="0" xfId="60" applyNumberFormat="1" applyFont="1" applyBorder="1">
      <alignment/>
      <protection/>
    </xf>
    <xf numFmtId="178" fontId="60" fillId="0" borderId="0" xfId="61" applyNumberFormat="1" applyFont="1" applyBorder="1">
      <alignment/>
      <protection/>
    </xf>
    <xf numFmtId="178" fontId="38" fillId="0" borderId="0" xfId="61" applyNumberFormat="1">
      <alignment/>
      <protection/>
    </xf>
    <xf numFmtId="192" fontId="12" fillId="25" borderId="47" xfId="63" applyNumberFormat="1" applyFill="1" applyBorder="1">
      <alignment horizontal="right"/>
    </xf>
    <xf numFmtId="192" fontId="12" fillId="0" borderId="65" xfId="63" applyNumberFormat="1" applyFill="1" applyBorder="1">
      <alignment horizontal="right"/>
    </xf>
    <xf numFmtId="192" fontId="12" fillId="0" borderId="64" xfId="63" applyNumberFormat="1" applyFill="1" applyBorder="1">
      <alignment horizontal="right"/>
    </xf>
    <xf numFmtId="192" fontId="12" fillId="25" borderId="31" xfId="63" applyNumberFormat="1" applyFill="1" applyBorder="1" applyAlignment="1">
      <alignment horizontal="right" indent="2"/>
    </xf>
    <xf numFmtId="192" fontId="12" fillId="25" borderId="47" xfId="63" applyNumberFormat="1" applyFill="1" applyBorder="1" applyAlignment="1">
      <alignment horizontal="right" indent="2"/>
    </xf>
    <xf numFmtId="191" fontId="12" fillId="25" borderId="47" xfId="63" applyNumberFormat="1" applyFill="1" applyBorder="1" applyAlignment="1">
      <alignment horizontal="right" indent="2"/>
    </xf>
    <xf numFmtId="192" fontId="12" fillId="0" borderId="23" xfId="63" applyNumberFormat="1" applyFill="1" applyBorder="1" applyAlignment="1">
      <alignment horizontal="right" indent="2"/>
    </xf>
    <xf numFmtId="192" fontId="12" fillId="0" borderId="65" xfId="63" applyNumberFormat="1" applyFill="1" applyBorder="1" applyAlignment="1">
      <alignment horizontal="right" indent="2"/>
    </xf>
    <xf numFmtId="191" fontId="12" fillId="0" borderId="65" xfId="63" applyNumberFormat="1" applyFill="1" applyBorder="1" applyAlignment="1">
      <alignment horizontal="right" indent="2"/>
    </xf>
    <xf numFmtId="192" fontId="12" fillId="0" borderId="24" xfId="63" applyNumberFormat="1" applyFill="1" applyBorder="1" applyAlignment="1">
      <alignment horizontal="right" indent="2"/>
    </xf>
    <xf numFmtId="192" fontId="12" fillId="0" borderId="64" xfId="63" applyNumberFormat="1" applyFill="1" applyBorder="1" applyAlignment="1">
      <alignment horizontal="right" indent="2"/>
    </xf>
    <xf numFmtId="191" fontId="12" fillId="0" borderId="64" xfId="63" applyNumberFormat="1" applyFill="1" applyBorder="1" applyAlignment="1">
      <alignment horizontal="right" indent="2"/>
    </xf>
    <xf numFmtId="192" fontId="12" fillId="0" borderId="66" xfId="63" applyNumberFormat="1" applyFill="1" applyBorder="1" applyAlignment="1">
      <alignment horizontal="right" indent="2"/>
    </xf>
    <xf numFmtId="192" fontId="12" fillId="0" borderId="67" xfId="63" applyNumberFormat="1" applyFill="1" applyBorder="1" applyAlignment="1">
      <alignment horizontal="right" indent="2"/>
    </xf>
    <xf numFmtId="191" fontId="12" fillId="0" borderId="67" xfId="63" applyNumberFormat="1" applyFill="1" applyBorder="1" applyAlignment="1">
      <alignment horizontal="right" indent="2"/>
    </xf>
    <xf numFmtId="191" fontId="12" fillId="25" borderId="31" xfId="63" applyNumberFormat="1" applyFill="1" applyBorder="1" applyAlignment="1">
      <alignment horizontal="right" indent="2"/>
    </xf>
    <xf numFmtId="191" fontId="12" fillId="0" borderId="23" xfId="63" applyNumberFormat="1" applyFill="1" applyBorder="1" applyAlignment="1">
      <alignment horizontal="right" indent="2"/>
    </xf>
    <xf numFmtId="191" fontId="12" fillId="0" borderId="24" xfId="63" applyNumberFormat="1" applyFill="1" applyBorder="1" applyAlignment="1">
      <alignment horizontal="right" indent="2"/>
    </xf>
    <xf numFmtId="191" fontId="12" fillId="0" borderId="66" xfId="63" applyNumberFormat="1" applyFill="1" applyBorder="1" applyAlignment="1">
      <alignment horizontal="right" indent="2"/>
    </xf>
    <xf numFmtId="191" fontId="12" fillId="33" borderId="67" xfId="63" applyNumberFormat="1" applyFill="1" applyBorder="1" applyAlignment="1">
      <alignment horizontal="right" indent="2"/>
    </xf>
    <xf numFmtId="0" fontId="2" fillId="0" borderId="68" xfId="0" applyFont="1" applyFill="1" applyBorder="1" applyAlignment="1">
      <alignment wrapText="1"/>
    </xf>
    <xf numFmtId="3" fontId="2" fillId="0" borderId="68" xfId="0" applyNumberFormat="1" applyFont="1" applyFill="1" applyBorder="1" applyAlignment="1">
      <alignment wrapText="1"/>
    </xf>
    <xf numFmtId="9" fontId="2" fillId="0" borderId="68" xfId="65" applyFont="1" applyFill="1" applyBorder="1" applyAlignment="1">
      <alignment wrapText="1"/>
    </xf>
    <xf numFmtId="0" fontId="2" fillId="0" borderId="69" xfId="0" applyFont="1" applyFill="1" applyBorder="1" applyAlignment="1">
      <alignment wrapText="1"/>
    </xf>
    <xf numFmtId="0" fontId="2" fillId="0" borderId="69" xfId="0" applyNumberFormat="1" applyFont="1" applyFill="1" applyBorder="1" applyAlignment="1">
      <alignment horizontal="center" wrapText="1"/>
    </xf>
    <xf numFmtId="192" fontId="12" fillId="0" borderId="36" xfId="63" applyNumberFormat="1" applyFill="1" applyBorder="1">
      <alignment horizontal="right"/>
    </xf>
    <xf numFmtId="191" fontId="12" fillId="25" borderId="47" xfId="63" applyNumberFormat="1" applyFill="1" applyBorder="1" applyAlignment="1">
      <alignment horizontal="right" indent="1"/>
    </xf>
    <xf numFmtId="191" fontId="12" fillId="0" borderId="70" xfId="63" applyNumberFormat="1" applyFill="1" applyBorder="1" applyAlignment="1">
      <alignment horizontal="right" indent="1"/>
    </xf>
    <xf numFmtId="191" fontId="12" fillId="0" borderId="64" xfId="63" applyNumberFormat="1" applyFill="1" applyBorder="1" applyAlignment="1">
      <alignment horizontal="right" indent="1"/>
    </xf>
    <xf numFmtId="191" fontId="12" fillId="0" borderId="36" xfId="63" applyNumberFormat="1" applyFill="1" applyBorder="1" applyAlignment="1">
      <alignment horizontal="right" indent="1"/>
    </xf>
    <xf numFmtId="192" fontId="12" fillId="25" borderId="71" xfId="63" applyNumberFormat="1" applyFill="1" applyBorder="1" applyAlignment="1">
      <alignment horizontal="right" indent="2"/>
    </xf>
    <xf numFmtId="192" fontId="12" fillId="0" borderId="72" xfId="63" applyNumberFormat="1" applyFill="1" applyBorder="1" applyAlignment="1">
      <alignment horizontal="right" indent="2"/>
    </xf>
    <xf numFmtId="192" fontId="12" fillId="0" borderId="73" xfId="63" applyNumberFormat="1" applyFill="1" applyBorder="1" applyAlignment="1">
      <alignment horizontal="right" indent="2"/>
    </xf>
    <xf numFmtId="192" fontId="12" fillId="0" borderId="74" xfId="63" applyNumberFormat="1" applyFill="1" applyBorder="1" applyAlignment="1">
      <alignment horizontal="right" indent="2"/>
    </xf>
    <xf numFmtId="192" fontId="12" fillId="0" borderId="16" xfId="63" applyNumberFormat="1" applyFill="1" applyBorder="1" applyAlignment="1">
      <alignment horizontal="right" indent="2"/>
    </xf>
    <xf numFmtId="192" fontId="12" fillId="0" borderId="25" xfId="63" applyNumberFormat="1" applyFill="1" applyBorder="1" applyAlignment="1">
      <alignment horizontal="right" indent="2"/>
    </xf>
    <xf numFmtId="0" fontId="2" fillId="33" borderId="15" xfId="57" applyFont="1" applyFill="1" applyBorder="1">
      <alignment/>
      <protection/>
    </xf>
    <xf numFmtId="178" fontId="2" fillId="33" borderId="15" xfId="57" applyNumberFormat="1" applyFont="1" applyFill="1" applyBorder="1" applyAlignment="1">
      <alignment horizontal="right"/>
      <protection/>
    </xf>
    <xf numFmtId="0" fontId="2" fillId="33" borderId="13" xfId="57" applyFont="1" applyFill="1" applyBorder="1">
      <alignment/>
      <protection/>
    </xf>
    <xf numFmtId="178" fontId="2" fillId="33" borderId="13" xfId="57" applyNumberFormat="1" applyFont="1" applyFill="1" applyBorder="1">
      <alignment/>
      <protection/>
    </xf>
    <xf numFmtId="0" fontId="2" fillId="0" borderId="0" xfId="57" applyFont="1" applyAlignment="1">
      <alignment horizontal="left"/>
      <protection/>
    </xf>
    <xf numFmtId="191" fontId="12" fillId="0" borderId="73" xfId="63" applyNumberFormat="1" applyFill="1" applyBorder="1" applyAlignment="1">
      <alignment horizontal="right" indent="2"/>
    </xf>
    <xf numFmtId="191" fontId="12" fillId="0" borderId="25" xfId="63" applyNumberFormat="1" applyFill="1" applyBorder="1" applyAlignment="1">
      <alignment horizontal="right" indent="2"/>
    </xf>
    <xf numFmtId="191" fontId="12" fillId="25" borderId="12" xfId="63" applyNumberFormat="1" applyFill="1" applyBorder="1" applyAlignment="1">
      <alignment horizontal="right" indent="2"/>
    </xf>
    <xf numFmtId="191" fontId="12" fillId="0" borderId="10" xfId="63" applyNumberFormat="1" applyFill="1" applyBorder="1" applyAlignment="1">
      <alignment horizontal="right" indent="2"/>
    </xf>
    <xf numFmtId="191" fontId="12" fillId="0" borderId="13" xfId="63" applyNumberFormat="1" applyFill="1" applyBorder="1" applyAlignment="1">
      <alignment horizontal="right" indent="2"/>
    </xf>
    <xf numFmtId="191" fontId="12" fillId="0" borderId="75" xfId="63" applyNumberFormat="1" applyFill="1" applyBorder="1" applyAlignment="1">
      <alignment horizontal="right" indent="2"/>
    </xf>
    <xf numFmtId="191" fontId="12" fillId="0" borderId="21" xfId="63" applyNumberFormat="1" applyFill="1" applyBorder="1" applyAlignment="1">
      <alignment horizontal="right" indent="2"/>
    </xf>
    <xf numFmtId="191" fontId="12" fillId="0" borderId="44" xfId="63" applyNumberFormat="1" applyFill="1" applyBorder="1" applyAlignment="1">
      <alignment horizontal="right" indent="2"/>
    </xf>
    <xf numFmtId="191" fontId="12" fillId="0" borderId="45" xfId="63" applyNumberFormat="1" applyFill="1" applyBorder="1" applyAlignment="1">
      <alignment horizontal="right" indent="2"/>
    </xf>
    <xf numFmtId="192" fontId="12" fillId="25" borderId="60" xfId="63" applyNumberFormat="1" applyFill="1" applyBorder="1">
      <alignment horizontal="right"/>
    </xf>
    <xf numFmtId="192" fontId="12" fillId="0" borderId="59" xfId="63" applyNumberFormat="1" applyBorder="1">
      <alignment horizontal="right"/>
    </xf>
    <xf numFmtId="192" fontId="12" fillId="0" borderId="65" xfId="63" applyNumberFormat="1" applyBorder="1">
      <alignment horizontal="right"/>
    </xf>
    <xf numFmtId="192" fontId="12" fillId="0" borderId="76" xfId="63" applyNumberFormat="1" applyBorder="1">
      <alignment horizontal="right"/>
    </xf>
    <xf numFmtId="192" fontId="12" fillId="0" borderId="77" xfId="63" applyNumberFormat="1" applyBorder="1">
      <alignment horizontal="right"/>
    </xf>
    <xf numFmtId="192" fontId="12" fillId="0" borderId="20" xfId="63" applyNumberFormat="1" applyBorder="1">
      <alignment horizontal="right"/>
    </xf>
    <xf numFmtId="192" fontId="12" fillId="0" borderId="64" xfId="63" applyNumberFormat="1" applyBorder="1">
      <alignment horizontal="right"/>
    </xf>
    <xf numFmtId="192" fontId="12" fillId="0" borderId="24" xfId="63" applyNumberFormat="1" applyBorder="1">
      <alignment horizontal="right"/>
    </xf>
    <xf numFmtId="192" fontId="12" fillId="0" borderId="29" xfId="63" applyNumberFormat="1" applyBorder="1">
      <alignment horizontal="right"/>
    </xf>
    <xf numFmtId="192" fontId="12" fillId="0" borderId="36" xfId="63" applyNumberFormat="1" applyBorder="1">
      <alignment horizontal="right"/>
    </xf>
    <xf numFmtId="192" fontId="12" fillId="0" borderId="78" xfId="63" applyNumberFormat="1" applyBorder="1">
      <alignment horizontal="right"/>
    </xf>
    <xf numFmtId="192" fontId="12" fillId="0" borderId="79" xfId="63" applyNumberFormat="1" applyBorder="1">
      <alignment horizontal="right"/>
    </xf>
    <xf numFmtId="0" fontId="0" fillId="0" borderId="69" xfId="0" applyBorder="1" applyAlignment="1">
      <alignment/>
    </xf>
    <xf numFmtId="191" fontId="12" fillId="33" borderId="80" xfId="63" applyFill="1" applyBorder="1">
      <alignment horizontal="right"/>
    </xf>
    <xf numFmtId="191" fontId="12" fillId="33" borderId="81" xfId="63" applyFill="1" applyBorder="1">
      <alignment horizontal="right"/>
    </xf>
    <xf numFmtId="191" fontId="12" fillId="33" borderId="82" xfId="63" applyFill="1" applyBorder="1">
      <alignment horizontal="right"/>
    </xf>
    <xf numFmtId="191" fontId="12" fillId="33" borderId="83" xfId="63" applyFill="1" applyBorder="1">
      <alignment horizontal="right"/>
    </xf>
    <xf numFmtId="191" fontId="12" fillId="33" borderId="84" xfId="63" applyFill="1" applyBorder="1">
      <alignment horizontal="right"/>
    </xf>
    <xf numFmtId="191" fontId="12" fillId="33" borderId="85" xfId="63" applyFill="1" applyBorder="1">
      <alignment horizontal="right"/>
    </xf>
    <xf numFmtId="191" fontId="12" fillId="33" borderId="86" xfId="63" applyFill="1" applyBorder="1">
      <alignment horizontal="right"/>
    </xf>
    <xf numFmtId="191" fontId="12" fillId="33" borderId="87" xfId="63" applyFill="1" applyBorder="1">
      <alignment horizontal="right"/>
    </xf>
    <xf numFmtId="191" fontId="12" fillId="33" borderId="88" xfId="63" applyFill="1" applyBorder="1">
      <alignment horizontal="right"/>
    </xf>
    <xf numFmtId="0" fontId="0" fillId="0" borderId="0" xfId="0" applyBorder="1" applyAlignment="1">
      <alignment/>
    </xf>
    <xf numFmtId="191" fontId="12" fillId="33" borderId="89" xfId="63" applyFill="1" applyBorder="1">
      <alignment horizontal="right"/>
    </xf>
    <xf numFmtId="191" fontId="12" fillId="33" borderId="90" xfId="63" applyFill="1" applyBorder="1">
      <alignment horizontal="right"/>
    </xf>
    <xf numFmtId="191" fontId="12" fillId="33" borderId="91" xfId="63" applyFill="1" applyBorder="1">
      <alignment horizontal="right"/>
    </xf>
    <xf numFmtId="192" fontId="12" fillId="0" borderId="64" xfId="63" applyNumberFormat="1" applyBorder="1" applyAlignment="1">
      <alignment horizontal="right" indent="1"/>
    </xf>
    <xf numFmtId="192" fontId="12" fillId="0" borderId="76" xfId="63" applyNumberFormat="1" applyBorder="1" applyAlignment="1">
      <alignment horizontal="right" indent="1"/>
    </xf>
    <xf numFmtId="191" fontId="12" fillId="0" borderId="92" xfId="63" applyNumberFormat="1" applyBorder="1" applyAlignment="1">
      <alignment horizontal="right" indent="1"/>
    </xf>
    <xf numFmtId="192" fontId="12" fillId="0" borderId="13" xfId="63" applyNumberFormat="1" applyFill="1" applyBorder="1" applyAlignment="1">
      <alignment horizontal="right" indent="1"/>
    </xf>
    <xf numFmtId="191" fontId="12" fillId="0" borderId="65" xfId="63" applyNumberFormat="1" applyBorder="1" applyAlignment="1">
      <alignment horizontal="right" indent="1"/>
    </xf>
    <xf numFmtId="192" fontId="12" fillId="0" borderId="65" xfId="63" applyNumberFormat="1" applyFill="1" applyBorder="1" applyAlignment="1">
      <alignment horizontal="right" indent="1"/>
    </xf>
    <xf numFmtId="192" fontId="12" fillId="0" borderId="23" xfId="63" applyNumberFormat="1" applyFill="1" applyBorder="1" applyAlignment="1">
      <alignment horizontal="right" indent="1"/>
    </xf>
    <xf numFmtId="191" fontId="12" fillId="0" borderId="59" xfId="63" applyNumberFormat="1" applyBorder="1" applyAlignment="1">
      <alignment horizontal="right" indent="1"/>
    </xf>
    <xf numFmtId="192" fontId="12" fillId="0" borderId="15" xfId="63" applyNumberFormat="1" applyFill="1" applyBorder="1" applyAlignment="1">
      <alignment horizontal="right" indent="1"/>
    </xf>
    <xf numFmtId="192" fontId="12" fillId="0" borderId="64" xfId="63" applyNumberFormat="1" applyFill="1" applyBorder="1" applyAlignment="1">
      <alignment horizontal="right" indent="1"/>
    </xf>
    <xf numFmtId="192" fontId="12" fillId="0" borderId="24" xfId="63" applyNumberFormat="1" applyFill="1" applyBorder="1" applyAlignment="1">
      <alignment horizontal="right" indent="1"/>
    </xf>
    <xf numFmtId="192" fontId="12" fillId="0" borderId="24" xfId="63" applyNumberFormat="1" applyBorder="1" applyAlignment="1">
      <alignment horizontal="right" indent="1"/>
    </xf>
    <xf numFmtId="191" fontId="12" fillId="0" borderId="20" xfId="63" applyNumberFormat="1" applyBorder="1" applyAlignment="1">
      <alignment horizontal="right" indent="1"/>
    </xf>
    <xf numFmtId="192" fontId="12" fillId="0" borderId="36" xfId="63" applyNumberFormat="1" applyBorder="1" applyAlignment="1">
      <alignment horizontal="right" indent="1"/>
    </xf>
    <xf numFmtId="192" fontId="12" fillId="0" borderId="25" xfId="63" applyNumberFormat="1" applyBorder="1" applyAlignment="1">
      <alignment horizontal="right" indent="1"/>
    </xf>
    <xf numFmtId="191" fontId="12" fillId="0" borderId="29" xfId="63" applyNumberFormat="1" applyBorder="1" applyAlignment="1">
      <alignment horizontal="right" indent="1"/>
    </xf>
    <xf numFmtId="192" fontId="12" fillId="0" borderId="14" xfId="63" applyNumberFormat="1" applyFill="1" applyBorder="1" applyAlignment="1">
      <alignment horizontal="right" indent="1"/>
    </xf>
    <xf numFmtId="191" fontId="12" fillId="0" borderId="36" xfId="63" applyNumberFormat="1" applyBorder="1" applyAlignment="1">
      <alignment horizontal="right" indent="1"/>
    </xf>
    <xf numFmtId="192" fontId="12" fillId="25" borderId="60" xfId="63" applyNumberFormat="1" applyFill="1" applyBorder="1" applyAlignment="1">
      <alignment horizontal="right" indent="2"/>
    </xf>
    <xf numFmtId="192" fontId="12" fillId="0" borderId="59" xfId="63" applyNumberFormat="1" applyFill="1" applyBorder="1" applyAlignment="1">
      <alignment horizontal="right" indent="2"/>
    </xf>
    <xf numFmtId="192" fontId="12" fillId="0" borderId="20" xfId="63" applyNumberFormat="1" applyFill="1" applyBorder="1" applyAlignment="1">
      <alignment horizontal="right" indent="2"/>
    </xf>
    <xf numFmtId="192" fontId="12" fillId="25" borderId="60" xfId="63" applyNumberFormat="1" applyFill="1" applyBorder="1" applyAlignment="1">
      <alignment horizontal="right" indent="1"/>
    </xf>
    <xf numFmtId="192" fontId="12" fillId="0" borderId="59" xfId="63" applyNumberFormat="1" applyFill="1" applyBorder="1" applyAlignment="1">
      <alignment horizontal="right" indent="1"/>
    </xf>
    <xf numFmtId="192" fontId="12" fillId="0" borderId="20" xfId="63" applyNumberFormat="1" applyFill="1" applyBorder="1" applyAlignment="1">
      <alignment horizontal="right" indent="1"/>
    </xf>
    <xf numFmtId="192" fontId="12" fillId="0" borderId="29" xfId="63" applyNumberFormat="1" applyFill="1" applyBorder="1" applyAlignment="1">
      <alignment horizontal="right" indent="1"/>
    </xf>
    <xf numFmtId="191" fontId="12" fillId="25" borderId="60" xfId="63" applyNumberFormat="1" applyFill="1" applyBorder="1" applyAlignment="1">
      <alignment horizontal="right" indent="2"/>
    </xf>
    <xf numFmtId="191" fontId="12" fillId="0" borderId="59" xfId="63" applyNumberFormat="1" applyFill="1" applyBorder="1" applyAlignment="1">
      <alignment horizontal="right" indent="2"/>
    </xf>
    <xf numFmtId="191" fontId="12" fillId="0" borderId="20" xfId="63" applyNumberFormat="1" applyFill="1" applyBorder="1" applyAlignment="1">
      <alignment horizontal="right" indent="2"/>
    </xf>
    <xf numFmtId="191" fontId="12" fillId="0" borderId="29" xfId="63" applyNumberFormat="1" applyFill="1" applyBorder="1" applyAlignment="1">
      <alignment horizontal="right" indent="2"/>
    </xf>
    <xf numFmtId="191" fontId="12" fillId="0" borderId="36" xfId="63" applyNumberFormat="1" applyFill="1" applyBorder="1" applyAlignment="1">
      <alignment horizontal="right" indent="2"/>
    </xf>
    <xf numFmtId="0" fontId="3" fillId="25" borderId="12" xfId="0" applyNumberFormat="1" applyFont="1" applyFill="1" applyBorder="1" applyAlignment="1">
      <alignment horizontal="left"/>
    </xf>
    <xf numFmtId="192" fontId="12" fillId="0" borderId="93" xfId="63" applyNumberFormat="1" applyFill="1" applyBorder="1" applyAlignment="1">
      <alignment horizontal="right" indent="2"/>
    </xf>
    <xf numFmtId="192" fontId="12" fillId="0" borderId="58" xfId="63" applyNumberFormat="1" applyFill="1" applyBorder="1" applyAlignment="1">
      <alignment horizontal="right" indent="2"/>
    </xf>
    <xf numFmtId="192" fontId="12" fillId="0" borderId="15" xfId="63" applyNumberFormat="1" applyFill="1" applyBorder="1" applyAlignment="1">
      <alignment horizontal="right" indent="2"/>
    </xf>
    <xf numFmtId="192" fontId="12" fillId="0" borderId="13" xfId="63" applyNumberFormat="1" applyFill="1" applyBorder="1" applyAlignment="1">
      <alignment horizontal="right" indent="2"/>
    </xf>
    <xf numFmtId="192" fontId="12" fillId="0" borderId="49" xfId="63" applyNumberFormat="1" applyFill="1" applyBorder="1" applyAlignment="1">
      <alignment horizontal="right" indent="2"/>
    </xf>
    <xf numFmtId="192" fontId="12" fillId="0" borderId="11" xfId="63" applyNumberFormat="1" applyFill="1" applyBorder="1" applyAlignment="1">
      <alignment horizontal="right" indent="2"/>
    </xf>
    <xf numFmtId="191" fontId="12" fillId="0" borderId="93" xfId="63" applyNumberFormat="1" applyFill="1" applyBorder="1" applyAlignment="1">
      <alignment horizontal="right" indent="2"/>
    </xf>
    <xf numFmtId="191" fontId="12" fillId="0" borderId="49" xfId="63" applyNumberFormat="1" applyFill="1" applyBorder="1" applyAlignment="1">
      <alignment horizontal="right" indent="2"/>
    </xf>
    <xf numFmtId="192" fontId="12" fillId="0" borderId="94" xfId="63" applyNumberFormat="1" applyFill="1" applyBorder="1" applyAlignment="1">
      <alignment horizontal="right" indent="2"/>
    </xf>
    <xf numFmtId="192" fontId="12" fillId="0" borderId="95" xfId="63" applyNumberFormat="1" applyFill="1" applyBorder="1" applyAlignment="1">
      <alignment horizontal="right" indent="2"/>
    </xf>
    <xf numFmtId="192" fontId="12" fillId="0" borderId="96" xfId="63" applyNumberFormat="1" applyFill="1" applyBorder="1" applyAlignment="1">
      <alignment horizontal="right" indent="2"/>
    </xf>
    <xf numFmtId="192" fontId="12" fillId="0" borderId="97" xfId="63" applyNumberFormat="1" applyFill="1" applyBorder="1" applyAlignment="1">
      <alignment horizontal="right" indent="2"/>
    </xf>
    <xf numFmtId="192" fontId="12" fillId="0" borderId="98" xfId="63" applyNumberFormat="1" applyFill="1" applyBorder="1" applyAlignment="1">
      <alignment horizontal="right" indent="2"/>
    </xf>
    <xf numFmtId="192" fontId="12" fillId="0" borderId="99" xfId="63" applyNumberFormat="1" applyFill="1" applyBorder="1" applyAlignment="1">
      <alignment horizontal="right" indent="2"/>
    </xf>
    <xf numFmtId="192" fontId="12" fillId="0" borderId="37" xfId="63" applyNumberFormat="1" applyFill="1" applyBorder="1" applyAlignment="1">
      <alignment horizontal="right" indent="2"/>
    </xf>
    <xf numFmtId="192" fontId="12" fillId="0" borderId="27" xfId="63" applyNumberFormat="1" applyFill="1" applyBorder="1" applyAlignment="1">
      <alignment horizontal="right" indent="4"/>
    </xf>
    <xf numFmtId="192" fontId="12" fillId="0" borderId="28" xfId="63" applyNumberFormat="1" applyFill="1" applyBorder="1" applyAlignment="1">
      <alignment horizontal="right" indent="4"/>
    </xf>
    <xf numFmtId="192" fontId="12" fillId="33" borderId="100" xfId="63" applyNumberFormat="1" applyFill="1" applyBorder="1" applyAlignment="1">
      <alignment horizontal="right" indent="1"/>
    </xf>
    <xf numFmtId="191" fontId="12" fillId="33" borderId="101" xfId="63" applyNumberFormat="1" applyFill="1" applyBorder="1" applyAlignment="1">
      <alignment horizontal="right" indent="1"/>
    </xf>
    <xf numFmtId="192" fontId="12" fillId="33" borderId="102" xfId="63" applyNumberFormat="1" applyFill="1" applyBorder="1" applyAlignment="1">
      <alignment horizontal="right" indent="1"/>
    </xf>
    <xf numFmtId="192" fontId="12" fillId="33" borderId="103" xfId="63" applyNumberFormat="1" applyFill="1" applyBorder="1" applyAlignment="1">
      <alignment horizontal="right" indent="1"/>
    </xf>
    <xf numFmtId="0" fontId="3" fillId="0" borderId="104" xfId="60" applyFont="1" applyFill="1" applyBorder="1" applyAlignment="1">
      <alignment horizontal="center" vertical="center" wrapText="1"/>
      <protection/>
    </xf>
    <xf numFmtId="0" fontId="3" fillId="0" borderId="73" xfId="60" applyFont="1" applyFill="1" applyBorder="1" applyAlignment="1">
      <alignment horizontal="center" vertical="center" wrapText="1"/>
      <protection/>
    </xf>
    <xf numFmtId="0" fontId="3" fillId="0" borderId="66" xfId="60" applyFont="1" applyFill="1" applyBorder="1" applyAlignment="1">
      <alignment horizontal="center" vertical="center" wrapText="1"/>
      <protection/>
    </xf>
    <xf numFmtId="0" fontId="3" fillId="23" borderId="12" xfId="60" applyFont="1" applyFill="1" applyBorder="1" applyAlignment="1">
      <alignment horizontal="center" vertical="center"/>
      <protection/>
    </xf>
    <xf numFmtId="0" fontId="3" fillId="23" borderId="31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69" xfId="0" applyNumberFormat="1" applyFont="1" applyFill="1" applyBorder="1" applyAlignment="1">
      <alignment horizontal="center" wrapText="1"/>
    </xf>
    <xf numFmtId="0" fontId="59" fillId="23" borderId="105" xfId="61" applyFont="1" applyFill="1" applyBorder="1" applyAlignment="1">
      <alignment horizontal="center" vertical="center" wrapText="1"/>
      <protection/>
    </xf>
    <xf numFmtId="0" fontId="59" fillId="23" borderId="104" xfId="61" applyFont="1" applyFill="1" applyBorder="1" applyAlignment="1">
      <alignment horizontal="center" vertical="center" wrapText="1"/>
      <protection/>
    </xf>
    <xf numFmtId="0" fontId="59" fillId="23" borderId="70" xfId="61" applyFont="1" applyFill="1" applyBorder="1" applyAlignment="1">
      <alignment horizontal="center" vertical="center" wrapText="1"/>
      <protection/>
    </xf>
    <xf numFmtId="0" fontId="59" fillId="23" borderId="67" xfId="61" applyFont="1" applyFill="1" applyBorder="1" applyAlignment="1">
      <alignment horizontal="center" vertical="center" wrapText="1"/>
      <protection/>
    </xf>
    <xf numFmtId="0" fontId="59" fillId="23" borderId="10" xfId="61" applyFont="1" applyFill="1" applyBorder="1" applyAlignment="1">
      <alignment horizontal="center" vertical="center"/>
      <protection/>
    </xf>
    <xf numFmtId="0" fontId="59" fillId="23" borderId="11" xfId="61" applyFont="1" applyFill="1" applyBorder="1" applyAlignment="1">
      <alignment horizontal="center" vertical="center"/>
      <protection/>
    </xf>
    <xf numFmtId="0" fontId="2" fillId="25" borderId="104" xfId="60" applyFont="1" applyFill="1" applyBorder="1" applyAlignment="1">
      <alignment horizontal="center"/>
      <protection/>
    </xf>
    <xf numFmtId="0" fontId="2" fillId="25" borderId="66" xfId="60" applyFont="1" applyFill="1" applyBorder="1" applyAlignment="1">
      <alignment horizontal="center"/>
      <protection/>
    </xf>
    <xf numFmtId="0" fontId="3" fillId="25" borderId="70" xfId="60" applyFont="1" applyFill="1" applyBorder="1" applyAlignment="1">
      <alignment horizontal="center" vertical="center"/>
      <protection/>
    </xf>
    <xf numFmtId="0" fontId="3" fillId="25" borderId="104" xfId="60" applyFont="1" applyFill="1" applyBorder="1" applyAlignment="1">
      <alignment horizontal="center" vertical="center"/>
      <protection/>
    </xf>
    <xf numFmtId="0" fontId="3" fillId="25" borderId="70" xfId="60" applyFont="1" applyFill="1" applyBorder="1" applyAlignment="1">
      <alignment horizontal="center" vertical="center" wrapText="1"/>
      <protection/>
    </xf>
    <xf numFmtId="0" fontId="3" fillId="25" borderId="67" xfId="60" applyFont="1" applyFill="1" applyBorder="1" applyAlignment="1">
      <alignment horizontal="center" vertical="center" wrapText="1"/>
      <protection/>
    </xf>
    <xf numFmtId="0" fontId="59" fillId="23" borderId="77" xfId="0" applyFont="1" applyFill="1" applyBorder="1" applyAlignment="1">
      <alignment horizontal="center" vertical="center"/>
    </xf>
    <xf numFmtId="0" fontId="59" fillId="23" borderId="61" xfId="0" applyFont="1" applyFill="1" applyBorder="1" applyAlignment="1">
      <alignment horizontal="center" vertical="center"/>
    </xf>
    <xf numFmtId="0" fontId="59" fillId="23" borderId="64" xfId="0" applyFont="1" applyFill="1" applyBorder="1" applyAlignment="1">
      <alignment horizontal="center" vertical="center" wrapText="1"/>
    </xf>
    <xf numFmtId="0" fontId="59" fillId="23" borderId="13" xfId="0" applyFont="1" applyFill="1" applyBorder="1" applyAlignment="1">
      <alignment horizontal="center" vertical="center" wrapText="1"/>
    </xf>
    <xf numFmtId="0" fontId="59" fillId="23" borderId="36" xfId="0" applyFont="1" applyFill="1" applyBorder="1" applyAlignment="1">
      <alignment horizontal="center" vertical="center" wrapText="1"/>
    </xf>
    <xf numFmtId="0" fontId="59" fillId="23" borderId="14" xfId="0" applyFont="1" applyFill="1" applyBorder="1" applyAlignment="1">
      <alignment horizontal="center" vertical="center" wrapText="1"/>
    </xf>
    <xf numFmtId="0" fontId="59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9" fillId="23" borderId="104" xfId="0" applyFont="1" applyFill="1" applyBorder="1" applyAlignment="1">
      <alignment horizontal="center" vertical="center" wrapText="1"/>
    </xf>
    <xf numFmtId="0" fontId="59" fillId="23" borderId="73" xfId="0" applyFont="1" applyFill="1" applyBorder="1" applyAlignment="1">
      <alignment horizontal="center" vertical="center" wrapText="1"/>
    </xf>
    <xf numFmtId="0" fontId="59" fillId="23" borderId="66" xfId="0" applyFont="1" applyFill="1" applyBorder="1" applyAlignment="1">
      <alignment horizontal="center" vertical="center" wrapText="1"/>
    </xf>
    <xf numFmtId="0" fontId="59" fillId="23" borderId="40" xfId="0" applyFont="1" applyFill="1" applyBorder="1" applyAlignment="1">
      <alignment horizontal="center" vertical="center" wrapText="1"/>
    </xf>
    <xf numFmtId="0" fontId="59" fillId="23" borderId="106" xfId="0" applyFont="1" applyFill="1" applyBorder="1" applyAlignment="1">
      <alignment horizontal="center" vertical="center" wrapText="1"/>
    </xf>
    <xf numFmtId="0" fontId="59" fillId="23" borderId="49" xfId="0" applyFont="1" applyFill="1" applyBorder="1" applyAlignment="1">
      <alignment horizontal="center" vertical="center" wrapText="1"/>
    </xf>
    <xf numFmtId="0" fontId="59" fillId="23" borderId="107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77" xfId="0" applyFont="1" applyFill="1" applyBorder="1" applyAlignment="1">
      <alignment horizontal="center" vertical="top" wrapText="1"/>
    </xf>
    <xf numFmtId="0" fontId="3" fillId="23" borderId="61" xfId="0" applyFont="1" applyFill="1" applyBorder="1" applyAlignment="1">
      <alignment horizontal="center" vertical="top" wrapText="1"/>
    </xf>
    <xf numFmtId="0" fontId="3" fillId="23" borderId="76" xfId="0" applyFont="1" applyFill="1" applyBorder="1" applyAlignment="1">
      <alignment horizontal="center" vertical="top" wrapText="1"/>
    </xf>
    <xf numFmtId="0" fontId="3" fillId="23" borderId="61" xfId="0" applyFont="1" applyFill="1" applyBorder="1" applyAlignment="1">
      <alignment horizontal="center"/>
    </xf>
    <xf numFmtId="0" fontId="6" fillId="23" borderId="41" xfId="0" applyNumberFormat="1" applyFont="1" applyFill="1" applyBorder="1" applyAlignment="1">
      <alignment horizontal="center" vertical="center"/>
    </xf>
    <xf numFmtId="0" fontId="6" fillId="23" borderId="19" xfId="0" applyNumberFormat="1" applyFont="1" applyFill="1" applyBorder="1" applyAlignment="1">
      <alignment horizontal="center" vertical="center"/>
    </xf>
    <xf numFmtId="0" fontId="6" fillId="23" borderId="35" xfId="0" applyNumberFormat="1" applyFont="1" applyFill="1" applyBorder="1" applyAlignment="1">
      <alignment horizontal="center" vertical="center"/>
    </xf>
    <xf numFmtId="0" fontId="3" fillId="25" borderId="108" xfId="57" applyNumberFormat="1" applyFont="1" applyFill="1" applyBorder="1" applyAlignment="1">
      <alignment horizontal="center" vertical="center"/>
      <protection/>
    </xf>
    <xf numFmtId="0" fontId="3" fillId="25" borderId="42" xfId="57" applyNumberFormat="1" applyFont="1" applyFill="1" applyBorder="1" applyAlignment="1">
      <alignment horizontal="center" vertical="center"/>
      <protection/>
    </xf>
    <xf numFmtId="0" fontId="3" fillId="25" borderId="108" xfId="57" applyFont="1" applyFill="1" applyBorder="1" applyAlignment="1">
      <alignment horizontal="center" vertical="center"/>
      <protection/>
    </xf>
    <xf numFmtId="0" fontId="3" fillId="25" borderId="109" xfId="57" applyFont="1" applyFill="1" applyBorder="1" applyAlignment="1">
      <alignment horizontal="center" vertical="center"/>
      <protection/>
    </xf>
    <xf numFmtId="0" fontId="59" fillId="23" borderId="110" xfId="0" applyFont="1" applyFill="1" applyBorder="1" applyAlignment="1">
      <alignment horizontal="center" vertical="center" wrapText="1"/>
    </xf>
    <xf numFmtId="0" fontId="59" fillId="23" borderId="39" xfId="0" applyFont="1" applyFill="1" applyBorder="1" applyAlignment="1">
      <alignment horizontal="center" vertical="center" wrapText="1"/>
    </xf>
    <xf numFmtId="0" fontId="59" fillId="23" borderId="41" xfId="0" applyFont="1" applyFill="1" applyBorder="1" applyAlignment="1">
      <alignment horizontal="center" vertical="center" wrapText="1"/>
    </xf>
    <xf numFmtId="0" fontId="59" fillId="23" borderId="35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55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UAA'!$C$38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UAA'!$A$40:$A$47</c:f>
              <c:strCache/>
            </c:strRef>
          </c:cat>
          <c:val>
            <c:numRef>
              <c:f>'Fig 1 UAA'!$C$40:$C$47</c:f>
              <c:numCache/>
            </c:numRef>
          </c:val>
        </c:ser>
        <c:ser>
          <c:idx val="1"/>
          <c:order val="1"/>
          <c:tx>
            <c:strRef>
              <c:f>'Fig 1 UAA'!$E$38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UAA'!$A$40:$A$47</c:f>
              <c:strCache/>
            </c:strRef>
          </c:cat>
          <c:val>
            <c:numRef>
              <c:f>'Fig 1 UAA'!$E$40:$E$47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544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775"/>
          <c:w val="0.5625"/>
          <c:h val="0.675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DEB0A2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0AFA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2 - 3 farming'!$G$38:$G$51</c:f>
              <c:strCache/>
            </c:strRef>
          </c:cat>
          <c:val>
            <c:numRef>
              <c:f>'Fig 2 - 3 farming'!$H$38:$H$51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75"/>
          <c:y val="0.1245"/>
          <c:w val="0.48875"/>
          <c:h val="0.627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ECFD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2 - 3 farming'!$A$38:$A$48</c:f>
              <c:strCache/>
            </c:strRef>
          </c:cat>
          <c:val>
            <c:numRef>
              <c:f>'Fig 2 - 3 farming'!$B$38:$B$48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5"/>
          <c:w val="0.93425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4 - Fig 4 land use'!$H$9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4 - Fig 4 land use'!$I$8:$J$8</c:f>
              <c:numCache/>
            </c:numRef>
          </c:cat>
          <c:val>
            <c:numRef>
              <c:f>'Tab 4 - Fig 4 land use'!$I$9:$J$9</c:f>
              <c:numCache/>
            </c:numRef>
          </c:val>
        </c:ser>
        <c:ser>
          <c:idx val="1"/>
          <c:order val="1"/>
          <c:tx>
            <c:strRef>
              <c:f>'Tab 4 - Fig 4 land use'!$H$10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4 - Fig 4 land use'!$I$8:$J$8</c:f>
              <c:numCache/>
            </c:numRef>
          </c:cat>
          <c:val>
            <c:numRef>
              <c:f>'Tab 4 - Fig 4 land use'!$I$10:$J$10</c:f>
              <c:numCache/>
            </c:numRef>
          </c:val>
        </c:ser>
        <c:ser>
          <c:idx val="2"/>
          <c:order val="2"/>
          <c:tx>
            <c:strRef>
              <c:f>'Tab 4 - Fig 4 land use'!$H$11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4 - Fig 4 land use'!$I$8:$J$8</c:f>
              <c:numCache/>
            </c:numRef>
          </c:cat>
          <c:val>
            <c:numRef>
              <c:f>'Tab 4 - Fig 4 land use'!$I$11:$J$11</c:f>
              <c:numCache/>
            </c:numRef>
          </c:val>
        </c:ser>
        <c:overlap val="100"/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71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1975"/>
          <c:w val="0.631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0275"/>
          <c:w val="0.9985"/>
          <c:h val="0.93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5 - Fig 5 livestock'!$N$44</c:f>
              <c:strCache>
                <c:ptCount val="1"/>
                <c:pt idx="0">
                  <c:v>LSU</c:v>
                </c:pt>
              </c:strCache>
            </c:strRef>
          </c:tx>
          <c:spPr>
            <a:solidFill>
              <a:srgbClr val="B258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('Tab 5 - Fig 5 livestock'!$O$44,'Tab 5 - Fig 5 livestock'!$P$44)</c:f>
              <c:numCache/>
            </c:numRef>
          </c:cat>
          <c:val>
            <c:numRef>
              <c:f>'Tab 5 - Fig 5 livestock'!$O$45:$P$45</c:f>
              <c:numCache/>
            </c:numRef>
          </c:val>
        </c:ser>
        <c:ser>
          <c:idx val="1"/>
          <c:order val="1"/>
          <c:tx>
            <c:strRef>
              <c:f>'Tab 5 - Fig 5 livestock'!$N$46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('Tab 5 - Fig 5 livestock'!$O$44,'Tab 5 - Fig 5 livestock'!$P$44)</c:f>
              <c:numCache/>
            </c:numRef>
          </c:cat>
          <c:val>
            <c:numRef>
              <c:f>'Tab 5 - Fig 5 livestock'!$O$46:$P$46</c:f>
              <c:numCache/>
            </c:numRef>
          </c:val>
        </c:ser>
        <c:ser>
          <c:idx val="2"/>
          <c:order val="2"/>
          <c:tx>
            <c:strRef>
              <c:f>'Tab 5 - Fig 5 livestock'!$N$47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('Tab 5 - Fig 5 livestock'!$O$44,'Tab 5 - Fig 5 livestock'!$P$44)</c:f>
              <c:numCache/>
            </c:numRef>
          </c:cat>
          <c:val>
            <c:numRef>
              <c:f>'Tab 5 - Fig 5 livestock'!$O$47:$P$47</c:f>
              <c:numCache/>
            </c:numRef>
          </c:val>
        </c:ser>
        <c:ser>
          <c:idx val="3"/>
          <c:order val="3"/>
          <c:tx>
            <c:strRef>
              <c:f>'Tab 5 - Fig 5 livestock'!$N$48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('Tab 5 - Fig 5 livestock'!$O$44,'Tab 5 - Fig 5 livestock'!$P$44)</c:f>
              <c:numCache/>
            </c:numRef>
          </c:cat>
          <c:val>
            <c:numRef>
              <c:f>'Tab 5 - Fig 5 livestock'!$O$48:$P$48</c:f>
              <c:numCache/>
            </c:numRef>
          </c:val>
        </c:ser>
        <c:ser>
          <c:idx val="5"/>
          <c:order val="4"/>
          <c:tx>
            <c:strRef>
              <c:f>'Tab 5 - Fig 5 livestock'!$N$49</c:f>
              <c:strCache>
                <c:ptCount val="1"/>
                <c:pt idx="0">
                  <c:v>Equidae</c:v>
                </c:pt>
              </c:strCache>
            </c:strRef>
          </c:tx>
          <c:spPr>
            <a:solidFill>
              <a:srgbClr val="C69B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('Tab 5 - Fig 5 livestock'!$O$44,'Tab 5 - Fig 5 livestock'!$P$44)</c:f>
              <c:numCache/>
            </c:numRef>
          </c:cat>
          <c:val>
            <c:numRef>
              <c:f>'Tab 5 - Fig 5 livestock'!$O$49:$P$49</c:f>
              <c:numCache/>
            </c:numRef>
          </c:val>
        </c:ser>
        <c:ser>
          <c:idx val="4"/>
          <c:order val="5"/>
          <c:tx>
            <c:strRef>
              <c:f>'Tab 5 - Fig 5 livestock'!$N$50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A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 5 - Fig 5 livestock'!$O$50:$P$50</c:f>
              <c:numCache/>
            </c:numRef>
          </c:val>
        </c:ser>
        <c:overlap val="100"/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937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30225"/>
          <c:y val="0.94125"/>
          <c:w val="0.392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825"/>
          <c:w val="0.9985"/>
          <c:h val="0.9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labour force'!$C$18:$D$18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labour force'!$E$17:$F$17</c:f>
              <c:numCache/>
            </c:numRef>
          </c:cat>
          <c:val>
            <c:numRef>
              <c:f>'Tab 6 - Fig 6 labour force'!$E$18:$F$18</c:f>
              <c:numCache/>
            </c:numRef>
          </c:val>
        </c:ser>
        <c:ser>
          <c:idx val="1"/>
          <c:order val="1"/>
          <c:tx>
            <c:strRef>
              <c:f>'Tab 6 - Fig 6 labour force'!$C$19:$D$19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labour force'!$E$17:$F$17</c:f>
              <c:numCache/>
            </c:numRef>
          </c:cat>
          <c:val>
            <c:numRef>
              <c:f>'Tab 6 - Fig 6 labour force'!$E$19:$F$19</c:f>
              <c:numCache/>
            </c:numRef>
          </c:val>
        </c:ser>
        <c:overlap val="100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45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41"/>
          <c:w val="0.1962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19050</xdr:rowOff>
    </xdr:from>
    <xdr:to>
      <xdr:col>11</xdr:col>
      <xdr:colOff>238125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523875" y="466725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133350</xdr:rowOff>
    </xdr:from>
    <xdr:to>
      <xdr:col>10</xdr:col>
      <xdr:colOff>276225</xdr:colOff>
      <xdr:row>30</xdr:row>
      <xdr:rowOff>85725</xdr:rowOff>
    </xdr:to>
    <xdr:graphicFrame>
      <xdr:nvGraphicFramePr>
        <xdr:cNvPr id="1" name="Chart 3"/>
        <xdr:cNvGraphicFramePr/>
      </xdr:nvGraphicFramePr>
      <xdr:xfrm>
        <a:off x="5981700" y="1181100"/>
        <a:ext cx="5143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</xdr:row>
      <xdr:rowOff>114300</xdr:rowOff>
    </xdr:from>
    <xdr:to>
      <xdr:col>3</xdr:col>
      <xdr:colOff>276225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9525" y="1009650"/>
        <a:ext cx="5638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2</xdr:col>
      <xdr:colOff>352425</xdr:colOff>
      <xdr:row>24</xdr:row>
      <xdr:rowOff>19050</xdr:rowOff>
    </xdr:to>
    <xdr:graphicFrame>
      <xdr:nvGraphicFramePr>
        <xdr:cNvPr id="1" name="Chart 4"/>
        <xdr:cNvGraphicFramePr/>
      </xdr:nvGraphicFramePr>
      <xdr:xfrm>
        <a:off x="47625" y="542925"/>
        <a:ext cx="5143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114300</xdr:rowOff>
    </xdr:from>
    <xdr:to>
      <xdr:col>8</xdr:col>
      <xdr:colOff>0</xdr:colOff>
      <xdr:row>65</xdr:row>
      <xdr:rowOff>142875</xdr:rowOff>
    </xdr:to>
    <xdr:graphicFrame>
      <xdr:nvGraphicFramePr>
        <xdr:cNvPr id="1" name="Chart 5"/>
        <xdr:cNvGraphicFramePr/>
      </xdr:nvGraphicFramePr>
      <xdr:xfrm>
        <a:off x="47625" y="6686550"/>
        <a:ext cx="6010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28575</xdr:rowOff>
    </xdr:from>
    <xdr:to>
      <xdr:col>6</xdr:col>
      <xdr:colOff>561975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619125" y="4257675"/>
        <a:ext cx="7267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Poland"/>
    <tableColumn id="4" name="2003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3" width="11.00390625" style="1" customWidth="1"/>
    <col min="4" max="4" width="10.8515625" style="1" customWidth="1"/>
    <col min="5" max="5" width="8.421875" style="1" customWidth="1"/>
    <col min="6" max="16384" width="9.140625" style="1" customWidth="1"/>
  </cols>
  <sheetData>
    <row r="1" ht="23.25" customHeight="1"/>
    <row r="2" spans="1:2" ht="12.75">
      <c r="A2" s="29"/>
      <c r="B2" s="28" t="s">
        <v>201</v>
      </c>
    </row>
    <row r="4" spans="2:5" s="30" customFormat="1" ht="24.75" customHeight="1">
      <c r="B4" s="155" t="s">
        <v>153</v>
      </c>
      <c r="C4" s="156" t="s">
        <v>152</v>
      </c>
      <c r="D4" s="156" t="s">
        <v>39</v>
      </c>
      <c r="E4" s="157" t="s">
        <v>49</v>
      </c>
    </row>
    <row r="5" spans="2:5" ht="12" customHeight="1">
      <c r="B5" s="144" t="s">
        <v>16</v>
      </c>
      <c r="C5" s="309">
        <v>2172210</v>
      </c>
      <c r="D5" s="309">
        <v>1506620</v>
      </c>
      <c r="E5" s="310">
        <v>-30.64114427242302</v>
      </c>
    </row>
    <row r="6" spans="2:5" ht="12" customHeight="1">
      <c r="B6" s="145" t="s">
        <v>17</v>
      </c>
      <c r="C6" s="311">
        <v>14426320</v>
      </c>
      <c r="D6" s="311">
        <v>14447290</v>
      </c>
      <c r="E6" s="310">
        <v>0.14535931547339942</v>
      </c>
    </row>
    <row r="7" spans="2:5" ht="12" customHeight="1">
      <c r="B7" s="145" t="s">
        <v>18</v>
      </c>
      <c r="C7" s="311">
        <v>11171720</v>
      </c>
      <c r="D7" s="311">
        <v>10377220</v>
      </c>
      <c r="E7" s="310">
        <v>-7.111707060327319</v>
      </c>
    </row>
    <row r="8" spans="2:5" ht="12" customHeight="1">
      <c r="B8" s="145" t="s">
        <v>19</v>
      </c>
      <c r="C8" s="311">
        <v>4304880</v>
      </c>
      <c r="D8" s="311">
        <v>3802590</v>
      </c>
      <c r="E8" s="310">
        <v>-11.667921057032942</v>
      </c>
    </row>
    <row r="9" spans="2:5" ht="12" customHeight="1">
      <c r="B9" s="145" t="s">
        <v>20</v>
      </c>
      <c r="C9" s="311">
        <v>6.641310002255767</v>
      </c>
      <c r="D9" s="311">
        <v>9.589206302850089</v>
      </c>
      <c r="E9" s="310">
        <v>44.387271480973624</v>
      </c>
    </row>
    <row r="10" spans="2:5" ht="12" customHeight="1">
      <c r="B10" s="146" t="s">
        <v>21</v>
      </c>
      <c r="C10" s="312">
        <v>0.37746924391206976</v>
      </c>
      <c r="D10" s="312">
        <v>0.37852504690595457</v>
      </c>
      <c r="E10" s="310">
        <v>0.2797057007724675</v>
      </c>
    </row>
    <row r="11" spans="2:5" ht="11.25">
      <c r="B11" s="31"/>
      <c r="C11" s="32"/>
      <c r="D11" s="32"/>
      <c r="E11" s="32"/>
    </row>
    <row r="12" spans="2:5" ht="11.25">
      <c r="B12" s="34" t="s">
        <v>203</v>
      </c>
      <c r="C12" s="33"/>
      <c r="D12" s="33"/>
      <c r="E12" s="33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9.140625" style="11" customWidth="1"/>
    <col min="2" max="2" width="69.7109375" style="11" customWidth="1"/>
    <col min="3" max="6" width="13.140625" style="11" customWidth="1"/>
    <col min="7" max="7" width="10.57421875" style="11" bestFit="1" customWidth="1"/>
    <col min="8" max="16384" width="9.140625" style="11" customWidth="1"/>
  </cols>
  <sheetData>
    <row r="1" ht="14.25">
      <c r="B1" s="96" t="s">
        <v>192</v>
      </c>
    </row>
    <row r="3" spans="2:6" ht="14.25">
      <c r="B3" s="112"/>
      <c r="C3" s="357" t="s">
        <v>113</v>
      </c>
      <c r="D3" s="358"/>
      <c r="E3" s="359" t="s">
        <v>66</v>
      </c>
      <c r="F3" s="360"/>
    </row>
    <row r="4" spans="2:6" ht="33.75">
      <c r="B4" s="84"/>
      <c r="C4" s="85" t="s">
        <v>115</v>
      </c>
      <c r="D4" s="86" t="s">
        <v>114</v>
      </c>
      <c r="E4" s="87" t="s">
        <v>115</v>
      </c>
      <c r="F4" s="125" t="s">
        <v>116</v>
      </c>
    </row>
    <row r="5" spans="2:6" ht="15">
      <c r="B5" s="149" t="s">
        <v>100</v>
      </c>
      <c r="C5" s="292">
        <v>514120</v>
      </c>
      <c r="D5" s="298">
        <v>100</v>
      </c>
      <c r="E5" s="293">
        <v>7158230</v>
      </c>
      <c r="F5" s="193">
        <v>124.6641855378169</v>
      </c>
    </row>
    <row r="6" spans="2:6" ht="15">
      <c r="B6" s="150" t="s">
        <v>117</v>
      </c>
      <c r="C6" s="280">
        <v>372390</v>
      </c>
      <c r="D6" s="287">
        <v>72.43250602972068</v>
      </c>
      <c r="E6" s="294">
        <v>4201320</v>
      </c>
      <c r="F6" s="193">
        <v>73.1681066386161</v>
      </c>
    </row>
    <row r="7" spans="2:6" ht="15">
      <c r="B7" s="151" t="s">
        <v>119</v>
      </c>
      <c r="C7" s="281">
        <v>18070</v>
      </c>
      <c r="D7" s="288">
        <v>3.51474363961721</v>
      </c>
      <c r="E7" s="295">
        <v>153430</v>
      </c>
      <c r="F7" s="196">
        <v>2.672060828873513</v>
      </c>
    </row>
    <row r="8" spans="2:6" ht="15">
      <c r="B8" s="151" t="s">
        <v>120</v>
      </c>
      <c r="C8" s="281">
        <v>71450</v>
      </c>
      <c r="D8" s="288">
        <v>13.89753364973158</v>
      </c>
      <c r="E8" s="295">
        <v>976370</v>
      </c>
      <c r="F8" s="196">
        <v>17.003975959637827</v>
      </c>
    </row>
    <row r="9" spans="2:6" ht="15">
      <c r="B9" s="151" t="s">
        <v>118</v>
      </c>
      <c r="C9" s="281">
        <v>7880</v>
      </c>
      <c r="D9" s="288">
        <v>1.5327160974091651</v>
      </c>
      <c r="E9" s="295">
        <v>120790</v>
      </c>
      <c r="F9" s="196">
        <v>2.103618767644083</v>
      </c>
    </row>
    <row r="10" spans="2:6" ht="15">
      <c r="B10" s="179" t="s">
        <v>199</v>
      </c>
      <c r="C10" s="296">
        <v>252180</v>
      </c>
      <c r="D10" s="299">
        <v>49.0508052594725</v>
      </c>
      <c r="E10" s="297">
        <v>1706320</v>
      </c>
      <c r="F10" s="199">
        <v>29.716423343045378</v>
      </c>
    </row>
    <row r="11" ht="14.25">
      <c r="B11" s="39" t="s">
        <v>68</v>
      </c>
    </row>
    <row r="12" spans="2:4" ht="14.25">
      <c r="B12" s="59"/>
      <c r="C12"/>
      <c r="D12"/>
    </row>
    <row r="13" spans="2:4" ht="14.25">
      <c r="B13"/>
      <c r="C13"/>
      <c r="D13"/>
    </row>
  </sheetData>
  <sheetProtection/>
  <mergeCells count="2">
    <mergeCell ref="C3:D3"/>
    <mergeCell ref="E3:F3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7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0.9921875" style="23" customWidth="1"/>
    <col min="2" max="2" width="16.57421875" style="23" customWidth="1"/>
    <col min="3" max="11" width="13.140625" style="23" customWidth="1"/>
    <col min="12" max="12" width="13.140625" style="16" customWidth="1"/>
    <col min="13" max="16" width="13.140625" style="23" customWidth="1"/>
    <col min="17" max="16384" width="9.140625" style="23" customWidth="1"/>
  </cols>
  <sheetData>
    <row r="2" ht="12.75">
      <c r="B2" s="96" t="s">
        <v>193</v>
      </c>
    </row>
    <row r="5" spans="2:15" ht="11.25" customHeight="1">
      <c r="B5" s="78"/>
      <c r="C5" s="361" t="s">
        <v>0</v>
      </c>
      <c r="D5" s="361" t="s">
        <v>71</v>
      </c>
      <c r="E5" s="363" t="s">
        <v>121</v>
      </c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2:15" ht="45">
      <c r="B6" s="135"/>
      <c r="C6" s="362"/>
      <c r="D6" s="362"/>
      <c r="E6" s="77" t="s">
        <v>122</v>
      </c>
      <c r="F6" s="77" t="s">
        <v>123</v>
      </c>
      <c r="G6" s="77" t="s">
        <v>124</v>
      </c>
      <c r="H6" s="77" t="s">
        <v>125</v>
      </c>
      <c r="I6" s="77" t="s">
        <v>126</v>
      </c>
      <c r="J6" s="77" t="s">
        <v>127</v>
      </c>
      <c r="K6" s="77" t="s">
        <v>128</v>
      </c>
      <c r="L6" s="77" t="s">
        <v>129</v>
      </c>
      <c r="M6" s="77" t="s">
        <v>130</v>
      </c>
      <c r="N6" s="134" t="s">
        <v>194</v>
      </c>
      <c r="O6" s="134" t="s">
        <v>131</v>
      </c>
    </row>
    <row r="7" spans="2:15" ht="12.75">
      <c r="B7" s="113" t="s">
        <v>0</v>
      </c>
      <c r="C7" s="279">
        <v>1506620</v>
      </c>
      <c r="D7" s="279">
        <v>49680</v>
      </c>
      <c r="E7" s="279">
        <v>8220</v>
      </c>
      <c r="F7" s="279">
        <v>1040</v>
      </c>
      <c r="G7" s="279">
        <v>2910</v>
      </c>
      <c r="H7" s="279">
        <v>230</v>
      </c>
      <c r="I7" s="279">
        <v>1830</v>
      </c>
      <c r="J7" s="279">
        <v>4610</v>
      </c>
      <c r="K7" s="279">
        <v>7370</v>
      </c>
      <c r="L7" s="279">
        <v>5690</v>
      </c>
      <c r="M7" s="279">
        <v>2260</v>
      </c>
      <c r="N7" s="189">
        <v>1180</v>
      </c>
      <c r="O7" s="189">
        <v>25410</v>
      </c>
    </row>
    <row r="8" spans="2:15" ht="12.75">
      <c r="B8" s="139" t="s">
        <v>154</v>
      </c>
      <c r="C8" s="300">
        <v>131370</v>
      </c>
      <c r="D8" s="300">
        <v>3810</v>
      </c>
      <c r="E8" s="300">
        <v>230</v>
      </c>
      <c r="F8" s="300">
        <v>40</v>
      </c>
      <c r="G8" s="300">
        <v>240</v>
      </c>
      <c r="H8" s="300">
        <v>20</v>
      </c>
      <c r="I8" s="300">
        <v>140</v>
      </c>
      <c r="J8" s="300">
        <v>380</v>
      </c>
      <c r="K8" s="300">
        <v>330</v>
      </c>
      <c r="L8" s="300">
        <v>220</v>
      </c>
      <c r="M8" s="300">
        <v>130</v>
      </c>
      <c r="N8" s="301">
        <v>40</v>
      </c>
      <c r="O8" s="301">
        <v>2590</v>
      </c>
    </row>
    <row r="9" spans="2:15" ht="12.75">
      <c r="B9" s="140" t="s">
        <v>155</v>
      </c>
      <c r="C9" s="292">
        <v>225860</v>
      </c>
      <c r="D9" s="292">
        <v>5980</v>
      </c>
      <c r="E9" s="292">
        <v>420</v>
      </c>
      <c r="F9" s="292">
        <v>60</v>
      </c>
      <c r="G9" s="292">
        <v>510</v>
      </c>
      <c r="H9" s="292">
        <v>20</v>
      </c>
      <c r="I9" s="292">
        <v>190</v>
      </c>
      <c r="J9" s="292">
        <v>420</v>
      </c>
      <c r="K9" s="292">
        <v>530</v>
      </c>
      <c r="L9" s="292">
        <v>310</v>
      </c>
      <c r="M9" s="292">
        <v>260</v>
      </c>
      <c r="N9" s="302">
        <v>90</v>
      </c>
      <c r="O9" s="302">
        <v>4010</v>
      </c>
    </row>
    <row r="10" spans="2:15" ht="12.75">
      <c r="B10" s="140" t="s">
        <v>156</v>
      </c>
      <c r="C10" s="292">
        <v>153440</v>
      </c>
      <c r="D10" s="292">
        <v>6560</v>
      </c>
      <c r="E10" s="292">
        <v>1260</v>
      </c>
      <c r="F10" s="292">
        <v>160</v>
      </c>
      <c r="G10" s="292">
        <v>600</v>
      </c>
      <c r="H10" s="292">
        <v>10</v>
      </c>
      <c r="I10" s="292">
        <v>370</v>
      </c>
      <c r="J10" s="292">
        <v>140</v>
      </c>
      <c r="K10" s="292">
        <v>2140</v>
      </c>
      <c r="L10" s="292">
        <v>2050</v>
      </c>
      <c r="M10" s="292">
        <v>130</v>
      </c>
      <c r="N10" s="302">
        <v>130</v>
      </c>
      <c r="O10" s="302">
        <v>2130</v>
      </c>
    </row>
    <row r="11" spans="2:15" ht="12.75">
      <c r="B11" s="140" t="s">
        <v>157</v>
      </c>
      <c r="C11" s="292">
        <v>61050</v>
      </c>
      <c r="D11" s="292">
        <v>2310</v>
      </c>
      <c r="E11" s="292">
        <v>330</v>
      </c>
      <c r="F11" s="292">
        <v>30</v>
      </c>
      <c r="G11" s="292">
        <v>180</v>
      </c>
      <c r="H11" s="292">
        <v>10</v>
      </c>
      <c r="I11" s="292">
        <v>100</v>
      </c>
      <c r="J11" s="292">
        <v>280</v>
      </c>
      <c r="K11" s="292">
        <v>220</v>
      </c>
      <c r="L11" s="292">
        <v>120</v>
      </c>
      <c r="M11" s="292">
        <v>130</v>
      </c>
      <c r="N11" s="302">
        <v>70</v>
      </c>
      <c r="O11" s="302">
        <v>1230</v>
      </c>
    </row>
    <row r="12" spans="2:15" ht="12.75">
      <c r="B12" s="140" t="s">
        <v>158</v>
      </c>
      <c r="C12" s="292">
        <v>190070</v>
      </c>
      <c r="D12" s="292">
        <v>4550</v>
      </c>
      <c r="E12" s="292">
        <v>420</v>
      </c>
      <c r="F12" s="292">
        <v>100</v>
      </c>
      <c r="G12" s="292">
        <v>190</v>
      </c>
      <c r="H12" s="292">
        <v>10</v>
      </c>
      <c r="I12" s="292">
        <v>190</v>
      </c>
      <c r="J12" s="292">
        <v>260</v>
      </c>
      <c r="K12" s="292">
        <v>760</v>
      </c>
      <c r="L12" s="292">
        <v>520</v>
      </c>
      <c r="M12" s="292">
        <v>290</v>
      </c>
      <c r="N12" s="302">
        <v>80</v>
      </c>
      <c r="O12" s="302">
        <v>2750</v>
      </c>
    </row>
    <row r="13" spans="2:15" ht="12.75">
      <c r="B13" s="140" t="s">
        <v>159</v>
      </c>
      <c r="C13" s="292">
        <v>140650</v>
      </c>
      <c r="D13" s="292">
        <v>3830</v>
      </c>
      <c r="E13" s="292">
        <v>760</v>
      </c>
      <c r="F13" s="292">
        <v>350</v>
      </c>
      <c r="G13" s="292">
        <v>400</v>
      </c>
      <c r="H13" s="292">
        <v>10</v>
      </c>
      <c r="I13" s="292">
        <v>200</v>
      </c>
      <c r="J13" s="292">
        <v>130</v>
      </c>
      <c r="K13" s="292">
        <v>470</v>
      </c>
      <c r="L13" s="292">
        <v>340</v>
      </c>
      <c r="M13" s="292">
        <v>160</v>
      </c>
      <c r="N13" s="302">
        <v>90</v>
      </c>
      <c r="O13" s="302">
        <v>1660</v>
      </c>
    </row>
    <row r="14" spans="2:15" ht="12.75">
      <c r="B14" s="140" t="s">
        <v>160</v>
      </c>
      <c r="C14" s="292">
        <v>98870</v>
      </c>
      <c r="D14" s="292">
        <v>2080</v>
      </c>
      <c r="E14" s="292">
        <v>300</v>
      </c>
      <c r="F14" s="292">
        <v>20</v>
      </c>
      <c r="G14" s="292">
        <v>80</v>
      </c>
      <c r="H14" s="292">
        <v>20</v>
      </c>
      <c r="I14" s="292">
        <v>80</v>
      </c>
      <c r="J14" s="292">
        <v>130</v>
      </c>
      <c r="K14" s="292">
        <v>170</v>
      </c>
      <c r="L14" s="292">
        <v>120</v>
      </c>
      <c r="M14" s="292">
        <v>60</v>
      </c>
      <c r="N14" s="302">
        <v>50</v>
      </c>
      <c r="O14" s="302">
        <v>1340</v>
      </c>
    </row>
    <row r="15" spans="2:15" ht="12.75">
      <c r="B15" s="140" t="s">
        <v>161</v>
      </c>
      <c r="C15" s="292">
        <v>84740</v>
      </c>
      <c r="D15" s="292">
        <v>2060</v>
      </c>
      <c r="E15" s="292">
        <v>600</v>
      </c>
      <c r="F15" s="292">
        <v>50</v>
      </c>
      <c r="G15" s="292">
        <v>90</v>
      </c>
      <c r="H15" s="292">
        <v>10</v>
      </c>
      <c r="I15" s="292">
        <v>100</v>
      </c>
      <c r="J15" s="292">
        <v>250</v>
      </c>
      <c r="K15" s="292">
        <v>470</v>
      </c>
      <c r="L15" s="292">
        <v>310</v>
      </c>
      <c r="M15" s="292">
        <v>250</v>
      </c>
      <c r="N15" s="302">
        <v>90</v>
      </c>
      <c r="O15" s="302">
        <v>590</v>
      </c>
    </row>
    <row r="16" spans="2:15" ht="12.75">
      <c r="B16" s="140" t="s">
        <v>162</v>
      </c>
      <c r="C16" s="292">
        <v>124940</v>
      </c>
      <c r="D16" s="292">
        <v>4780</v>
      </c>
      <c r="E16" s="292">
        <v>540</v>
      </c>
      <c r="F16" s="292">
        <v>40</v>
      </c>
      <c r="G16" s="292">
        <v>210</v>
      </c>
      <c r="H16" s="292">
        <v>30</v>
      </c>
      <c r="I16" s="292">
        <v>150</v>
      </c>
      <c r="J16" s="292">
        <v>490</v>
      </c>
      <c r="K16" s="292">
        <v>590</v>
      </c>
      <c r="L16" s="292">
        <v>380</v>
      </c>
      <c r="M16" s="292">
        <v>290</v>
      </c>
      <c r="N16" s="302">
        <v>140</v>
      </c>
      <c r="O16" s="302">
        <v>2910</v>
      </c>
    </row>
    <row r="17" spans="2:15" ht="12.75">
      <c r="B17" s="140" t="s">
        <v>163</v>
      </c>
      <c r="C17" s="292">
        <v>30490</v>
      </c>
      <c r="D17" s="292">
        <v>1750</v>
      </c>
      <c r="E17" s="292">
        <v>550</v>
      </c>
      <c r="F17" s="292">
        <v>10</v>
      </c>
      <c r="G17" s="292">
        <v>40</v>
      </c>
      <c r="H17" s="292">
        <v>10</v>
      </c>
      <c r="I17" s="292">
        <v>30</v>
      </c>
      <c r="J17" s="292">
        <v>430</v>
      </c>
      <c r="K17" s="292">
        <v>130</v>
      </c>
      <c r="L17" s="292">
        <v>100</v>
      </c>
      <c r="M17" s="292">
        <v>40</v>
      </c>
      <c r="N17" s="302">
        <v>20</v>
      </c>
      <c r="O17" s="302">
        <v>700</v>
      </c>
    </row>
    <row r="18" spans="2:15" ht="12.75">
      <c r="B18" s="140" t="s">
        <v>164</v>
      </c>
      <c r="C18" s="292">
        <v>22250</v>
      </c>
      <c r="D18" s="292">
        <v>970</v>
      </c>
      <c r="E18" s="292">
        <v>190</v>
      </c>
      <c r="F18" s="292">
        <v>10</v>
      </c>
      <c r="G18" s="292">
        <v>50</v>
      </c>
      <c r="H18" s="292">
        <v>10</v>
      </c>
      <c r="I18" s="292">
        <v>40</v>
      </c>
      <c r="J18" s="292">
        <v>150</v>
      </c>
      <c r="K18" s="292">
        <v>120</v>
      </c>
      <c r="L18" s="292">
        <v>70</v>
      </c>
      <c r="M18" s="292">
        <v>70</v>
      </c>
      <c r="N18" s="302">
        <v>30</v>
      </c>
      <c r="O18" s="302">
        <v>460</v>
      </c>
    </row>
    <row r="19" spans="2:15" ht="12.75">
      <c r="B19" s="140" t="s">
        <v>165</v>
      </c>
      <c r="C19" s="292">
        <v>61000</v>
      </c>
      <c r="D19" s="292">
        <v>2070</v>
      </c>
      <c r="E19" s="292">
        <v>590</v>
      </c>
      <c r="F19" s="292">
        <v>50</v>
      </c>
      <c r="G19" s="292">
        <v>70</v>
      </c>
      <c r="H19" s="292">
        <v>10</v>
      </c>
      <c r="I19" s="292">
        <v>80</v>
      </c>
      <c r="J19" s="292">
        <v>260</v>
      </c>
      <c r="K19" s="292">
        <v>180</v>
      </c>
      <c r="L19" s="292">
        <v>110</v>
      </c>
      <c r="M19" s="292">
        <v>90</v>
      </c>
      <c r="N19" s="302">
        <v>40</v>
      </c>
      <c r="O19" s="302">
        <v>920</v>
      </c>
    </row>
    <row r="20" spans="2:15" ht="12.75">
      <c r="B20" s="141" t="s">
        <v>166</v>
      </c>
      <c r="C20" s="303">
        <v>28300</v>
      </c>
      <c r="D20" s="303">
        <v>1430</v>
      </c>
      <c r="E20" s="303">
        <v>120</v>
      </c>
      <c r="F20" s="303">
        <v>10</v>
      </c>
      <c r="G20" s="303">
        <v>40</v>
      </c>
      <c r="H20" s="303">
        <v>20</v>
      </c>
      <c r="I20" s="303">
        <v>20</v>
      </c>
      <c r="J20" s="303">
        <v>110</v>
      </c>
      <c r="K20" s="303">
        <v>650</v>
      </c>
      <c r="L20" s="303">
        <v>620</v>
      </c>
      <c r="M20" s="303">
        <v>40</v>
      </c>
      <c r="N20" s="304">
        <v>20</v>
      </c>
      <c r="O20" s="304">
        <v>530</v>
      </c>
    </row>
    <row r="21" spans="2:15" ht="12.75">
      <c r="B21" s="141" t="s">
        <v>167</v>
      </c>
      <c r="C21" s="303">
        <v>68160</v>
      </c>
      <c r="D21" s="303">
        <v>2650</v>
      </c>
      <c r="E21" s="303">
        <v>290</v>
      </c>
      <c r="F21" s="303">
        <v>40</v>
      </c>
      <c r="G21" s="303">
        <v>90</v>
      </c>
      <c r="H21" s="303">
        <v>30</v>
      </c>
      <c r="I21" s="303">
        <v>40</v>
      </c>
      <c r="J21" s="303">
        <v>530</v>
      </c>
      <c r="K21" s="303">
        <v>220</v>
      </c>
      <c r="L21" s="303">
        <v>160</v>
      </c>
      <c r="M21" s="303">
        <v>70</v>
      </c>
      <c r="N21" s="304">
        <v>90</v>
      </c>
      <c r="O21" s="304">
        <v>1500</v>
      </c>
    </row>
    <row r="22" spans="2:15" ht="12.75">
      <c r="B22" s="141" t="s">
        <v>168</v>
      </c>
      <c r="C22" s="303">
        <v>44990</v>
      </c>
      <c r="D22" s="303">
        <v>2410</v>
      </c>
      <c r="E22" s="303">
        <v>860</v>
      </c>
      <c r="F22" s="303">
        <v>60</v>
      </c>
      <c r="G22" s="303">
        <v>80</v>
      </c>
      <c r="H22" s="303">
        <v>10</v>
      </c>
      <c r="I22" s="303">
        <v>60</v>
      </c>
      <c r="J22" s="303">
        <v>350</v>
      </c>
      <c r="K22" s="303">
        <v>240</v>
      </c>
      <c r="L22" s="303">
        <v>130</v>
      </c>
      <c r="M22" s="303">
        <v>140</v>
      </c>
      <c r="N22" s="304">
        <v>80</v>
      </c>
      <c r="O22" s="304">
        <v>940</v>
      </c>
    </row>
    <row r="23" spans="2:15" ht="12.75">
      <c r="B23" s="142" t="s">
        <v>169</v>
      </c>
      <c r="C23" s="305">
        <v>40460</v>
      </c>
      <c r="D23" s="305">
        <v>2420</v>
      </c>
      <c r="E23" s="305">
        <v>760</v>
      </c>
      <c r="F23" s="305">
        <v>10</v>
      </c>
      <c r="G23" s="305">
        <v>50</v>
      </c>
      <c r="H23" s="305">
        <v>0</v>
      </c>
      <c r="I23" s="305">
        <v>40</v>
      </c>
      <c r="J23" s="305">
        <v>310</v>
      </c>
      <c r="K23" s="305">
        <v>180</v>
      </c>
      <c r="L23" s="305">
        <v>120</v>
      </c>
      <c r="M23" s="305">
        <v>100</v>
      </c>
      <c r="N23" s="306">
        <v>130</v>
      </c>
      <c r="O23" s="306">
        <v>1160</v>
      </c>
    </row>
    <row r="25" ht="11.25">
      <c r="B25" s="44" t="s">
        <v>212</v>
      </c>
    </row>
    <row r="27" ht="11.25">
      <c r="D27" s="183"/>
    </row>
  </sheetData>
  <sheetProtection/>
  <mergeCells count="3">
    <mergeCell ref="C5:C6"/>
    <mergeCell ref="D5:D6"/>
    <mergeCell ref="E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6"/>
  <sheetViews>
    <sheetView showGridLines="0" zoomScalePageLayoutView="0" workbookViewId="0" topLeftCell="A1">
      <selection activeCell="I30" sqref="I30"/>
    </sheetView>
  </sheetViews>
  <sheetFormatPr defaultColWidth="9.140625" defaultRowHeight="12.75"/>
  <cols>
    <col min="1" max="1" width="9.140625" style="51" customWidth="1"/>
    <col min="2" max="2" width="10.28125" style="51" customWidth="1"/>
    <col min="3" max="3" width="22.8515625" style="51" customWidth="1"/>
    <col min="4" max="4" width="19.8515625" style="51" customWidth="1"/>
    <col min="5" max="16384" width="9.140625" style="51" customWidth="1"/>
  </cols>
  <sheetData>
    <row r="2" ht="15">
      <c r="B2" s="50" t="s">
        <v>195</v>
      </c>
    </row>
    <row r="3" ht="15">
      <c r="B3" s="50"/>
    </row>
    <row r="4" spans="2:4" ht="22.5">
      <c r="B4" s="88" t="s">
        <v>72</v>
      </c>
      <c r="C4" s="88" t="s">
        <v>73</v>
      </c>
      <c r="D4" s="88" t="s">
        <v>132</v>
      </c>
    </row>
    <row r="5" spans="2:13" ht="15">
      <c r="B5" s="89"/>
      <c r="C5" s="89"/>
      <c r="D5" s="89" t="s">
        <v>111</v>
      </c>
      <c r="K5"/>
      <c r="M5"/>
    </row>
    <row r="6" spans="2:13" ht="15">
      <c r="B6" s="79">
        <v>2005</v>
      </c>
      <c r="C6" s="307">
        <v>3190</v>
      </c>
      <c r="D6" s="307">
        <v>56240</v>
      </c>
      <c r="J6"/>
      <c r="K6"/>
      <c r="M6"/>
    </row>
    <row r="7" spans="2:13" ht="15">
      <c r="B7" s="79">
        <v>2007</v>
      </c>
      <c r="C7" s="307">
        <v>7150</v>
      </c>
      <c r="D7" s="307">
        <v>146350</v>
      </c>
      <c r="J7"/>
      <c r="K7"/>
      <c r="M7"/>
    </row>
    <row r="8" spans="2:5" ht="15">
      <c r="B8" s="80">
        <v>2010</v>
      </c>
      <c r="C8" s="308">
        <v>11240</v>
      </c>
      <c r="D8" s="308">
        <v>236750</v>
      </c>
      <c r="E8" s="184"/>
    </row>
    <row r="10" ht="15">
      <c r="B10" s="22" t="s">
        <v>213</v>
      </c>
    </row>
    <row r="11" spans="3:4" ht="15">
      <c r="C11"/>
      <c r="D11"/>
    </row>
    <row r="12" spans="3:4" ht="15">
      <c r="C12"/>
      <c r="D12"/>
    </row>
    <row r="13" spans="3:4" ht="15">
      <c r="C13"/>
      <c r="D13"/>
    </row>
    <row r="14" spans="3:4" ht="15">
      <c r="C14"/>
      <c r="D14"/>
    </row>
    <row r="15" spans="3:4" ht="15">
      <c r="C15"/>
      <c r="D15"/>
    </row>
    <row r="16" ht="15">
      <c r="C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7"/>
  <sheetViews>
    <sheetView showGridLines="0" zoomScalePageLayoutView="0" workbookViewId="0" topLeftCell="A1">
      <selection activeCell="I37" sqref="I37"/>
    </sheetView>
  </sheetViews>
  <sheetFormatPr defaultColWidth="9.140625" defaultRowHeight="12.75"/>
  <cols>
    <col min="1" max="1" width="9.140625" style="126" customWidth="1"/>
    <col min="2" max="2" width="14.00390625" style="126" customWidth="1"/>
    <col min="3" max="3" width="58.7109375" style="126" customWidth="1"/>
    <col min="4" max="5" width="12.7109375" style="126" customWidth="1"/>
    <col min="6" max="6" width="10.57421875" style="126" customWidth="1"/>
    <col min="7" max="7" width="9.8515625" style="126" customWidth="1"/>
    <col min="8" max="8" width="9.28125" style="126" bestFit="1" customWidth="1"/>
    <col min="9" max="9" width="10.140625" style="126" customWidth="1"/>
    <col min="10" max="10" width="6.421875" style="126" customWidth="1"/>
    <col min="11" max="11" width="9.140625" style="126" customWidth="1"/>
    <col min="12" max="12" width="9.28125" style="126" customWidth="1"/>
    <col min="13" max="13" width="10.140625" style="126" customWidth="1"/>
    <col min="14" max="14" width="9.8515625" style="126" customWidth="1"/>
    <col min="15" max="16384" width="9.140625" style="126" customWidth="1"/>
  </cols>
  <sheetData>
    <row r="1" ht="31.5" customHeight="1">
      <c r="B1" s="14" t="s">
        <v>202</v>
      </c>
    </row>
    <row r="2" spans="2:6" ht="37.5" customHeight="1">
      <c r="B2" s="316"/>
      <c r="C2" s="317"/>
      <c r="D2" s="127">
        <v>2003</v>
      </c>
      <c r="E2" s="128">
        <v>2010</v>
      </c>
      <c r="F2" s="129" t="s">
        <v>197</v>
      </c>
    </row>
    <row r="3" spans="2:6" ht="12.75" customHeight="1">
      <c r="B3" s="313" t="s">
        <v>16</v>
      </c>
      <c r="C3" s="153" t="s">
        <v>153</v>
      </c>
      <c r="D3" s="188">
        <v>2172210</v>
      </c>
      <c r="E3" s="189">
        <v>1506620</v>
      </c>
      <c r="F3" s="190">
        <f>(E3-D3)/D3*100</f>
        <v>-30.641144272423016</v>
      </c>
    </row>
    <row r="4" spans="2:6" s="162" customFormat="1" ht="12.75">
      <c r="B4" s="314"/>
      <c r="C4" s="152" t="s">
        <v>154</v>
      </c>
      <c r="D4" s="191">
        <v>166140</v>
      </c>
      <c r="E4" s="192">
        <v>131370</v>
      </c>
      <c r="F4" s="193">
        <f aca="true" t="shared" si="0" ref="F4:F87">(E4-D4)/D4*100</f>
        <v>-20.928132899963884</v>
      </c>
    </row>
    <row r="5" spans="2:6" s="162" customFormat="1" ht="12.75">
      <c r="B5" s="314"/>
      <c r="C5" s="152" t="s">
        <v>155</v>
      </c>
      <c r="D5" s="191">
        <v>269520</v>
      </c>
      <c r="E5" s="192">
        <v>225860</v>
      </c>
      <c r="F5" s="193">
        <f t="shared" si="0"/>
        <v>-16.19916889284654</v>
      </c>
    </row>
    <row r="6" spans="2:6" s="162" customFormat="1" ht="12.75">
      <c r="B6" s="314"/>
      <c r="C6" s="152" t="s">
        <v>156</v>
      </c>
      <c r="D6" s="191">
        <v>259470</v>
      </c>
      <c r="E6" s="192">
        <v>153440</v>
      </c>
      <c r="F6" s="193">
        <f>(E6-D6)/D6*100</f>
        <v>-40.864069063860946</v>
      </c>
    </row>
    <row r="7" spans="2:6" ht="12.75">
      <c r="B7" s="314"/>
      <c r="C7" s="152" t="s">
        <v>157</v>
      </c>
      <c r="D7" s="191">
        <v>129920</v>
      </c>
      <c r="E7" s="192">
        <v>61050</v>
      </c>
      <c r="F7" s="193">
        <f t="shared" si="0"/>
        <v>-53.00954433497537</v>
      </c>
    </row>
    <row r="8" spans="2:6" s="162" customFormat="1" ht="12.75">
      <c r="B8" s="314"/>
      <c r="C8" s="152" t="s">
        <v>158</v>
      </c>
      <c r="D8" s="191">
        <v>264150</v>
      </c>
      <c r="E8" s="192">
        <v>190070</v>
      </c>
      <c r="F8" s="193">
        <f t="shared" si="0"/>
        <v>-28.044671588112813</v>
      </c>
    </row>
    <row r="9" spans="2:6" s="162" customFormat="1" ht="12.75">
      <c r="B9" s="314"/>
      <c r="C9" s="152" t="s">
        <v>159</v>
      </c>
      <c r="D9" s="191">
        <v>235750</v>
      </c>
      <c r="E9" s="192">
        <v>140650</v>
      </c>
      <c r="F9" s="193">
        <f t="shared" si="0"/>
        <v>-40.339342523860026</v>
      </c>
    </row>
    <row r="10" spans="2:6" ht="12.75">
      <c r="B10" s="314"/>
      <c r="C10" s="152" t="s">
        <v>160</v>
      </c>
      <c r="D10" s="191">
        <v>129690</v>
      </c>
      <c r="E10" s="192">
        <v>98870</v>
      </c>
      <c r="F10" s="193">
        <f t="shared" si="0"/>
        <v>-23.764361168941324</v>
      </c>
    </row>
    <row r="11" spans="2:6" ht="12.75">
      <c r="B11" s="314"/>
      <c r="C11" s="152" t="s">
        <v>161</v>
      </c>
      <c r="D11" s="191">
        <v>96480</v>
      </c>
      <c r="E11" s="192">
        <v>84740</v>
      </c>
      <c r="F11" s="193">
        <f t="shared" si="0"/>
        <v>-12.16832504145937</v>
      </c>
    </row>
    <row r="12" spans="2:6" ht="12.75">
      <c r="B12" s="314"/>
      <c r="C12" s="152" t="s">
        <v>162</v>
      </c>
      <c r="D12" s="191">
        <v>173480</v>
      </c>
      <c r="E12" s="192">
        <v>124940</v>
      </c>
      <c r="F12" s="193">
        <f t="shared" si="0"/>
        <v>-27.980170624855894</v>
      </c>
    </row>
    <row r="13" spans="2:6" ht="12.75">
      <c r="B13" s="314"/>
      <c r="C13" s="130" t="s">
        <v>163</v>
      </c>
      <c r="D13" s="194">
        <v>45650</v>
      </c>
      <c r="E13" s="195">
        <v>30490</v>
      </c>
      <c r="F13" s="196">
        <f t="shared" si="0"/>
        <v>-33.2092004381161</v>
      </c>
    </row>
    <row r="14" spans="2:6" ht="12.75">
      <c r="B14" s="314"/>
      <c r="C14" s="130" t="s">
        <v>164</v>
      </c>
      <c r="D14" s="194">
        <v>36620</v>
      </c>
      <c r="E14" s="195">
        <v>22250</v>
      </c>
      <c r="F14" s="196">
        <f t="shared" si="0"/>
        <v>-39.2408519934462</v>
      </c>
    </row>
    <row r="15" spans="2:6" ht="12.75">
      <c r="B15" s="314"/>
      <c r="C15" s="130" t="s">
        <v>165</v>
      </c>
      <c r="D15" s="194">
        <v>99220</v>
      </c>
      <c r="E15" s="195">
        <v>61000</v>
      </c>
      <c r="F15" s="196">
        <f t="shared" si="0"/>
        <v>-38.520459584761134</v>
      </c>
    </row>
    <row r="16" spans="2:6" ht="12.75">
      <c r="B16" s="314"/>
      <c r="C16" s="130" t="s">
        <v>166</v>
      </c>
      <c r="D16" s="194">
        <v>56110</v>
      </c>
      <c r="E16" s="195">
        <v>28300</v>
      </c>
      <c r="F16" s="196">
        <f t="shared" si="0"/>
        <v>-49.563357690251294</v>
      </c>
    </row>
    <row r="17" spans="2:6" ht="12.75">
      <c r="B17" s="314"/>
      <c r="C17" s="130" t="s">
        <v>167</v>
      </c>
      <c r="D17" s="194">
        <v>98850</v>
      </c>
      <c r="E17" s="195">
        <v>68160</v>
      </c>
      <c r="F17" s="196">
        <f t="shared" si="0"/>
        <v>-31.04704097116844</v>
      </c>
    </row>
    <row r="18" spans="2:6" ht="12.75">
      <c r="B18" s="314"/>
      <c r="C18" s="130" t="s">
        <v>168</v>
      </c>
      <c r="D18" s="194">
        <v>58820</v>
      </c>
      <c r="E18" s="195">
        <v>44990</v>
      </c>
      <c r="F18" s="196">
        <f t="shared" si="0"/>
        <v>-23.51241074464468</v>
      </c>
    </row>
    <row r="19" spans="2:6" ht="12.75">
      <c r="B19" s="315"/>
      <c r="C19" s="131" t="s">
        <v>169</v>
      </c>
      <c r="D19" s="197">
        <v>52310</v>
      </c>
      <c r="E19" s="198">
        <v>40460</v>
      </c>
      <c r="F19" s="199">
        <f t="shared" si="0"/>
        <v>-22.65341234945517</v>
      </c>
    </row>
    <row r="20" spans="2:6" ht="12.75">
      <c r="B20" s="313" t="s">
        <v>17</v>
      </c>
      <c r="C20" s="153" t="s">
        <v>153</v>
      </c>
      <c r="D20" s="188">
        <v>14426320</v>
      </c>
      <c r="E20" s="189">
        <v>14447290</v>
      </c>
      <c r="F20" s="190">
        <f t="shared" si="0"/>
        <v>0.14535931547338476</v>
      </c>
    </row>
    <row r="21" spans="2:6" ht="12.75">
      <c r="B21" s="314"/>
      <c r="C21" s="152" t="s">
        <v>154</v>
      </c>
      <c r="D21" s="191">
        <v>1025180</v>
      </c>
      <c r="E21" s="192">
        <v>957060</v>
      </c>
      <c r="F21" s="193">
        <f t="shared" si="0"/>
        <v>-6.6446867867106265</v>
      </c>
    </row>
    <row r="22" spans="2:6" ht="12.75">
      <c r="B22" s="314"/>
      <c r="C22" s="152" t="s">
        <v>155</v>
      </c>
      <c r="D22" s="191">
        <v>1898150</v>
      </c>
      <c r="E22" s="192">
        <v>1834790</v>
      </c>
      <c r="F22" s="193">
        <f t="shared" si="0"/>
        <v>-3.3379869873297685</v>
      </c>
    </row>
    <row r="23" spans="2:6" ht="12.75">
      <c r="B23" s="314"/>
      <c r="C23" s="152" t="s">
        <v>156</v>
      </c>
      <c r="D23" s="191">
        <v>618240</v>
      </c>
      <c r="E23" s="192">
        <v>565200</v>
      </c>
      <c r="F23" s="193">
        <f t="shared" si="0"/>
        <v>-8.579192546583851</v>
      </c>
    </row>
    <row r="24" spans="2:6" ht="12.75">
      <c r="B24" s="314"/>
      <c r="C24" s="152" t="s">
        <v>157</v>
      </c>
      <c r="D24" s="191">
        <v>378910</v>
      </c>
      <c r="E24" s="192">
        <v>357310</v>
      </c>
      <c r="F24" s="193">
        <f t="shared" si="0"/>
        <v>-5.700562138766461</v>
      </c>
    </row>
    <row r="25" spans="2:6" ht="12.75">
      <c r="B25" s="314"/>
      <c r="C25" s="152" t="s">
        <v>158</v>
      </c>
      <c r="D25" s="191">
        <v>1424440</v>
      </c>
      <c r="E25" s="192">
        <v>1356740</v>
      </c>
      <c r="F25" s="193">
        <f t="shared" si="0"/>
        <v>-4.752744938361742</v>
      </c>
    </row>
    <row r="26" spans="2:6" ht="12.75">
      <c r="B26" s="314"/>
      <c r="C26" s="152" t="s">
        <v>159</v>
      </c>
      <c r="D26" s="191">
        <v>597190</v>
      </c>
      <c r="E26" s="192">
        <v>569520</v>
      </c>
      <c r="F26" s="193">
        <f t="shared" si="0"/>
        <v>-4.633366265342688</v>
      </c>
    </row>
    <row r="27" spans="2:6" ht="12.75">
      <c r="B27" s="314"/>
      <c r="C27" s="152" t="s">
        <v>160</v>
      </c>
      <c r="D27" s="191">
        <v>531580</v>
      </c>
      <c r="E27" s="192">
        <v>503000</v>
      </c>
      <c r="F27" s="193">
        <f t="shared" si="0"/>
        <v>-5.376424997178223</v>
      </c>
    </row>
    <row r="28" spans="2:6" ht="12.75">
      <c r="B28" s="314"/>
      <c r="C28" s="152" t="s">
        <v>161</v>
      </c>
      <c r="D28" s="191">
        <v>1046790</v>
      </c>
      <c r="E28" s="192">
        <v>1031750</v>
      </c>
      <c r="F28" s="193">
        <f t="shared" si="0"/>
        <v>-1.4367733738381148</v>
      </c>
    </row>
    <row r="29" spans="2:6" ht="12.75">
      <c r="B29" s="314"/>
      <c r="C29" s="152" t="s">
        <v>162</v>
      </c>
      <c r="D29" s="191">
        <v>1715190</v>
      </c>
      <c r="E29" s="192">
        <v>1722000</v>
      </c>
      <c r="F29" s="193">
        <f t="shared" si="0"/>
        <v>0.39704056110401764</v>
      </c>
    </row>
    <row r="30" spans="2:6" ht="12.75">
      <c r="B30" s="314"/>
      <c r="C30" s="130" t="s">
        <v>163</v>
      </c>
      <c r="D30" s="194">
        <v>761680</v>
      </c>
      <c r="E30" s="195">
        <v>897290</v>
      </c>
      <c r="F30" s="196">
        <f t="shared" si="0"/>
        <v>17.80406469908623</v>
      </c>
    </row>
    <row r="31" spans="2:6" ht="12.75">
      <c r="B31" s="314"/>
      <c r="C31" s="130" t="s">
        <v>164</v>
      </c>
      <c r="D31" s="194">
        <v>351030</v>
      </c>
      <c r="E31" s="195">
        <v>417700</v>
      </c>
      <c r="F31" s="196">
        <f t="shared" si="0"/>
        <v>18.992678688431187</v>
      </c>
    </row>
    <row r="32" spans="2:6" ht="12.75">
      <c r="B32" s="314"/>
      <c r="C32" s="130" t="s">
        <v>165</v>
      </c>
      <c r="D32" s="194">
        <v>875200</v>
      </c>
      <c r="E32" s="195">
        <v>909470</v>
      </c>
      <c r="F32" s="196">
        <f t="shared" si="0"/>
        <v>3.9156764168190126</v>
      </c>
    </row>
    <row r="33" spans="2:6" ht="12.75">
      <c r="B33" s="314"/>
      <c r="C33" s="130" t="s">
        <v>166</v>
      </c>
      <c r="D33" s="194">
        <v>516450</v>
      </c>
      <c r="E33" s="195">
        <v>509060</v>
      </c>
      <c r="F33" s="196">
        <f t="shared" si="0"/>
        <v>-1.4309226449801529</v>
      </c>
    </row>
    <row r="34" spans="2:6" ht="12.75">
      <c r="B34" s="314"/>
      <c r="C34" s="130" t="s">
        <v>167</v>
      </c>
      <c r="D34" s="194">
        <v>1039780</v>
      </c>
      <c r="E34" s="195">
        <v>1055670</v>
      </c>
      <c r="F34" s="196">
        <f t="shared" si="0"/>
        <v>1.5282078901306044</v>
      </c>
    </row>
    <row r="35" spans="2:6" ht="12.75">
      <c r="B35" s="314"/>
      <c r="C35" s="130" t="s">
        <v>168</v>
      </c>
      <c r="D35" s="194">
        <v>938200</v>
      </c>
      <c r="E35" s="195">
        <v>1028820</v>
      </c>
      <c r="F35" s="196">
        <f t="shared" si="0"/>
        <v>9.658921338733746</v>
      </c>
    </row>
    <row r="36" spans="2:6" ht="12.75">
      <c r="B36" s="315"/>
      <c r="C36" s="131" t="s">
        <v>169</v>
      </c>
      <c r="D36" s="197">
        <v>708330</v>
      </c>
      <c r="E36" s="198">
        <v>731930</v>
      </c>
      <c r="F36" s="199">
        <f t="shared" si="0"/>
        <v>3.3317803848488694</v>
      </c>
    </row>
    <row r="37" spans="2:6" ht="12.75">
      <c r="B37" s="313" t="s">
        <v>18</v>
      </c>
      <c r="C37" s="153" t="s">
        <v>153</v>
      </c>
      <c r="D37" s="188">
        <v>11171720</v>
      </c>
      <c r="E37" s="189">
        <v>10377220</v>
      </c>
      <c r="F37" s="190">
        <f t="shared" si="0"/>
        <v>-7.111707060327327</v>
      </c>
    </row>
    <row r="38" spans="2:6" ht="12.75">
      <c r="B38" s="314"/>
      <c r="C38" s="152" t="s">
        <v>154</v>
      </c>
      <c r="D38" s="191">
        <v>868890</v>
      </c>
      <c r="E38" s="192">
        <v>842050</v>
      </c>
      <c r="F38" s="193">
        <f t="shared" si="0"/>
        <v>-3.0889986074186604</v>
      </c>
    </row>
    <row r="39" spans="2:6" ht="12.75">
      <c r="B39" s="314"/>
      <c r="C39" s="152" t="s">
        <v>155</v>
      </c>
      <c r="D39" s="191">
        <v>1490170</v>
      </c>
      <c r="E39" s="192">
        <v>1508270</v>
      </c>
      <c r="F39" s="193">
        <f t="shared" si="0"/>
        <v>1.2146265191219794</v>
      </c>
    </row>
    <row r="40" spans="2:6" ht="12.75">
      <c r="B40" s="314"/>
      <c r="C40" s="152" t="s">
        <v>156</v>
      </c>
      <c r="D40" s="191">
        <v>523190</v>
      </c>
      <c r="E40" s="192">
        <v>348360</v>
      </c>
      <c r="F40" s="193">
        <f t="shared" si="0"/>
        <v>-33.41615856572182</v>
      </c>
    </row>
    <row r="41" spans="2:6" ht="12.75">
      <c r="B41" s="314"/>
      <c r="C41" s="152" t="s">
        <v>157</v>
      </c>
      <c r="D41" s="191">
        <v>373190</v>
      </c>
      <c r="E41" s="192">
        <v>296840</v>
      </c>
      <c r="F41" s="193">
        <f t="shared" si="0"/>
        <v>-20.458747554864814</v>
      </c>
    </row>
    <row r="42" spans="2:6" ht="12.75">
      <c r="B42" s="314"/>
      <c r="C42" s="152" t="s">
        <v>158</v>
      </c>
      <c r="D42" s="191">
        <v>844010</v>
      </c>
      <c r="E42" s="192">
        <v>685710</v>
      </c>
      <c r="F42" s="193">
        <f t="shared" si="0"/>
        <v>-18.7557019466594</v>
      </c>
    </row>
    <row r="43" spans="2:6" ht="12.75">
      <c r="B43" s="314"/>
      <c r="C43" s="152" t="s">
        <v>159</v>
      </c>
      <c r="D43" s="191">
        <v>406560</v>
      </c>
      <c r="E43" s="192">
        <v>264490</v>
      </c>
      <c r="F43" s="193">
        <f t="shared" si="0"/>
        <v>-34.9444116489571</v>
      </c>
    </row>
    <row r="44" spans="2:6" ht="12.75">
      <c r="B44" s="314"/>
      <c r="C44" s="152" t="s">
        <v>160</v>
      </c>
      <c r="D44" s="191">
        <v>370700</v>
      </c>
      <c r="E44" s="192">
        <v>312530</v>
      </c>
      <c r="F44" s="193">
        <f t="shared" si="0"/>
        <v>-15.691934178581063</v>
      </c>
    </row>
    <row r="45" spans="2:6" ht="12.75">
      <c r="B45" s="314"/>
      <c r="C45" s="152" t="s">
        <v>161</v>
      </c>
      <c r="D45" s="191">
        <v>847140</v>
      </c>
      <c r="E45" s="192">
        <v>928500</v>
      </c>
      <c r="F45" s="193">
        <f t="shared" si="0"/>
        <v>9.604079609037468</v>
      </c>
    </row>
    <row r="46" spans="2:6" ht="12.75">
      <c r="B46" s="314"/>
      <c r="C46" s="152" t="s">
        <v>162</v>
      </c>
      <c r="D46" s="191">
        <v>2013350</v>
      </c>
      <c r="E46" s="192">
        <v>1974550</v>
      </c>
      <c r="F46" s="193">
        <f t="shared" si="0"/>
        <v>-1.9271363647651925</v>
      </c>
    </row>
    <row r="47" spans="2:6" ht="12.75">
      <c r="B47" s="314"/>
      <c r="C47" s="130" t="s">
        <v>163</v>
      </c>
      <c r="D47" s="194">
        <v>338680</v>
      </c>
      <c r="E47" s="195">
        <v>466870</v>
      </c>
      <c r="F47" s="196">
        <f t="shared" si="0"/>
        <v>37.84988779969293</v>
      </c>
    </row>
    <row r="48" spans="2:6" ht="12.75">
      <c r="B48" s="314"/>
      <c r="C48" s="130" t="s">
        <v>164</v>
      </c>
      <c r="D48" s="194">
        <v>247730</v>
      </c>
      <c r="E48" s="195">
        <v>215170</v>
      </c>
      <c r="F48" s="196">
        <f t="shared" si="0"/>
        <v>-13.143341541194042</v>
      </c>
    </row>
    <row r="49" spans="2:6" ht="12.75">
      <c r="B49" s="314"/>
      <c r="C49" s="130" t="s">
        <v>165</v>
      </c>
      <c r="D49" s="194">
        <v>359620</v>
      </c>
      <c r="E49" s="195">
        <v>267110</v>
      </c>
      <c r="F49" s="196">
        <f t="shared" si="0"/>
        <v>-25.724375729937154</v>
      </c>
    </row>
    <row r="50" spans="2:6" ht="12.75">
      <c r="B50" s="314"/>
      <c r="C50" s="130" t="s">
        <v>166</v>
      </c>
      <c r="D50" s="194">
        <v>338920</v>
      </c>
      <c r="E50" s="195">
        <v>285430</v>
      </c>
      <c r="F50" s="196">
        <f t="shared" si="0"/>
        <v>-15.78248554231087</v>
      </c>
    </row>
    <row r="51" spans="2:6" ht="12.75" customHeight="1">
      <c r="B51" s="314"/>
      <c r="C51" s="130" t="s">
        <v>167</v>
      </c>
      <c r="D51" s="194">
        <v>943940</v>
      </c>
      <c r="E51" s="195">
        <v>869700</v>
      </c>
      <c r="F51" s="196">
        <f t="shared" si="0"/>
        <v>-7.864906667796682</v>
      </c>
    </row>
    <row r="52" spans="2:6" ht="12.75">
      <c r="B52" s="314"/>
      <c r="C52" s="130" t="s">
        <v>168</v>
      </c>
      <c r="D52" s="194">
        <v>722840</v>
      </c>
      <c r="E52" s="195">
        <v>680650</v>
      </c>
      <c r="F52" s="196">
        <f t="shared" si="0"/>
        <v>-5.8366996845775</v>
      </c>
    </row>
    <row r="53" spans="2:6" ht="12.75">
      <c r="B53" s="315"/>
      <c r="C53" s="131" t="s">
        <v>169</v>
      </c>
      <c r="D53" s="197">
        <v>482770</v>
      </c>
      <c r="E53" s="198">
        <v>431000</v>
      </c>
      <c r="F53" s="199">
        <f t="shared" si="0"/>
        <v>-10.723532945294862</v>
      </c>
    </row>
    <row r="54" spans="2:6" ht="11.25" customHeight="1">
      <c r="B54" s="313" t="s">
        <v>19</v>
      </c>
      <c r="C54" s="153" t="s">
        <v>153</v>
      </c>
      <c r="D54" s="188">
        <v>4304880</v>
      </c>
      <c r="E54" s="189">
        <v>3802590</v>
      </c>
      <c r="F54" s="190">
        <f t="shared" si="0"/>
        <v>-11.667921057032949</v>
      </c>
    </row>
    <row r="55" spans="2:6" ht="12.75">
      <c r="B55" s="314"/>
      <c r="C55" s="152" t="s">
        <v>154</v>
      </c>
      <c r="D55" s="191">
        <v>332240</v>
      </c>
      <c r="E55" s="192">
        <v>326810</v>
      </c>
      <c r="F55" s="193">
        <f t="shared" si="0"/>
        <v>-1.6343607031061882</v>
      </c>
    </row>
    <row r="56" spans="2:6" ht="12.75">
      <c r="B56" s="314"/>
      <c r="C56" s="152" t="s">
        <v>155</v>
      </c>
      <c r="D56" s="191">
        <v>530140</v>
      </c>
      <c r="E56" s="192">
        <v>538830</v>
      </c>
      <c r="F56" s="193">
        <f t="shared" si="0"/>
        <v>1.6391896480175048</v>
      </c>
    </row>
    <row r="57" spans="2:6" ht="12.75">
      <c r="B57" s="314"/>
      <c r="C57" s="152" t="s">
        <v>156</v>
      </c>
      <c r="D57" s="191">
        <v>533610</v>
      </c>
      <c r="E57" s="192">
        <v>420440</v>
      </c>
      <c r="F57" s="193">
        <f t="shared" si="0"/>
        <v>-21.208373156425104</v>
      </c>
    </row>
    <row r="58" spans="2:6" ht="12.75">
      <c r="B58" s="314"/>
      <c r="C58" s="152" t="s">
        <v>157</v>
      </c>
      <c r="D58" s="191">
        <v>243340</v>
      </c>
      <c r="E58" s="192">
        <v>157090</v>
      </c>
      <c r="F58" s="193">
        <f t="shared" si="0"/>
        <v>-35.444234404536864</v>
      </c>
    </row>
    <row r="59" spans="2:6" ht="12.75">
      <c r="B59" s="314"/>
      <c r="C59" s="152" t="s">
        <v>158</v>
      </c>
      <c r="D59" s="191">
        <v>531500</v>
      </c>
      <c r="E59" s="192">
        <v>487110</v>
      </c>
      <c r="F59" s="193">
        <f t="shared" si="0"/>
        <v>-8.351834430856067</v>
      </c>
    </row>
    <row r="60" spans="2:6" ht="12.75">
      <c r="B60" s="314"/>
      <c r="C60" s="152" t="s">
        <v>159</v>
      </c>
      <c r="D60" s="191">
        <v>493680</v>
      </c>
      <c r="E60" s="192">
        <v>387570</v>
      </c>
      <c r="F60" s="193">
        <f t="shared" si="0"/>
        <v>-21.493680116674767</v>
      </c>
    </row>
    <row r="61" spans="2:6" ht="12.75">
      <c r="B61" s="314"/>
      <c r="C61" s="152" t="s">
        <v>160</v>
      </c>
      <c r="D61" s="191">
        <v>272550</v>
      </c>
      <c r="E61" s="192">
        <v>256220</v>
      </c>
      <c r="F61" s="193">
        <f t="shared" si="0"/>
        <v>-5.9915611814346</v>
      </c>
    </row>
    <row r="62" spans="2:6" ht="12.75">
      <c r="B62" s="314"/>
      <c r="C62" s="152" t="s">
        <v>161</v>
      </c>
      <c r="D62" s="191">
        <v>199900</v>
      </c>
      <c r="E62" s="192">
        <v>202500</v>
      </c>
      <c r="F62" s="193">
        <f t="shared" si="0"/>
        <v>1.3006503251625814</v>
      </c>
    </row>
    <row r="63" spans="2:6" ht="12.75">
      <c r="B63" s="314"/>
      <c r="C63" s="152" t="s">
        <v>162</v>
      </c>
      <c r="D63" s="191">
        <v>339480</v>
      </c>
      <c r="E63" s="192">
        <v>322270</v>
      </c>
      <c r="F63" s="193">
        <f t="shared" si="0"/>
        <v>-5.069518086485212</v>
      </c>
    </row>
    <row r="64" spans="2:6" ht="12.75">
      <c r="B64" s="314"/>
      <c r="C64" s="130" t="s">
        <v>163</v>
      </c>
      <c r="D64" s="194">
        <v>81190</v>
      </c>
      <c r="E64" s="195">
        <v>69590</v>
      </c>
      <c r="F64" s="196">
        <f t="shared" si="0"/>
        <v>-14.287473826825964</v>
      </c>
    </row>
    <row r="65" spans="2:6" ht="12.75">
      <c r="B65" s="314"/>
      <c r="C65" s="130" t="s">
        <v>164</v>
      </c>
      <c r="D65" s="194">
        <v>65440</v>
      </c>
      <c r="E65" s="195">
        <v>51970</v>
      </c>
      <c r="F65" s="196">
        <f t="shared" si="0"/>
        <v>-20.583740831295845</v>
      </c>
    </row>
    <row r="66" spans="2:6" ht="12.75">
      <c r="B66" s="314"/>
      <c r="C66" s="130" t="s">
        <v>165</v>
      </c>
      <c r="D66" s="194">
        <v>178090</v>
      </c>
      <c r="E66" s="195">
        <v>141690</v>
      </c>
      <c r="F66" s="196">
        <f t="shared" si="0"/>
        <v>-20.43910382390926</v>
      </c>
    </row>
    <row r="67" spans="2:6" ht="12.75" customHeight="1">
      <c r="B67" s="314"/>
      <c r="C67" s="130" t="s">
        <v>166</v>
      </c>
      <c r="D67" s="194">
        <v>104430</v>
      </c>
      <c r="E67" s="195">
        <v>73300</v>
      </c>
      <c r="F67" s="196">
        <f t="shared" si="0"/>
        <v>-29.809441731303266</v>
      </c>
    </row>
    <row r="68" spans="2:6" ht="12.75" customHeight="1">
      <c r="B68" s="314"/>
      <c r="C68" s="130" t="s">
        <v>167</v>
      </c>
      <c r="D68" s="194">
        <v>188970</v>
      </c>
      <c r="E68" s="195">
        <v>162720</v>
      </c>
      <c r="F68" s="196">
        <f t="shared" si="0"/>
        <v>-13.891093824416572</v>
      </c>
    </row>
    <row r="69" spans="2:6" ht="12.75">
      <c r="B69" s="314"/>
      <c r="C69" s="130" t="s">
        <v>168</v>
      </c>
      <c r="D69" s="194">
        <v>109040</v>
      </c>
      <c r="E69" s="195">
        <v>102370</v>
      </c>
      <c r="F69" s="196">
        <f t="shared" si="0"/>
        <v>-6.117021276595745</v>
      </c>
    </row>
    <row r="70" spans="2:6" ht="12.75">
      <c r="B70" s="315"/>
      <c r="C70" s="131" t="s">
        <v>169</v>
      </c>
      <c r="D70" s="197">
        <v>101260</v>
      </c>
      <c r="E70" s="198">
        <v>102110</v>
      </c>
      <c r="F70" s="199">
        <f t="shared" si="0"/>
        <v>0.8394232668378432</v>
      </c>
    </row>
    <row r="71" spans="2:6" ht="11.25" customHeight="1">
      <c r="B71" s="313" t="s">
        <v>20</v>
      </c>
      <c r="C71" s="153" t="s">
        <v>153</v>
      </c>
      <c r="D71" s="200">
        <f>D20/D3</f>
        <v>6.641310002255767</v>
      </c>
      <c r="E71" s="190">
        <f>E20/E3</f>
        <v>9.589206302850089</v>
      </c>
      <c r="F71" s="190">
        <f t="shared" si="0"/>
        <v>44.38727148097361</v>
      </c>
    </row>
    <row r="72" spans="2:6" ht="12.75">
      <c r="B72" s="314"/>
      <c r="C72" s="152" t="s">
        <v>154</v>
      </c>
      <c r="D72" s="201">
        <f aca="true" t="shared" si="1" ref="D72:E87">D21/D4</f>
        <v>6.170579029733959</v>
      </c>
      <c r="E72" s="193">
        <f t="shared" si="1"/>
        <v>7.285224937200274</v>
      </c>
      <c r="F72" s="193">
        <f t="shared" si="0"/>
        <v>18.063878642428993</v>
      </c>
    </row>
    <row r="73" spans="2:6" ht="12.75">
      <c r="B73" s="314"/>
      <c r="C73" s="152" t="s">
        <v>155</v>
      </c>
      <c r="D73" s="201">
        <f t="shared" si="1"/>
        <v>7.042705550608489</v>
      </c>
      <c r="E73" s="193">
        <f t="shared" si="1"/>
        <v>8.123572124324802</v>
      </c>
      <c r="F73" s="193">
        <f t="shared" si="0"/>
        <v>15.347320230119891</v>
      </c>
    </row>
    <row r="74" spans="2:6" ht="12.75">
      <c r="B74" s="314"/>
      <c r="C74" s="152" t="s">
        <v>156</v>
      </c>
      <c r="D74" s="201">
        <f t="shared" si="1"/>
        <v>2.382703202682391</v>
      </c>
      <c r="E74" s="193">
        <f t="shared" si="1"/>
        <v>3.683524504692388</v>
      </c>
      <c r="F74" s="193">
        <f t="shared" si="0"/>
        <v>54.59434899594557</v>
      </c>
    </row>
    <row r="75" spans="2:6" ht="12.75">
      <c r="B75" s="314"/>
      <c r="C75" s="152" t="s">
        <v>157</v>
      </c>
      <c r="D75" s="201">
        <f t="shared" si="1"/>
        <v>2.9164870689655173</v>
      </c>
      <c r="E75" s="193">
        <f t="shared" si="1"/>
        <v>5.852743652743653</v>
      </c>
      <c r="F75" s="193">
        <f t="shared" si="0"/>
        <v>100.67785367619102</v>
      </c>
    </row>
    <row r="76" spans="2:6" ht="12.75">
      <c r="B76" s="314"/>
      <c r="C76" s="152" t="s">
        <v>158</v>
      </c>
      <c r="D76" s="201">
        <f t="shared" si="1"/>
        <v>5.392542116221843</v>
      </c>
      <c r="E76" s="193">
        <f t="shared" si="1"/>
        <v>7.138107013205661</v>
      </c>
      <c r="F76" s="193">
        <f t="shared" si="0"/>
        <v>32.36998171479848</v>
      </c>
    </row>
    <row r="77" spans="2:6" ht="12.75">
      <c r="B77" s="314"/>
      <c r="C77" s="152" t="s">
        <v>159</v>
      </c>
      <c r="D77" s="201">
        <f t="shared" si="1"/>
        <v>2.533149522799576</v>
      </c>
      <c r="E77" s="193">
        <f t="shared" si="1"/>
        <v>4.049200142196943</v>
      </c>
      <c r="F77" s="193">
        <f t="shared" si="0"/>
        <v>59.848445808357354</v>
      </c>
    </row>
    <row r="78" spans="2:6" ht="12.75">
      <c r="B78" s="314"/>
      <c r="C78" s="152" t="s">
        <v>160</v>
      </c>
      <c r="D78" s="201">
        <f t="shared" si="1"/>
        <v>4.098851106484695</v>
      </c>
      <c r="E78" s="193">
        <f t="shared" si="1"/>
        <v>5.08748862142207</v>
      </c>
      <c r="F78" s="193">
        <f t="shared" si="0"/>
        <v>24.119868940183636</v>
      </c>
    </row>
    <row r="79" spans="2:6" ht="12.75">
      <c r="B79" s="314"/>
      <c r="C79" s="152" t="s">
        <v>161</v>
      </c>
      <c r="D79" s="201">
        <f t="shared" si="1"/>
        <v>10.849813432835822</v>
      </c>
      <c r="E79" s="193">
        <f t="shared" si="1"/>
        <v>12.17547793249941</v>
      </c>
      <c r="F79" s="193">
        <f t="shared" si="0"/>
        <v>12.218316083220419</v>
      </c>
    </row>
    <row r="80" spans="2:6" ht="12.75">
      <c r="B80" s="314"/>
      <c r="C80" s="152" t="s">
        <v>162</v>
      </c>
      <c r="D80" s="201">
        <f t="shared" si="1"/>
        <v>9.886961032972101</v>
      </c>
      <c r="E80" s="193">
        <f t="shared" si="1"/>
        <v>13.782615655514647</v>
      </c>
      <c r="F80" s="193">
        <f t="shared" si="0"/>
        <v>39.40194170434068</v>
      </c>
    </row>
    <row r="81" spans="2:6" ht="12.75">
      <c r="B81" s="314"/>
      <c r="C81" s="130" t="s">
        <v>163</v>
      </c>
      <c r="D81" s="202">
        <f t="shared" si="1"/>
        <v>16.685213581599125</v>
      </c>
      <c r="E81" s="196">
        <f t="shared" si="1"/>
        <v>29.4289931124959</v>
      </c>
      <c r="F81" s="196">
        <f t="shared" si="0"/>
        <v>76.3776829620625</v>
      </c>
    </row>
    <row r="82" spans="2:6" ht="12.75">
      <c r="B82" s="314"/>
      <c r="C82" s="130" t="s">
        <v>164</v>
      </c>
      <c r="D82" s="202">
        <f t="shared" si="1"/>
        <v>9.585745494265428</v>
      </c>
      <c r="E82" s="196">
        <f t="shared" si="1"/>
        <v>18.773033707865167</v>
      </c>
      <c r="F82" s="196">
        <f t="shared" si="0"/>
        <v>95.84323117170113</v>
      </c>
    </row>
    <row r="83" spans="2:6" ht="12.75">
      <c r="B83" s="314"/>
      <c r="C83" s="130" t="s">
        <v>165</v>
      </c>
      <c r="D83" s="202">
        <f t="shared" si="1"/>
        <v>8.820802257609353</v>
      </c>
      <c r="E83" s="196">
        <f t="shared" si="1"/>
        <v>14.909344262295082</v>
      </c>
      <c r="F83" s="196">
        <f t="shared" si="0"/>
        <v>69.02481006683252</v>
      </c>
    </row>
    <row r="84" spans="2:6" ht="12.75">
      <c r="B84" s="314"/>
      <c r="C84" s="130" t="s">
        <v>166</v>
      </c>
      <c r="D84" s="202">
        <f t="shared" si="1"/>
        <v>9.204241668151845</v>
      </c>
      <c r="E84" s="196">
        <f t="shared" si="1"/>
        <v>17.987985865724383</v>
      </c>
      <c r="F84" s="196">
        <f t="shared" si="0"/>
        <v>95.43148163922841</v>
      </c>
    </row>
    <row r="85" spans="2:6" ht="12.75">
      <c r="B85" s="314"/>
      <c r="C85" s="130" t="s">
        <v>167</v>
      </c>
      <c r="D85" s="202">
        <f t="shared" si="1"/>
        <v>10.518765806777946</v>
      </c>
      <c r="E85" s="196">
        <f t="shared" si="1"/>
        <v>15.488116197183098</v>
      </c>
      <c r="F85" s="196">
        <f t="shared" si="0"/>
        <v>47.24271346742093</v>
      </c>
    </row>
    <row r="86" spans="2:6" ht="12.75">
      <c r="B86" s="314"/>
      <c r="C86" s="130" t="s">
        <v>168</v>
      </c>
      <c r="D86" s="202">
        <f t="shared" si="1"/>
        <v>15.950357021421285</v>
      </c>
      <c r="E86" s="196">
        <f t="shared" si="1"/>
        <v>22.867748388530785</v>
      </c>
      <c r="F86" s="196">
        <f t="shared" si="0"/>
        <v>43.36825412634629</v>
      </c>
    </row>
    <row r="87" spans="2:6" ht="12.75" customHeight="1">
      <c r="B87" s="315"/>
      <c r="C87" s="131" t="s">
        <v>169</v>
      </c>
      <c r="D87" s="203">
        <f t="shared" si="1"/>
        <v>13.541005543873064</v>
      </c>
      <c r="E87" s="199">
        <f t="shared" si="1"/>
        <v>18.090212555610478</v>
      </c>
      <c r="F87" s="204">
        <f t="shared" si="0"/>
        <v>33.59578427907672</v>
      </c>
    </row>
    <row r="88" spans="2:5" ht="11.25">
      <c r="B88" s="143"/>
      <c r="E88" s="132"/>
    </row>
    <row r="89" spans="2:5" ht="11.25">
      <c r="B89" s="133" t="s">
        <v>204</v>
      </c>
      <c r="E89" s="182"/>
    </row>
    <row r="91" ht="11.25">
      <c r="B91" s="143"/>
    </row>
    <row r="92" ht="11.25">
      <c r="B92" s="143"/>
    </row>
    <row r="93" ht="11.25">
      <c r="B93" s="143"/>
    </row>
    <row r="94" ht="11.25">
      <c r="B94" s="143"/>
    </row>
    <row r="95" ht="11.25">
      <c r="B95" s="143"/>
    </row>
    <row r="96" ht="11.25">
      <c r="B96" s="143"/>
    </row>
    <row r="97" ht="11.25">
      <c r="B97" s="143"/>
    </row>
  </sheetData>
  <sheetProtection/>
  <mergeCells count="6">
    <mergeCell ref="B54:B70"/>
    <mergeCell ref="B71:B87"/>
    <mergeCell ref="B2:C2"/>
    <mergeCell ref="B3:B19"/>
    <mergeCell ref="B20:B36"/>
    <mergeCell ref="B37:B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N27" sqref="N27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1" spans="1:5" ht="11.25">
      <c r="A1" s="3"/>
      <c r="B1" s="3"/>
      <c r="C1" s="3"/>
      <c r="D1" s="3"/>
      <c r="E1" s="3"/>
    </row>
    <row r="2" spans="1:5" ht="12.75">
      <c r="A2" s="3"/>
      <c r="B2" s="49" t="s">
        <v>171</v>
      </c>
      <c r="C2" s="12"/>
      <c r="D2" s="3"/>
      <c r="E2" s="3"/>
    </row>
    <row r="3" spans="1:5" ht="11.25">
      <c r="A3" s="3"/>
      <c r="B3" s="3" t="s">
        <v>50</v>
      </c>
      <c r="D3" s="3"/>
      <c r="E3" s="3"/>
    </row>
    <row r="4" spans="1:5" ht="11.25">
      <c r="A4" s="3"/>
      <c r="B4" s="3"/>
      <c r="C4" s="3"/>
      <c r="D4" s="3"/>
      <c r="E4" s="3"/>
    </row>
    <row r="5" spans="1:5" ht="11.25">
      <c r="A5" s="3"/>
      <c r="B5" s="3"/>
      <c r="C5" s="3"/>
      <c r="D5" s="3"/>
      <c r="E5" s="3"/>
    </row>
    <row r="18" spans="3:4" ht="11.25">
      <c r="C18" s="9">
        <f>SUM(C39:C46)</f>
        <v>0.9935882969826499</v>
      </c>
      <c r="D18" s="10">
        <f>AVERAGE(D39:D46)</f>
        <v>1415800</v>
      </c>
    </row>
    <row r="19" spans="2:4" ht="11.25">
      <c r="B19" s="4">
        <f>B46+B47</f>
        <v>26490</v>
      </c>
      <c r="D19" s="10"/>
    </row>
    <row r="20" ht="11.25">
      <c r="D20" s="9">
        <f>E47+E46</f>
        <v>0.2952740617790603</v>
      </c>
    </row>
    <row r="21" spans="2:4" ht="11.25">
      <c r="B21" s="1">
        <f>D37/B37</f>
        <v>9.589206302850089</v>
      </c>
      <c r="D21" s="1">
        <f>(D47+D46)/D37*100</f>
        <v>29.52740617790603</v>
      </c>
    </row>
    <row r="28" ht="11.25">
      <c r="B28" s="1" t="s">
        <v>150</v>
      </c>
    </row>
    <row r="34" spans="1:5" ht="11.25">
      <c r="A34" s="2"/>
      <c r="B34" s="318">
        <v>2010</v>
      </c>
      <c r="C34" s="318"/>
      <c r="D34" s="318"/>
      <c r="E34" s="318"/>
    </row>
    <row r="35" spans="1:5" ht="22.5">
      <c r="A35" s="208" t="s">
        <v>22</v>
      </c>
      <c r="B35" s="319" t="s">
        <v>23</v>
      </c>
      <c r="C35" s="319"/>
      <c r="D35" s="319" t="s">
        <v>1</v>
      </c>
      <c r="E35" s="319"/>
    </row>
    <row r="36" spans="1:5" ht="11.25">
      <c r="A36" s="208"/>
      <c r="B36" s="209" t="s">
        <v>24</v>
      </c>
      <c r="C36" s="209" t="s">
        <v>25</v>
      </c>
      <c r="D36" s="209" t="s">
        <v>26</v>
      </c>
      <c r="E36" s="209" t="s">
        <v>25</v>
      </c>
    </row>
    <row r="37" spans="1:5" ht="11.25">
      <c r="A37" s="2" t="s">
        <v>0</v>
      </c>
      <c r="B37" s="4">
        <v>1506620</v>
      </c>
      <c r="C37" s="5">
        <v>1</v>
      </c>
      <c r="D37" s="4">
        <v>14447290</v>
      </c>
      <c r="E37" s="5">
        <v>1</v>
      </c>
    </row>
    <row r="38" spans="1:5" ht="22.5">
      <c r="A38" s="205"/>
      <c r="B38" s="206" t="s">
        <v>27</v>
      </c>
      <c r="C38" s="207" t="s">
        <v>28</v>
      </c>
      <c r="D38" s="206" t="s">
        <v>29</v>
      </c>
      <c r="E38" s="207" t="s">
        <v>30</v>
      </c>
    </row>
    <row r="39" spans="1:5" ht="11.25">
      <c r="A39" s="2" t="s">
        <v>31</v>
      </c>
      <c r="B39" s="4">
        <v>7960</v>
      </c>
      <c r="C39" s="5">
        <v>0.005283349484276062</v>
      </c>
      <c r="D39" s="4">
        <v>0</v>
      </c>
      <c r="E39" s="5">
        <v>0</v>
      </c>
    </row>
    <row r="40" spans="1:5" ht="11.25">
      <c r="A40" s="2" t="s">
        <v>41</v>
      </c>
      <c r="B40" s="4">
        <v>355220</v>
      </c>
      <c r="C40" s="5">
        <v>0.23577278942268123</v>
      </c>
      <c r="D40" s="4">
        <v>474910</v>
      </c>
      <c r="E40" s="5">
        <v>0.0328719088493413</v>
      </c>
    </row>
    <row r="41" spans="1:5" ht="11.25">
      <c r="A41" s="2" t="s">
        <v>42</v>
      </c>
      <c r="B41" s="4">
        <v>468200</v>
      </c>
      <c r="C41" s="5">
        <v>0.3107618377560367</v>
      </c>
      <c r="D41" s="4">
        <v>1529270</v>
      </c>
      <c r="E41" s="5">
        <v>0.10585168567945961</v>
      </c>
    </row>
    <row r="42" spans="1:5" ht="11.25">
      <c r="A42" s="2" t="s">
        <v>43</v>
      </c>
      <c r="B42" s="4">
        <v>334950</v>
      </c>
      <c r="C42" s="5">
        <v>0.22231883288420437</v>
      </c>
      <c r="D42" s="4">
        <v>2387340</v>
      </c>
      <c r="E42" s="5">
        <v>0.16524483138360205</v>
      </c>
    </row>
    <row r="43" spans="1:5" ht="11.25">
      <c r="A43" s="2" t="s">
        <v>44</v>
      </c>
      <c r="B43" s="4">
        <v>218510</v>
      </c>
      <c r="C43" s="5">
        <v>0.14503325324235705</v>
      </c>
      <c r="D43" s="4">
        <v>3010790</v>
      </c>
      <c r="E43" s="5">
        <v>0.2083982532364201</v>
      </c>
    </row>
    <row r="44" spans="1:5" ht="11.25">
      <c r="A44" s="2" t="s">
        <v>45</v>
      </c>
      <c r="B44" s="4">
        <v>59970</v>
      </c>
      <c r="C44" s="5">
        <v>0.039804330222617514</v>
      </c>
      <c r="D44" s="4">
        <v>1447360</v>
      </c>
      <c r="E44" s="5">
        <v>0.10018211027812136</v>
      </c>
    </row>
    <row r="45" spans="1:5" ht="11.25">
      <c r="A45" s="2" t="s">
        <v>46</v>
      </c>
      <c r="B45" s="4">
        <v>35310</v>
      </c>
      <c r="C45" s="5">
        <v>0.023436566619320066</v>
      </c>
      <c r="D45" s="4">
        <v>1331720</v>
      </c>
      <c r="E45" s="5">
        <v>0.09217784096532983</v>
      </c>
    </row>
    <row r="46" spans="1:5" ht="11.25">
      <c r="A46" s="2" t="s">
        <v>47</v>
      </c>
      <c r="B46" s="4">
        <v>16840</v>
      </c>
      <c r="C46" s="5">
        <v>0.011177337351156894</v>
      </c>
      <c r="D46" s="4">
        <v>1145010</v>
      </c>
      <c r="E46" s="6">
        <v>0.07925430997785744</v>
      </c>
    </row>
    <row r="47" spans="1:5" ht="11.25">
      <c r="A47" s="2" t="s">
        <v>48</v>
      </c>
      <c r="B47" s="4">
        <v>9650</v>
      </c>
      <c r="C47" s="5">
        <v>0.00640506564362613</v>
      </c>
      <c r="D47" s="4">
        <v>3120900</v>
      </c>
      <c r="E47" s="5">
        <v>0.21601975180120286</v>
      </c>
    </row>
    <row r="48" spans="1:5" ht="11.25">
      <c r="A48" s="3"/>
      <c r="B48" s="3"/>
      <c r="C48" s="3"/>
      <c r="D48" s="3"/>
      <c r="E48" s="3"/>
    </row>
    <row r="49" spans="1:5" ht="11.25">
      <c r="A49" s="3"/>
      <c r="B49" s="7">
        <f>AVERAGE(B39:B47)</f>
        <v>167401.11111111112</v>
      </c>
      <c r="C49" s="3"/>
      <c r="D49" s="8">
        <f>D37/B37</f>
        <v>9.589206302850089</v>
      </c>
      <c r="E49" s="3"/>
    </row>
  </sheetData>
  <sheetProtection/>
  <mergeCells count="3">
    <mergeCell ref="B34:E34"/>
    <mergeCell ref="B35:C35"/>
    <mergeCell ref="D35:E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23" customWidth="1"/>
    <col min="2" max="2" width="34.57421875" style="23" customWidth="1"/>
    <col min="3" max="3" width="10.00390625" style="23" hidden="1" customWidth="1"/>
    <col min="4" max="5" width="18.421875" style="23" customWidth="1"/>
    <col min="6" max="6" width="8.00390625" style="23" customWidth="1"/>
    <col min="7" max="12" width="17.57421875" style="23" customWidth="1"/>
    <col min="13" max="16384" width="9.140625" style="23" customWidth="1"/>
  </cols>
  <sheetData>
    <row r="1" ht="16.5" customHeight="1">
      <c r="B1" s="14" t="s">
        <v>172</v>
      </c>
    </row>
    <row r="2" ht="18.75" customHeight="1">
      <c r="B2" s="114" t="s">
        <v>135</v>
      </c>
    </row>
    <row r="3" ht="11.25" hidden="1">
      <c r="D3" s="23" t="s">
        <v>57</v>
      </c>
    </row>
    <row r="4" spans="2:6" s="35" customFormat="1" ht="38.25" customHeight="1">
      <c r="B4" s="324" t="s">
        <v>136</v>
      </c>
      <c r="C4" s="15" t="s">
        <v>58</v>
      </c>
      <c r="D4" s="320" t="s">
        <v>60</v>
      </c>
      <c r="E4" s="321"/>
      <c r="F4" s="322" t="s">
        <v>146</v>
      </c>
    </row>
    <row r="5" spans="2:6" ht="11.25">
      <c r="B5" s="325"/>
      <c r="C5" s="17"/>
      <c r="D5" s="52">
        <v>2007</v>
      </c>
      <c r="E5" s="81">
        <v>2010</v>
      </c>
      <c r="F5" s="323"/>
    </row>
    <row r="6" spans="2:6" s="16" customFormat="1" ht="12.75">
      <c r="B6" s="18" t="s">
        <v>0</v>
      </c>
      <c r="C6" s="19" t="s">
        <v>0</v>
      </c>
      <c r="D6" s="215">
        <v>17035378870</v>
      </c>
      <c r="E6" s="188">
        <v>18987070900</v>
      </c>
      <c r="F6" s="211">
        <f>(E6-D6)/D6*100</f>
        <v>11.456698702703992</v>
      </c>
    </row>
    <row r="7" spans="2:6" ht="12.75">
      <c r="B7" s="115" t="s">
        <v>214</v>
      </c>
      <c r="C7" s="16" t="s">
        <v>0</v>
      </c>
      <c r="D7" s="216">
        <v>858993540</v>
      </c>
      <c r="E7" s="217">
        <v>471826650</v>
      </c>
      <c r="F7" s="212">
        <f>(E7-D7)/D7*100</f>
        <v>-45.072153860435314</v>
      </c>
    </row>
    <row r="8" spans="2:6" ht="12.75">
      <c r="B8" s="115" t="s">
        <v>137</v>
      </c>
      <c r="C8" s="20" t="s">
        <v>0</v>
      </c>
      <c r="D8" s="218">
        <v>1020417730</v>
      </c>
      <c r="E8" s="194">
        <v>842011020</v>
      </c>
      <c r="F8" s="213">
        <f>(E8-D8)/D8*100</f>
        <v>-17.48369366337843</v>
      </c>
    </row>
    <row r="9" spans="2:6" ht="12.75">
      <c r="B9" s="115" t="s">
        <v>138</v>
      </c>
      <c r="C9" s="20" t="s">
        <v>0</v>
      </c>
      <c r="D9" s="218">
        <v>1718485690</v>
      </c>
      <c r="E9" s="194">
        <v>1566425710</v>
      </c>
      <c r="F9" s="213">
        <f aca="true" t="shared" si="0" ref="F9:F16">(E9-D9)/D9*100</f>
        <v>-8.84848683261366</v>
      </c>
    </row>
    <row r="10" spans="2:6" ht="12.75">
      <c r="B10" s="115" t="s">
        <v>139</v>
      </c>
      <c r="C10" s="20" t="s">
        <v>0</v>
      </c>
      <c r="D10" s="218">
        <v>2132774390</v>
      </c>
      <c r="E10" s="194">
        <v>2135508460</v>
      </c>
      <c r="F10" s="213">
        <f t="shared" si="0"/>
        <v>0.1281931184479386</v>
      </c>
    </row>
    <row r="11" spans="2:6" ht="12.75">
      <c r="B11" s="115" t="s">
        <v>140</v>
      </c>
      <c r="C11" s="20" t="s">
        <v>0</v>
      </c>
      <c r="D11" s="218">
        <v>2129450560</v>
      </c>
      <c r="E11" s="194">
        <v>2179356560</v>
      </c>
      <c r="F11" s="213">
        <f t="shared" si="0"/>
        <v>2.343609235989964</v>
      </c>
    </row>
    <row r="12" spans="2:6" ht="12.75">
      <c r="B12" s="115" t="s">
        <v>141</v>
      </c>
      <c r="C12" s="20" t="s">
        <v>0</v>
      </c>
      <c r="D12" s="218">
        <v>2875412590</v>
      </c>
      <c r="E12" s="194">
        <v>3273917970</v>
      </c>
      <c r="F12" s="213">
        <f t="shared" si="0"/>
        <v>13.859067786859763</v>
      </c>
    </row>
    <row r="13" spans="2:6" ht="12.75">
      <c r="B13" s="115" t="s">
        <v>142</v>
      </c>
      <c r="C13" s="20" t="s">
        <v>0</v>
      </c>
      <c r="D13" s="218">
        <v>1945102370</v>
      </c>
      <c r="E13" s="194">
        <v>2408031130</v>
      </c>
      <c r="F13" s="213">
        <f t="shared" si="0"/>
        <v>23.799711888685838</v>
      </c>
    </row>
    <row r="14" spans="2:6" ht="12.75">
      <c r="B14" s="115" t="s">
        <v>143</v>
      </c>
      <c r="C14" s="20" t="s">
        <v>0</v>
      </c>
      <c r="D14" s="218">
        <v>1510900930</v>
      </c>
      <c r="E14" s="194">
        <v>1898994000</v>
      </c>
      <c r="F14" s="213">
        <f t="shared" si="0"/>
        <v>25.68620233756822</v>
      </c>
    </row>
    <row r="15" spans="2:6" ht="12.75">
      <c r="B15" s="115" t="s">
        <v>144</v>
      </c>
      <c r="C15" s="20" t="s">
        <v>0</v>
      </c>
      <c r="D15" s="218">
        <v>812263350</v>
      </c>
      <c r="E15" s="194">
        <v>1166605230</v>
      </c>
      <c r="F15" s="213">
        <f t="shared" si="0"/>
        <v>43.62401430521271</v>
      </c>
    </row>
    <row r="16" spans="2:6" ht="12.75">
      <c r="B16" s="116" t="s">
        <v>145</v>
      </c>
      <c r="C16" s="21" t="s">
        <v>0</v>
      </c>
      <c r="D16" s="219">
        <v>2031577720</v>
      </c>
      <c r="E16" s="220">
        <v>3044394160</v>
      </c>
      <c r="F16" s="214">
        <f t="shared" si="0"/>
        <v>49.85368908259144</v>
      </c>
    </row>
    <row r="18" ht="11.25">
      <c r="B18" s="22" t="s">
        <v>147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PageLayoutView="0" workbookViewId="0" topLeftCell="A1">
      <selection activeCell="O35" sqref="O35"/>
    </sheetView>
  </sheetViews>
  <sheetFormatPr defaultColWidth="9.140625" defaultRowHeight="12.75"/>
  <cols>
    <col min="1" max="1" width="34.57421875" style="11" customWidth="1"/>
    <col min="2" max="2" width="24.8515625" style="11" customWidth="1"/>
    <col min="3" max="3" width="21.140625" style="11" customWidth="1"/>
    <col min="4" max="4" width="4.57421875" style="11" customWidth="1"/>
    <col min="5" max="5" width="2.57421875" style="11" customWidth="1"/>
    <col min="6" max="6" width="2.140625" style="11" customWidth="1"/>
    <col min="7" max="7" width="36.28125" style="11" customWidth="1"/>
    <col min="8" max="8" width="14.28125" style="11" bestFit="1" customWidth="1"/>
    <col min="9" max="9" width="13.140625" style="11" customWidth="1"/>
    <col min="10" max="16384" width="9.140625" style="11" customWidth="1"/>
  </cols>
  <sheetData>
    <row r="3" spans="1:7" ht="14.25">
      <c r="A3" s="38" t="s">
        <v>173</v>
      </c>
      <c r="G3" s="37" t="s">
        <v>174</v>
      </c>
    </row>
    <row r="4" spans="1:7" ht="14.25">
      <c r="A4" s="39" t="s">
        <v>50</v>
      </c>
      <c r="G4" s="225" t="s">
        <v>50</v>
      </c>
    </row>
    <row r="5" ht="14.25">
      <c r="I5" s="13"/>
    </row>
    <row r="7" ht="14.25">
      <c r="H7" s="39"/>
    </row>
    <row r="10" ht="14.25">
      <c r="B10" s="36"/>
    </row>
    <row r="29" ht="14.25">
      <c r="I29"/>
    </row>
    <row r="31" ht="14.25">
      <c r="A31" s="24" t="s">
        <v>69</v>
      </c>
    </row>
    <row r="32" ht="14.25">
      <c r="G32" s="24" t="s">
        <v>69</v>
      </c>
    </row>
    <row r="37" spans="1:8" ht="14.25" customHeight="1">
      <c r="A37" s="90" t="s">
        <v>40</v>
      </c>
      <c r="B37" s="91" t="s">
        <v>25</v>
      </c>
      <c r="G37" s="90" t="s">
        <v>40</v>
      </c>
      <c r="H37" s="91" t="s">
        <v>25</v>
      </c>
    </row>
    <row r="38" spans="1:9" ht="14.25" customHeight="1">
      <c r="A38" s="53" t="s">
        <v>179</v>
      </c>
      <c r="B38" s="105">
        <v>23.469089750567495</v>
      </c>
      <c r="D38" s="168"/>
      <c r="E38" s="168"/>
      <c r="G38" s="170" t="s">
        <v>175</v>
      </c>
      <c r="H38" s="171">
        <v>15.905863025981537</v>
      </c>
      <c r="I38" s="136"/>
    </row>
    <row r="39" spans="1:9" ht="14.25" customHeight="1">
      <c r="A39" s="138" t="s">
        <v>177</v>
      </c>
      <c r="B39" s="169">
        <v>16.91999309713133</v>
      </c>
      <c r="D39" s="168"/>
      <c r="E39" s="168"/>
      <c r="G39" s="138" t="s">
        <v>178</v>
      </c>
      <c r="H39" s="169">
        <v>11.863152520276312</v>
      </c>
      <c r="I39" s="136"/>
    </row>
    <row r="40" spans="1:9" ht="14.25" customHeight="1">
      <c r="A40" s="53" t="s">
        <v>178</v>
      </c>
      <c r="B40" s="105">
        <v>14.509962697959672</v>
      </c>
      <c r="D40" s="168"/>
      <c r="E40" s="168"/>
      <c r="G40" s="138" t="s">
        <v>61</v>
      </c>
      <c r="H40" s="169">
        <v>10.002545310977903</v>
      </c>
      <c r="I40" s="136"/>
    </row>
    <row r="41" spans="1:9" ht="14.25" customHeight="1">
      <c r="A41" s="221" t="s">
        <v>199</v>
      </c>
      <c r="B41" s="222">
        <v>9.8</v>
      </c>
      <c r="D41" s="168"/>
      <c r="E41" s="168"/>
      <c r="G41" s="138" t="s">
        <v>63</v>
      </c>
      <c r="H41" s="169">
        <v>9.72754760187892</v>
      </c>
      <c r="I41" s="136"/>
    </row>
    <row r="42" spans="1:9" ht="14.25" customHeight="1">
      <c r="A42" s="53" t="s">
        <v>62</v>
      </c>
      <c r="B42" s="105">
        <v>8.176580690552363</v>
      </c>
      <c r="D42" s="168"/>
      <c r="E42" s="168"/>
      <c r="G42" s="138" t="s">
        <v>177</v>
      </c>
      <c r="H42" s="169">
        <v>9.534037659278978</v>
      </c>
      <c r="I42" s="136"/>
    </row>
    <row r="43" spans="1:9" ht="14.25" customHeight="1">
      <c r="A43" s="53" t="s">
        <v>148</v>
      </c>
      <c r="B43" s="105">
        <v>7.853340590195272</v>
      </c>
      <c r="D43" s="168"/>
      <c r="E43" s="168"/>
      <c r="G43" s="138" t="s">
        <v>185</v>
      </c>
      <c r="H43" s="169">
        <v>8.229610339739132</v>
      </c>
      <c r="I43" s="136"/>
    </row>
    <row r="44" spans="1:9" ht="14.25" customHeight="1">
      <c r="A44" s="53" t="s">
        <v>180</v>
      </c>
      <c r="B44" s="105">
        <v>5.621191806825875</v>
      </c>
      <c r="D44" s="168"/>
      <c r="E44" s="168"/>
      <c r="G44" s="138" t="s">
        <v>186</v>
      </c>
      <c r="H44" s="169">
        <v>7.7299779820172265</v>
      </c>
      <c r="I44" s="136"/>
    </row>
    <row r="45" spans="1:8" ht="14.25" customHeight="1">
      <c r="A45" s="138" t="s">
        <v>181</v>
      </c>
      <c r="B45" s="137">
        <v>4.352125950803786</v>
      </c>
      <c r="D45" s="168"/>
      <c r="E45" s="168"/>
      <c r="G45" s="174" t="s">
        <v>176</v>
      </c>
      <c r="H45" s="175">
        <v>5.41986584144477</v>
      </c>
    </row>
    <row r="46" spans="1:8" ht="14.25" customHeight="1">
      <c r="A46" s="54" t="s">
        <v>182</v>
      </c>
      <c r="B46" s="106">
        <v>3.7149380733031556</v>
      </c>
      <c r="G46" s="223" t="s">
        <v>199</v>
      </c>
      <c r="H46" s="224">
        <v>4.7</v>
      </c>
    </row>
    <row r="47" spans="1:8" ht="14.25" customHeight="1">
      <c r="A47" s="54" t="s">
        <v>183</v>
      </c>
      <c r="B47" s="106">
        <v>2.822211307429876</v>
      </c>
      <c r="G47" s="138" t="s">
        <v>187</v>
      </c>
      <c r="H47" s="169">
        <v>4.1413431494586135</v>
      </c>
    </row>
    <row r="48" spans="1:8" ht="14.25" customHeight="1">
      <c r="A48" s="160" t="s">
        <v>184</v>
      </c>
      <c r="B48" s="161">
        <v>2.7385803985079185</v>
      </c>
      <c r="G48" s="138" t="s">
        <v>188</v>
      </c>
      <c r="H48" s="169">
        <v>3.8110946854893766</v>
      </c>
    </row>
    <row r="49" spans="7:8" ht="14.25">
      <c r="G49" s="138" t="s">
        <v>189</v>
      </c>
      <c r="H49" s="169">
        <v>3.104614993563857</v>
      </c>
    </row>
    <row r="50" spans="1:8" ht="14.25">
      <c r="A50" s="158"/>
      <c r="B50" s="159"/>
      <c r="G50" s="138" t="s">
        <v>181</v>
      </c>
      <c r="H50" s="169">
        <v>2.93446178683622</v>
      </c>
    </row>
    <row r="51" spans="7:8" ht="14.25">
      <c r="G51" s="176" t="s">
        <v>190</v>
      </c>
      <c r="H51" s="177">
        <v>2.9079742889673414</v>
      </c>
    </row>
    <row r="52" spans="7:8" ht="14.25">
      <c r="G52" s="172"/>
      <c r="H52" s="17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4"/>
  <sheetViews>
    <sheetView showGridLines="0" zoomScalePageLayoutView="0" workbookViewId="0" topLeftCell="A1">
      <selection activeCell="I33" sqref="I33"/>
    </sheetView>
  </sheetViews>
  <sheetFormatPr defaultColWidth="9.140625" defaultRowHeight="12.75"/>
  <cols>
    <col min="1" max="1" width="62.7109375" style="24" customWidth="1"/>
    <col min="2" max="2" width="9.8515625" style="24" customWidth="1"/>
    <col min="3" max="3" width="10.7109375" style="24" customWidth="1"/>
    <col min="4" max="4" width="10.00390625" style="24" customWidth="1"/>
    <col min="5" max="5" width="13.00390625" style="24" customWidth="1"/>
    <col min="6" max="6" width="10.421875" style="24" bestFit="1" customWidth="1"/>
    <col min="7" max="7" width="9.140625" style="24" customWidth="1"/>
    <col min="8" max="8" width="27.57421875" style="24" customWidth="1"/>
    <col min="9" max="16384" width="9.140625" style="24" customWidth="1"/>
  </cols>
  <sheetData>
    <row r="2" spans="1:3" ht="12.75">
      <c r="A2" s="40" t="s">
        <v>206</v>
      </c>
      <c r="C2" s="26"/>
    </row>
    <row r="3" spans="1:3" ht="12">
      <c r="A3" s="24" t="s">
        <v>50</v>
      </c>
      <c r="C3" s="26"/>
    </row>
    <row r="4" ht="11.25">
      <c r="B4" s="27"/>
    </row>
    <row r="6" spans="9:10" ht="11.25">
      <c r="I6" s="24" t="s">
        <v>38</v>
      </c>
      <c r="J6" s="24" t="s">
        <v>38</v>
      </c>
    </row>
    <row r="7" spans="8:10" ht="11.25">
      <c r="H7" s="24" t="s">
        <v>33</v>
      </c>
      <c r="I7" s="164">
        <v>14426.3</v>
      </c>
      <c r="J7" s="164">
        <v>14447.29</v>
      </c>
    </row>
    <row r="8" spans="9:10" ht="11.25">
      <c r="I8" s="25">
        <v>2003</v>
      </c>
      <c r="J8" s="25">
        <v>2010</v>
      </c>
    </row>
    <row r="9" spans="8:10" ht="11.25">
      <c r="H9" s="93" t="s">
        <v>34</v>
      </c>
      <c r="I9" s="165">
        <v>10993.33</v>
      </c>
      <c r="J9" s="165">
        <v>10797.43</v>
      </c>
    </row>
    <row r="10" spans="8:10" ht="11.25">
      <c r="H10" s="94" t="s">
        <v>36</v>
      </c>
      <c r="I10" s="166">
        <v>3141.01</v>
      </c>
      <c r="J10" s="166">
        <v>3229.2</v>
      </c>
    </row>
    <row r="11" spans="8:10" ht="11.25">
      <c r="H11" s="94" t="s">
        <v>37</v>
      </c>
      <c r="I11" s="166">
        <v>275.46</v>
      </c>
      <c r="J11" s="166">
        <v>389.67</v>
      </c>
    </row>
    <row r="12" spans="8:10" ht="11.25">
      <c r="H12" s="95" t="s">
        <v>35</v>
      </c>
      <c r="I12" s="167">
        <v>16.53</v>
      </c>
      <c r="J12" s="167">
        <v>31</v>
      </c>
    </row>
    <row r="27" ht="11.25">
      <c r="A27" s="1" t="s">
        <v>67</v>
      </c>
    </row>
    <row r="29" ht="11.25">
      <c r="A29" s="41"/>
    </row>
    <row r="31" ht="12.75">
      <c r="A31" s="40" t="s">
        <v>205</v>
      </c>
    </row>
    <row r="33" spans="1:6" ht="11.25" customHeight="1">
      <c r="A33" s="326"/>
      <c r="B33" s="328">
        <v>2003</v>
      </c>
      <c r="C33" s="329"/>
      <c r="D33" s="328">
        <v>2010</v>
      </c>
      <c r="E33" s="329"/>
      <c r="F33" s="330" t="s">
        <v>198</v>
      </c>
    </row>
    <row r="34" spans="1:6" ht="25.5" customHeight="1">
      <c r="A34" s="327"/>
      <c r="B34" s="102" t="s">
        <v>32</v>
      </c>
      <c r="C34" s="103" t="s">
        <v>64</v>
      </c>
      <c r="D34" s="102" t="s">
        <v>32</v>
      </c>
      <c r="E34" s="103" t="s">
        <v>64</v>
      </c>
      <c r="F34" s="331"/>
    </row>
    <row r="35" spans="1:6" ht="12.75">
      <c r="A35" s="55" t="s">
        <v>109</v>
      </c>
      <c r="B35" s="185">
        <v>14426320</v>
      </c>
      <c r="C35" s="200">
        <f>B35/$B$35*100</f>
        <v>100</v>
      </c>
      <c r="D35" s="185">
        <v>14447290</v>
      </c>
      <c r="E35" s="200">
        <f>D35/$D$35*100</f>
        <v>100</v>
      </c>
      <c r="F35" s="228">
        <f>(D35-B35)/B35*100</f>
        <v>0.14535931547338476</v>
      </c>
    </row>
    <row r="36" spans="1:8" s="61" customFormat="1" ht="12.75">
      <c r="A36" s="60" t="s">
        <v>34</v>
      </c>
      <c r="B36" s="186">
        <v>10993330</v>
      </c>
      <c r="C36" s="226">
        <f aca="true" t="shared" si="0" ref="C36:C61">B36/$B$35*100</f>
        <v>76.20328677029208</v>
      </c>
      <c r="D36" s="186">
        <v>10797430</v>
      </c>
      <c r="E36" s="232">
        <f>D36/$D$35*100</f>
        <v>74.73671532861871</v>
      </c>
      <c r="F36" s="229">
        <f>(D36-B36)/B36*100</f>
        <v>-1.7819896246178364</v>
      </c>
      <c r="H36" s="147"/>
    </row>
    <row r="37" spans="1:6" ht="12.75">
      <c r="A37" s="56" t="s">
        <v>74</v>
      </c>
      <c r="B37" s="187">
        <v>8293690</v>
      </c>
      <c r="C37" s="202">
        <f t="shared" si="0"/>
        <v>57.48999051733221</v>
      </c>
      <c r="D37" s="187">
        <v>7605610</v>
      </c>
      <c r="E37" s="233">
        <f aca="true" t="shared" si="1" ref="E37:E61">D37/$D$35*100</f>
        <v>52.64385223803218</v>
      </c>
      <c r="F37" s="230">
        <f aca="true" t="shared" si="2" ref="F37:F59">(D37-B37)/B37*100</f>
        <v>-8.29642776616922</v>
      </c>
    </row>
    <row r="38" spans="1:6" ht="12.75">
      <c r="A38" s="56" t="s">
        <v>106</v>
      </c>
      <c r="B38" s="187">
        <v>79990</v>
      </c>
      <c r="C38" s="202">
        <f t="shared" si="0"/>
        <v>0.5544726583078706</v>
      </c>
      <c r="D38" s="187">
        <v>169100</v>
      </c>
      <c r="E38" s="233">
        <f t="shared" si="1"/>
        <v>1.1704617267321413</v>
      </c>
      <c r="F38" s="230">
        <f t="shared" si="2"/>
        <v>111.40142517814726</v>
      </c>
    </row>
    <row r="39" spans="1:6" ht="12.75">
      <c r="A39" s="56" t="s">
        <v>75</v>
      </c>
      <c r="B39" s="187">
        <v>803380</v>
      </c>
      <c r="C39" s="202">
        <f t="shared" si="0"/>
        <v>5.568849159037093</v>
      </c>
      <c r="D39" s="187">
        <v>374760</v>
      </c>
      <c r="E39" s="233">
        <f t="shared" si="1"/>
        <v>2.5939812933775124</v>
      </c>
      <c r="F39" s="230">
        <f t="shared" si="2"/>
        <v>-53.352087430605685</v>
      </c>
    </row>
    <row r="40" spans="1:6" ht="12.75">
      <c r="A40" s="62" t="s">
        <v>89</v>
      </c>
      <c r="B40" s="187">
        <v>303040</v>
      </c>
      <c r="C40" s="202">
        <f t="shared" si="0"/>
        <v>2.1006050052958756</v>
      </c>
      <c r="D40" s="187">
        <v>206220</v>
      </c>
      <c r="E40" s="233">
        <f t="shared" si="1"/>
        <v>1.4273957261188777</v>
      </c>
      <c r="F40" s="230">
        <f t="shared" si="2"/>
        <v>-31.949577613516368</v>
      </c>
    </row>
    <row r="41" spans="1:6" ht="12.75">
      <c r="A41" s="62" t="s">
        <v>90</v>
      </c>
      <c r="B41" s="187">
        <v>51020</v>
      </c>
      <c r="C41" s="202">
        <f t="shared" si="0"/>
        <v>0.3536591452289981</v>
      </c>
      <c r="D41" s="187">
        <v>16360</v>
      </c>
      <c r="E41" s="233" t="s">
        <v>5</v>
      </c>
      <c r="F41" s="230" t="s">
        <v>5</v>
      </c>
    </row>
    <row r="42" spans="1:6" ht="12.75">
      <c r="A42" s="62" t="s">
        <v>107</v>
      </c>
      <c r="B42" s="187">
        <v>491570</v>
      </c>
      <c r="C42" s="202">
        <f t="shared" si="0"/>
        <v>3.4074524896162015</v>
      </c>
      <c r="D42" s="187">
        <v>1024660</v>
      </c>
      <c r="E42" s="233">
        <f t="shared" si="1"/>
        <v>7.0924027966490595</v>
      </c>
      <c r="F42" s="230">
        <f t="shared" si="2"/>
        <v>108.44640641210815</v>
      </c>
    </row>
    <row r="43" spans="1:6" ht="12.75">
      <c r="A43" s="62" t="s">
        <v>91</v>
      </c>
      <c r="B43" s="187">
        <v>215580</v>
      </c>
      <c r="C43" s="202">
        <f t="shared" si="0"/>
        <v>1.494351989973881</v>
      </c>
      <c r="D43" s="187">
        <v>176310</v>
      </c>
      <c r="E43" s="233">
        <f t="shared" si="1"/>
        <v>1.2203672799535414</v>
      </c>
      <c r="F43" s="230">
        <f t="shared" si="2"/>
        <v>-18.21597550793209</v>
      </c>
    </row>
    <row r="44" spans="1:6" ht="12.75">
      <c r="A44" s="62" t="s">
        <v>108</v>
      </c>
      <c r="B44" s="187">
        <v>4600</v>
      </c>
      <c r="C44" s="202">
        <f t="shared" si="0"/>
        <v>0.03188616362315545</v>
      </c>
      <c r="D44" s="187">
        <v>5200</v>
      </c>
      <c r="E44" s="233">
        <f t="shared" si="1"/>
        <v>0.03599290939684882</v>
      </c>
      <c r="F44" s="230">
        <f t="shared" si="2"/>
        <v>13.043478260869565</v>
      </c>
    </row>
    <row r="45" spans="1:6" ht="12.75">
      <c r="A45" s="62" t="s">
        <v>92</v>
      </c>
      <c r="B45" s="187">
        <v>476540</v>
      </c>
      <c r="C45" s="202">
        <f t="shared" si="0"/>
        <v>3.3032679158648914</v>
      </c>
      <c r="D45" s="187">
        <v>704210</v>
      </c>
      <c r="E45" s="233">
        <f t="shared" si="1"/>
        <v>4.8743397550682515</v>
      </c>
      <c r="F45" s="230">
        <f t="shared" si="2"/>
        <v>47.77563268560876</v>
      </c>
    </row>
    <row r="46" spans="1:6" ht="12.75">
      <c r="A46" s="62" t="s">
        <v>93</v>
      </c>
      <c r="B46" s="187">
        <v>7180</v>
      </c>
      <c r="C46" s="202">
        <f t="shared" si="0"/>
        <v>0.04977014235092525</v>
      </c>
      <c r="D46" s="187">
        <v>18770</v>
      </c>
      <c r="E46" s="233">
        <f t="shared" si="1"/>
        <v>0.12992055949593315</v>
      </c>
      <c r="F46" s="230">
        <f t="shared" si="2"/>
        <v>161.42061281337047</v>
      </c>
    </row>
    <row r="47" spans="1:6" ht="12.75">
      <c r="A47" s="62" t="s">
        <v>94</v>
      </c>
      <c r="B47" s="187">
        <v>16670</v>
      </c>
      <c r="C47" s="202">
        <f t="shared" si="0"/>
        <v>0.11555268426043509</v>
      </c>
      <c r="D47" s="187">
        <v>64650</v>
      </c>
      <c r="E47" s="233">
        <f t="shared" si="1"/>
        <v>0.4474887677896685</v>
      </c>
      <c r="F47" s="230">
        <f t="shared" si="2"/>
        <v>287.8224355128974</v>
      </c>
    </row>
    <row r="48" spans="1:6" ht="12.75">
      <c r="A48" s="62" t="s">
        <v>95</v>
      </c>
      <c r="B48" s="187">
        <v>250070</v>
      </c>
      <c r="C48" s="202">
        <f t="shared" si="0"/>
        <v>1.7334288994005402</v>
      </c>
      <c r="D48" s="187">
        <v>431570</v>
      </c>
      <c r="E48" s="233">
        <f t="shared" si="1"/>
        <v>2.9872038285380857</v>
      </c>
      <c r="F48" s="230">
        <f t="shared" si="2"/>
        <v>72.57967769024674</v>
      </c>
    </row>
    <row r="49" spans="1:6" s="61" customFormat="1" ht="12.75">
      <c r="A49" s="62" t="s">
        <v>76</v>
      </c>
      <c r="B49" s="187">
        <v>16530</v>
      </c>
      <c r="C49" s="202">
        <f t="shared" si="0"/>
        <v>0.11458223580233906</v>
      </c>
      <c r="D49" s="187">
        <v>31000</v>
      </c>
      <c r="E49" s="233">
        <f t="shared" si="1"/>
        <v>0.21457311371198334</v>
      </c>
      <c r="F49" s="230">
        <f t="shared" si="2"/>
        <v>87.53781004234725</v>
      </c>
    </row>
    <row r="50" spans="1:8" s="61" customFormat="1" ht="12.75">
      <c r="A50" s="62" t="s">
        <v>77</v>
      </c>
      <c r="B50" s="187">
        <v>3141010</v>
      </c>
      <c r="C50" s="202">
        <f t="shared" si="0"/>
        <v>21.772773652601636</v>
      </c>
      <c r="D50" s="187">
        <v>3229200</v>
      </c>
      <c r="E50" s="233">
        <f t="shared" si="1"/>
        <v>22.35159673544312</v>
      </c>
      <c r="F50" s="230">
        <f t="shared" si="2"/>
        <v>2.80769561383122</v>
      </c>
      <c r="H50" s="147"/>
    </row>
    <row r="51" spans="1:6" ht="12.75">
      <c r="A51" s="57" t="s">
        <v>78</v>
      </c>
      <c r="B51" s="187">
        <v>1957820</v>
      </c>
      <c r="C51" s="202">
        <f t="shared" si="0"/>
        <v>13.571167144497004</v>
      </c>
      <c r="D51" s="187">
        <v>2945340</v>
      </c>
      <c r="E51" s="233">
        <f t="shared" si="1"/>
        <v>20.386799185175907</v>
      </c>
      <c r="F51" s="230">
        <f t="shared" si="2"/>
        <v>50.439774851620676</v>
      </c>
    </row>
    <row r="52" spans="1:6" ht="12.75">
      <c r="A52" s="57" t="s">
        <v>79</v>
      </c>
      <c r="B52" s="187">
        <v>1183190</v>
      </c>
      <c r="C52" s="202">
        <f t="shared" si="0"/>
        <v>8.20160650810463</v>
      </c>
      <c r="D52" s="187">
        <v>68960</v>
      </c>
      <c r="E52" s="233">
        <f t="shared" si="1"/>
        <v>0.4773213523089797</v>
      </c>
      <c r="F52" s="230">
        <f t="shared" si="2"/>
        <v>-94.17168840169373</v>
      </c>
    </row>
    <row r="53" spans="1:6" ht="12.75">
      <c r="A53" s="57" t="s">
        <v>80</v>
      </c>
      <c r="B53" s="187" t="s">
        <v>59</v>
      </c>
      <c r="C53" s="202" t="s">
        <v>59</v>
      </c>
      <c r="D53" s="187">
        <v>214910</v>
      </c>
      <c r="E53" s="233">
        <f t="shared" si="1"/>
        <v>1.4875454150916885</v>
      </c>
      <c r="F53" s="230" t="s">
        <v>59</v>
      </c>
    </row>
    <row r="54" spans="1:6" s="61" customFormat="1" ht="12.75">
      <c r="A54" s="62" t="s">
        <v>81</v>
      </c>
      <c r="B54" s="187">
        <v>275460</v>
      </c>
      <c r="C54" s="202">
        <f t="shared" si="0"/>
        <v>1.9094266590509568</v>
      </c>
      <c r="D54" s="187">
        <v>389670</v>
      </c>
      <c r="E54" s="233">
        <f t="shared" si="1"/>
        <v>2.6971840393596307</v>
      </c>
      <c r="F54" s="230">
        <f t="shared" si="2"/>
        <v>41.46155521672838</v>
      </c>
    </row>
    <row r="55" spans="1:6" ht="12.75">
      <c r="A55" s="57" t="s">
        <v>82</v>
      </c>
      <c r="B55" s="187">
        <v>268350</v>
      </c>
      <c r="C55" s="202">
        <f t="shared" si="0"/>
        <v>1.8601417409290797</v>
      </c>
      <c r="D55" s="187">
        <v>358950</v>
      </c>
      <c r="E55" s="233">
        <f t="shared" si="1"/>
        <v>2.484549005384401</v>
      </c>
      <c r="F55" s="230">
        <f t="shared" si="2"/>
        <v>33.76187814421465</v>
      </c>
    </row>
    <row r="56" spans="1:6" ht="12.75" hidden="1">
      <c r="A56" s="57" t="s">
        <v>83</v>
      </c>
      <c r="B56" s="187">
        <v>0</v>
      </c>
      <c r="C56" s="202">
        <f t="shared" si="0"/>
        <v>0</v>
      </c>
      <c r="D56" s="187">
        <v>0</v>
      </c>
      <c r="E56" s="233">
        <f t="shared" si="1"/>
        <v>0</v>
      </c>
      <c r="F56" s="230"/>
    </row>
    <row r="57" spans="1:6" ht="12.75" hidden="1">
      <c r="A57" s="57" t="s">
        <v>88</v>
      </c>
      <c r="B57" s="187">
        <v>0</v>
      </c>
      <c r="C57" s="202">
        <f t="shared" si="0"/>
        <v>0</v>
      </c>
      <c r="D57" s="187">
        <v>0</v>
      </c>
      <c r="E57" s="233">
        <f t="shared" si="1"/>
        <v>0</v>
      </c>
      <c r="F57" s="230"/>
    </row>
    <row r="58" spans="1:6" ht="12.75">
      <c r="A58" s="57" t="s">
        <v>87</v>
      </c>
      <c r="B58" s="187">
        <v>0</v>
      </c>
      <c r="C58" s="202">
        <f t="shared" si="0"/>
        <v>0</v>
      </c>
      <c r="D58" s="187">
        <v>340</v>
      </c>
      <c r="E58" s="233">
        <f t="shared" si="1"/>
        <v>0.0023533825374862693</v>
      </c>
      <c r="F58" s="230"/>
    </row>
    <row r="59" spans="1:6" ht="12.75">
      <c r="A59" s="163" t="s">
        <v>84</v>
      </c>
      <c r="B59" s="187">
        <v>6990</v>
      </c>
      <c r="C59" s="202">
        <f t="shared" si="0"/>
        <v>0.04845310515779492</v>
      </c>
      <c r="D59" s="187">
        <v>24650</v>
      </c>
      <c r="E59" s="233">
        <f t="shared" si="1"/>
        <v>0.1706202339677545</v>
      </c>
      <c r="F59" s="230">
        <f t="shared" si="2"/>
        <v>252.64663805436336</v>
      </c>
    </row>
    <row r="60" spans="1:6" ht="12.75">
      <c r="A60" s="148" t="s">
        <v>85</v>
      </c>
      <c r="B60" s="186">
        <v>0</v>
      </c>
      <c r="C60" s="201">
        <f t="shared" si="0"/>
        <v>0</v>
      </c>
      <c r="D60" s="186">
        <v>5710</v>
      </c>
      <c r="E60" s="233">
        <f t="shared" si="1"/>
        <v>0.039522983203078225</v>
      </c>
      <c r="F60" s="230"/>
    </row>
    <row r="61" spans="1:6" ht="12.75">
      <c r="A61" s="58" t="s">
        <v>86</v>
      </c>
      <c r="B61" s="210">
        <v>110</v>
      </c>
      <c r="C61" s="227">
        <f t="shared" si="0"/>
        <v>0.0007624952170754565</v>
      </c>
      <c r="D61" s="210">
        <v>20</v>
      </c>
      <c r="E61" s="234">
        <f t="shared" si="1"/>
        <v>0.000138434266910957</v>
      </c>
      <c r="F61" s="231">
        <v>0</v>
      </c>
    </row>
    <row r="62" ht="11.25">
      <c r="A62" s="1"/>
    </row>
    <row r="63" ht="11.25">
      <c r="A63" s="1" t="s">
        <v>67</v>
      </c>
    </row>
    <row r="64" ht="11.25">
      <c r="A64" s="1"/>
    </row>
  </sheetData>
  <sheetProtection/>
  <mergeCells count="4">
    <mergeCell ref="A33:A34"/>
    <mergeCell ref="B33:C33"/>
    <mergeCell ref="D33:E33"/>
    <mergeCell ref="F33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PageLayoutView="0" workbookViewId="0" topLeftCell="A16">
      <selection activeCell="P58" sqref="P58"/>
    </sheetView>
  </sheetViews>
  <sheetFormatPr defaultColWidth="9.140625" defaultRowHeight="12.75"/>
  <cols>
    <col min="1" max="1" width="28.28125" style="0" customWidth="1"/>
    <col min="3" max="3" width="8.57421875" style="0" customWidth="1"/>
    <col min="6" max="6" width="8.28125" style="0" customWidth="1"/>
  </cols>
  <sheetData>
    <row r="1" spans="1:8" s="119" customFormat="1" ht="19.5" customHeight="1">
      <c r="A1" s="117" t="s">
        <v>207</v>
      </c>
      <c r="B1" s="118"/>
      <c r="C1" s="118"/>
      <c r="D1" s="118"/>
      <c r="E1" s="118"/>
      <c r="F1" s="118"/>
      <c r="G1" s="118"/>
      <c r="H1" s="118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 customHeight="1">
      <c r="A3" s="341" t="s">
        <v>65</v>
      </c>
      <c r="B3" s="332">
        <v>2010</v>
      </c>
      <c r="C3" s="333"/>
      <c r="D3" s="333"/>
      <c r="E3" s="333"/>
      <c r="F3" s="333"/>
      <c r="G3" s="333"/>
      <c r="H3" s="154"/>
    </row>
    <row r="4" spans="1:8" ht="12.75" customHeight="1">
      <c r="A4" s="342"/>
      <c r="B4" s="344" t="s">
        <v>16</v>
      </c>
      <c r="C4" s="334" t="s">
        <v>110</v>
      </c>
      <c r="D4" s="335"/>
      <c r="E4" s="335"/>
      <c r="F4" s="335"/>
      <c r="G4" s="335"/>
      <c r="H4" s="335"/>
    </row>
    <row r="5" spans="1:8" ht="12.75">
      <c r="A5" s="342"/>
      <c r="B5" s="345"/>
      <c r="C5" s="108" t="s">
        <v>133</v>
      </c>
      <c r="D5" s="82" t="s">
        <v>151</v>
      </c>
      <c r="E5" s="82" t="s">
        <v>102</v>
      </c>
      <c r="F5" s="82" t="s">
        <v>103</v>
      </c>
      <c r="G5" s="63" t="s">
        <v>104</v>
      </c>
      <c r="H5" s="178" t="s">
        <v>199</v>
      </c>
    </row>
    <row r="6" spans="1:8" ht="16.5" customHeight="1">
      <c r="A6" s="343"/>
      <c r="B6" s="346"/>
      <c r="C6" s="336" t="s">
        <v>134</v>
      </c>
      <c r="D6" s="337"/>
      <c r="E6" s="337"/>
      <c r="F6" s="337"/>
      <c r="G6" s="337"/>
      <c r="H6" s="337"/>
    </row>
    <row r="7" spans="1:9" ht="13.5">
      <c r="A7" s="83" t="s">
        <v>0</v>
      </c>
      <c r="B7" s="235">
        <v>918870</v>
      </c>
      <c r="C7" s="235">
        <v>10377220</v>
      </c>
      <c r="D7" s="235">
        <v>205310</v>
      </c>
      <c r="E7" s="235">
        <v>4406230</v>
      </c>
      <c r="F7" s="185">
        <v>3656920</v>
      </c>
      <c r="G7" s="235">
        <v>2061680</v>
      </c>
      <c r="H7" s="185">
        <v>47090</v>
      </c>
      <c r="I7" s="107"/>
    </row>
    <row r="8" spans="1:9" ht="13.5">
      <c r="A8" s="73" t="s">
        <v>7</v>
      </c>
      <c r="B8" s="236">
        <v>5830</v>
      </c>
      <c r="C8" s="236">
        <v>0</v>
      </c>
      <c r="D8" s="236">
        <v>0</v>
      </c>
      <c r="E8" s="236">
        <v>0</v>
      </c>
      <c r="F8" s="237">
        <v>0</v>
      </c>
      <c r="G8" s="238">
        <v>0</v>
      </c>
      <c r="H8" s="239">
        <v>0</v>
      </c>
      <c r="I8" s="107"/>
    </row>
    <row r="9" spans="1:9" ht="13.5" customHeight="1">
      <c r="A9" s="74" t="s">
        <v>8</v>
      </c>
      <c r="B9" s="240">
        <v>573650</v>
      </c>
      <c r="C9" s="240">
        <v>951340</v>
      </c>
      <c r="D9" s="240">
        <v>75990</v>
      </c>
      <c r="E9" s="240">
        <v>416010</v>
      </c>
      <c r="F9" s="241">
        <v>226040</v>
      </c>
      <c r="G9" s="242">
        <v>213390</v>
      </c>
      <c r="H9" s="241">
        <v>19910</v>
      </c>
      <c r="I9" s="107"/>
    </row>
    <row r="10" spans="1:9" ht="13.5">
      <c r="A10" s="74" t="s">
        <v>9</v>
      </c>
      <c r="B10" s="240">
        <v>131350</v>
      </c>
      <c r="C10" s="240">
        <v>935880</v>
      </c>
      <c r="D10" s="240">
        <v>45430</v>
      </c>
      <c r="E10" s="240">
        <v>484630</v>
      </c>
      <c r="F10" s="241">
        <v>336270</v>
      </c>
      <c r="G10" s="242">
        <v>62640</v>
      </c>
      <c r="H10" s="241">
        <v>6910</v>
      </c>
      <c r="I10" s="181"/>
    </row>
    <row r="11" spans="1:9" ht="13.5">
      <c r="A11" s="74" t="s">
        <v>10</v>
      </c>
      <c r="B11" s="240">
        <v>63120</v>
      </c>
      <c r="C11" s="240">
        <v>772400</v>
      </c>
      <c r="D11" s="240">
        <v>23510</v>
      </c>
      <c r="E11" s="240">
        <v>443060</v>
      </c>
      <c r="F11" s="241">
        <v>272190</v>
      </c>
      <c r="G11" s="242">
        <v>29400</v>
      </c>
      <c r="H11" s="241">
        <v>4240</v>
      </c>
      <c r="I11" s="181"/>
    </row>
    <row r="12" spans="1:9" ht="13.5">
      <c r="A12" s="74" t="s">
        <v>11</v>
      </c>
      <c r="B12" s="240">
        <v>38590</v>
      </c>
      <c r="C12" s="240">
        <v>667670</v>
      </c>
      <c r="D12" s="240">
        <v>14130</v>
      </c>
      <c r="E12" s="240">
        <v>412100</v>
      </c>
      <c r="F12" s="241">
        <v>221010</v>
      </c>
      <c r="G12" s="242">
        <v>17760</v>
      </c>
      <c r="H12" s="241">
        <v>2670</v>
      </c>
      <c r="I12" s="181"/>
    </row>
    <row r="13" spans="1:9" ht="13.5">
      <c r="A13" s="74" t="s">
        <v>12</v>
      </c>
      <c r="B13" s="240">
        <v>80110</v>
      </c>
      <c r="C13" s="240">
        <v>2429780</v>
      </c>
      <c r="D13" s="240">
        <v>28700</v>
      </c>
      <c r="E13" s="240">
        <v>1583290</v>
      </c>
      <c r="F13" s="241">
        <v>757690</v>
      </c>
      <c r="G13" s="242">
        <v>52520</v>
      </c>
      <c r="H13" s="241">
        <v>7590</v>
      </c>
      <c r="I13" s="181"/>
    </row>
    <row r="14" spans="1:9" ht="13.5">
      <c r="A14" s="74" t="s">
        <v>13</v>
      </c>
      <c r="B14" s="240">
        <v>16920</v>
      </c>
      <c r="C14" s="240">
        <v>1132150</v>
      </c>
      <c r="D14" s="240">
        <v>8770</v>
      </c>
      <c r="E14" s="240">
        <v>577630</v>
      </c>
      <c r="F14" s="241">
        <v>465310</v>
      </c>
      <c r="G14" s="242">
        <v>77800</v>
      </c>
      <c r="H14" s="241">
        <v>2640</v>
      </c>
      <c r="I14" s="181"/>
    </row>
    <row r="15" spans="1:9" ht="13.5">
      <c r="A15" s="74" t="s">
        <v>14</v>
      </c>
      <c r="B15" s="240">
        <v>8080</v>
      </c>
      <c r="C15" s="240">
        <v>1565850</v>
      </c>
      <c r="D15" s="240">
        <v>4790</v>
      </c>
      <c r="E15" s="240">
        <v>305900</v>
      </c>
      <c r="F15" s="241">
        <v>645780</v>
      </c>
      <c r="G15" s="242">
        <v>607310</v>
      </c>
      <c r="H15" s="241">
        <v>2070</v>
      </c>
      <c r="I15" s="107"/>
    </row>
    <row r="16" spans="1:9" ht="12.75" customHeight="1">
      <c r="A16" s="75" t="s">
        <v>15</v>
      </c>
      <c r="B16" s="243">
        <v>1210</v>
      </c>
      <c r="C16" s="243">
        <v>1922150</v>
      </c>
      <c r="D16" s="243">
        <v>3990</v>
      </c>
      <c r="E16" s="243">
        <v>183620</v>
      </c>
      <c r="F16" s="244">
        <v>732640</v>
      </c>
      <c r="G16" s="245">
        <v>1000850</v>
      </c>
      <c r="H16" s="246">
        <v>1020</v>
      </c>
      <c r="I16" s="107"/>
    </row>
    <row r="17" spans="1:9" ht="12.75" customHeight="1">
      <c r="A17" s="120"/>
      <c r="B17" s="120"/>
      <c r="C17" s="120"/>
      <c r="D17" s="120"/>
      <c r="E17" s="120"/>
      <c r="F17" s="120"/>
      <c r="G17" s="120"/>
      <c r="H17" s="120"/>
      <c r="I17" s="107"/>
    </row>
    <row r="18" spans="1:8" ht="12.75" customHeight="1">
      <c r="A18" s="338" t="s">
        <v>65</v>
      </c>
      <c r="B18" s="347">
        <v>2003</v>
      </c>
      <c r="C18" s="333"/>
      <c r="D18" s="333"/>
      <c r="E18" s="333"/>
      <c r="F18" s="333"/>
      <c r="G18" s="333"/>
      <c r="H18" s="154"/>
    </row>
    <row r="19" spans="1:8" ht="12.75" customHeight="1">
      <c r="A19" s="339"/>
      <c r="B19" s="344" t="s">
        <v>16</v>
      </c>
      <c r="C19" s="334" t="s">
        <v>110</v>
      </c>
      <c r="D19" s="335"/>
      <c r="E19" s="335"/>
      <c r="F19" s="335"/>
      <c r="G19" s="335"/>
      <c r="H19" s="335"/>
    </row>
    <row r="20" spans="1:8" ht="12.75" customHeight="1">
      <c r="A20" s="339"/>
      <c r="B20" s="345"/>
      <c r="C20" s="108" t="s">
        <v>0</v>
      </c>
      <c r="D20" s="82" t="s">
        <v>151</v>
      </c>
      <c r="E20" s="82" t="s">
        <v>102</v>
      </c>
      <c r="F20" s="82" t="s">
        <v>103</v>
      </c>
      <c r="G20" s="63" t="s">
        <v>104</v>
      </c>
      <c r="H20" s="178" t="s">
        <v>199</v>
      </c>
    </row>
    <row r="21" spans="1:8" ht="12.75" customHeight="1">
      <c r="A21" s="340"/>
      <c r="B21" s="346"/>
      <c r="C21" s="336" t="s">
        <v>134</v>
      </c>
      <c r="D21" s="337"/>
      <c r="E21" s="337"/>
      <c r="F21" s="337"/>
      <c r="G21" s="337"/>
      <c r="H21" s="337"/>
    </row>
    <row r="22" spans="1:9" ht="12.75" customHeight="1">
      <c r="A22" s="83" t="s">
        <v>0</v>
      </c>
      <c r="B22" s="235">
        <v>1452040</v>
      </c>
      <c r="C22" s="235">
        <v>11171720</v>
      </c>
      <c r="D22" s="235">
        <v>263630</v>
      </c>
      <c r="E22" s="235">
        <v>4344500</v>
      </c>
      <c r="F22" s="185">
        <v>4193220</v>
      </c>
      <c r="G22" s="235">
        <v>2299100</v>
      </c>
      <c r="H22" s="185">
        <v>71280</v>
      </c>
      <c r="I22" s="180"/>
    </row>
    <row r="23" spans="1:9" ht="12.75" customHeight="1">
      <c r="A23" s="121" t="s">
        <v>7</v>
      </c>
      <c r="B23" s="236">
        <v>12830</v>
      </c>
      <c r="C23" s="236">
        <v>0</v>
      </c>
      <c r="D23" s="236">
        <v>0</v>
      </c>
      <c r="E23" s="236">
        <v>0</v>
      </c>
      <c r="F23" s="237">
        <v>0</v>
      </c>
      <c r="G23" s="238">
        <v>0</v>
      </c>
      <c r="H23" s="239">
        <v>0</v>
      </c>
      <c r="I23" s="180"/>
    </row>
    <row r="24" spans="1:9" ht="12.75" customHeight="1">
      <c r="A24" s="122" t="s">
        <v>8</v>
      </c>
      <c r="B24" s="240">
        <v>978520</v>
      </c>
      <c r="C24" s="240">
        <v>1688120</v>
      </c>
      <c r="D24" s="240">
        <v>127260</v>
      </c>
      <c r="E24" s="240">
        <v>847420</v>
      </c>
      <c r="F24" s="241">
        <v>389620</v>
      </c>
      <c r="G24" s="242">
        <v>289100</v>
      </c>
      <c r="H24" s="241">
        <v>34730</v>
      </c>
      <c r="I24" s="180"/>
    </row>
    <row r="25" spans="1:9" ht="12.75" customHeight="1">
      <c r="A25" s="122" t="s">
        <v>9</v>
      </c>
      <c r="B25" s="240">
        <v>217330</v>
      </c>
      <c r="C25" s="240">
        <v>1538200</v>
      </c>
      <c r="D25" s="240">
        <v>58900</v>
      </c>
      <c r="E25" s="240">
        <v>784960</v>
      </c>
      <c r="F25" s="241">
        <v>578490</v>
      </c>
      <c r="G25" s="242">
        <v>105240</v>
      </c>
      <c r="H25" s="241">
        <v>10590</v>
      </c>
      <c r="I25" s="180"/>
    </row>
    <row r="26" spans="1:9" ht="12.75" customHeight="1">
      <c r="A26" s="122" t="s">
        <v>10</v>
      </c>
      <c r="B26" s="240">
        <v>94790</v>
      </c>
      <c r="C26" s="240">
        <v>1157250</v>
      </c>
      <c r="D26" s="240">
        <v>25100</v>
      </c>
      <c r="E26" s="240">
        <v>607250</v>
      </c>
      <c r="F26" s="241">
        <v>467820</v>
      </c>
      <c r="G26" s="242">
        <v>50820</v>
      </c>
      <c r="H26" s="241">
        <v>6250</v>
      </c>
      <c r="I26" s="180"/>
    </row>
    <row r="27" spans="1:9" ht="12.75" customHeight="1">
      <c r="A27" s="122" t="s">
        <v>11</v>
      </c>
      <c r="B27" s="240">
        <v>51440</v>
      </c>
      <c r="C27" s="240">
        <v>887530</v>
      </c>
      <c r="D27" s="240">
        <v>14290</v>
      </c>
      <c r="E27" s="240">
        <v>474740</v>
      </c>
      <c r="F27" s="241">
        <v>366180</v>
      </c>
      <c r="G27" s="242">
        <v>28530</v>
      </c>
      <c r="H27" s="241">
        <v>3800</v>
      </c>
      <c r="I27" s="180"/>
    </row>
    <row r="28" spans="1:9" ht="13.5">
      <c r="A28" s="122" t="s">
        <v>12</v>
      </c>
      <c r="B28" s="240">
        <v>78390</v>
      </c>
      <c r="C28" s="240">
        <v>2282800</v>
      </c>
      <c r="D28" s="240">
        <v>23810</v>
      </c>
      <c r="E28" s="240">
        <v>1085320</v>
      </c>
      <c r="F28" s="241">
        <v>1093270</v>
      </c>
      <c r="G28" s="242">
        <v>71590</v>
      </c>
      <c r="H28" s="241">
        <v>8820</v>
      </c>
      <c r="I28" s="180"/>
    </row>
    <row r="29" spans="1:9" ht="13.5">
      <c r="A29" s="122" t="s">
        <v>13</v>
      </c>
      <c r="B29" s="240">
        <v>11420</v>
      </c>
      <c r="C29" s="240">
        <v>760840</v>
      </c>
      <c r="D29" s="240">
        <v>4880</v>
      </c>
      <c r="E29" s="240">
        <v>194780</v>
      </c>
      <c r="F29" s="241">
        <v>465250</v>
      </c>
      <c r="G29" s="242">
        <v>93560</v>
      </c>
      <c r="H29" s="241">
        <v>2380</v>
      </c>
      <c r="I29" s="180"/>
    </row>
    <row r="30" spans="1:9" ht="13.5">
      <c r="A30" s="122" t="s">
        <v>14</v>
      </c>
      <c r="B30" s="240">
        <v>6000</v>
      </c>
      <c r="C30" s="240">
        <v>1188070</v>
      </c>
      <c r="D30" s="240">
        <v>5580</v>
      </c>
      <c r="E30" s="240">
        <v>175400</v>
      </c>
      <c r="F30" s="241">
        <v>408490</v>
      </c>
      <c r="G30" s="242">
        <v>596040</v>
      </c>
      <c r="H30" s="241">
        <v>2560</v>
      </c>
      <c r="I30" s="180"/>
    </row>
    <row r="31" spans="1:9" ht="13.5">
      <c r="A31" s="123" t="s">
        <v>15</v>
      </c>
      <c r="B31" s="243">
        <v>1320</v>
      </c>
      <c r="C31" s="243">
        <v>1668910</v>
      </c>
      <c r="D31" s="243">
        <v>3810</v>
      </c>
      <c r="E31" s="243">
        <v>174640</v>
      </c>
      <c r="F31" s="244">
        <v>424100</v>
      </c>
      <c r="G31" s="245">
        <v>1064220</v>
      </c>
      <c r="H31" s="246">
        <v>2130</v>
      </c>
      <c r="I31" s="180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3" t="s">
        <v>208</v>
      </c>
      <c r="B33" s="42"/>
      <c r="C33" s="42"/>
      <c r="D33" s="42"/>
      <c r="E33" s="42"/>
      <c r="F33" s="42"/>
      <c r="G33" s="42"/>
      <c r="H33" s="42"/>
    </row>
    <row r="34" spans="1:8" ht="12.75">
      <c r="A34" s="2"/>
      <c r="B34" s="42"/>
      <c r="C34" s="42"/>
      <c r="D34" s="42"/>
      <c r="E34" s="42"/>
      <c r="F34" s="42"/>
      <c r="G34" s="42"/>
      <c r="H34" s="42"/>
    </row>
    <row r="35" spans="1:8" ht="12.75">
      <c r="A35" s="44" t="s">
        <v>51</v>
      </c>
      <c r="B35" s="42"/>
      <c r="C35" s="42"/>
      <c r="D35" s="42"/>
      <c r="E35" s="42"/>
      <c r="F35" s="42"/>
      <c r="G35" s="42"/>
      <c r="H35" s="42"/>
    </row>
    <row r="36" ht="12.75">
      <c r="H36" s="42"/>
    </row>
    <row r="38" ht="12.75">
      <c r="A38" s="40" t="s">
        <v>196</v>
      </c>
    </row>
    <row r="39" ht="12.75">
      <c r="A39" s="92" t="s">
        <v>50</v>
      </c>
    </row>
    <row r="43" spans="14:20" ht="12.75">
      <c r="N43" s="42"/>
      <c r="O43" s="42"/>
      <c r="P43" s="42"/>
      <c r="Q43" s="42"/>
      <c r="R43" s="42"/>
      <c r="S43" s="42"/>
      <c r="T43" s="42"/>
    </row>
    <row r="44" spans="14:18" ht="12.75">
      <c r="N44" s="72" t="s">
        <v>2</v>
      </c>
      <c r="O44">
        <v>2000</v>
      </c>
      <c r="P44">
        <v>2010</v>
      </c>
      <c r="Q44">
        <v>2000</v>
      </c>
      <c r="R44">
        <v>2010</v>
      </c>
    </row>
    <row r="45" spans="14:18" ht="12.75">
      <c r="N45" s="247"/>
      <c r="O45" s="247"/>
      <c r="P45" s="247"/>
      <c r="Q45" s="257"/>
      <c r="R45" s="257"/>
    </row>
    <row r="46" spans="14:18" ht="13.5">
      <c r="N46" s="248" t="s">
        <v>102</v>
      </c>
      <c r="O46" s="249">
        <f>E22</f>
        <v>4344500</v>
      </c>
      <c r="P46" s="255">
        <f>E7</f>
        <v>4406230</v>
      </c>
      <c r="Q46" s="258">
        <f aca="true" t="shared" si="0" ref="Q46:Q51">(O46/$C$22)*100</f>
        <v>38.88837170999631</v>
      </c>
      <c r="R46" s="258">
        <f aca="true" t="shared" si="1" ref="R46:R51">(P46/$C$7)*100</f>
        <v>42.46060120147786</v>
      </c>
    </row>
    <row r="47" spans="14:18" ht="13.5">
      <c r="N47" s="250" t="s">
        <v>103</v>
      </c>
      <c r="O47" s="251">
        <f>F22</f>
        <v>4193220</v>
      </c>
      <c r="P47" s="252">
        <f>F7</f>
        <v>3656920</v>
      </c>
      <c r="Q47" s="259">
        <f t="shared" si="0"/>
        <v>37.534238237263374</v>
      </c>
      <c r="R47" s="259">
        <f t="shared" si="1"/>
        <v>35.23988120132367</v>
      </c>
    </row>
    <row r="48" spans="14:18" ht="13.5">
      <c r="N48" s="250" t="s">
        <v>104</v>
      </c>
      <c r="O48" s="251">
        <f>G22</f>
        <v>2299100</v>
      </c>
      <c r="P48" s="252">
        <f>G7</f>
        <v>2061680</v>
      </c>
      <c r="Q48" s="259">
        <f t="shared" si="0"/>
        <v>20.579642167902527</v>
      </c>
      <c r="R48" s="259">
        <f t="shared" si="1"/>
        <v>19.867363320812316</v>
      </c>
    </row>
    <row r="49" spans="14:18" ht="13.5">
      <c r="N49" s="250" t="s">
        <v>151</v>
      </c>
      <c r="O49" s="252">
        <f>D22</f>
        <v>263630</v>
      </c>
      <c r="P49" s="252">
        <f>D7</f>
        <v>205310</v>
      </c>
      <c r="Q49" s="259">
        <f t="shared" si="0"/>
        <v>2.359797775096404</v>
      </c>
      <c r="R49" s="259">
        <f t="shared" si="1"/>
        <v>1.9784682217395413</v>
      </c>
    </row>
    <row r="50" spans="14:18" ht="13.5">
      <c r="N50" s="250" t="s">
        <v>199</v>
      </c>
      <c r="O50" s="252">
        <f>H22</f>
        <v>71280</v>
      </c>
      <c r="P50" s="252">
        <f>H7</f>
        <v>47090</v>
      </c>
      <c r="Q50" s="259">
        <f t="shared" si="0"/>
        <v>0.6380396214727903</v>
      </c>
      <c r="R50" s="259">
        <f t="shared" si="1"/>
        <v>0.45378241956901755</v>
      </c>
    </row>
    <row r="51" spans="14:18" ht="13.5">
      <c r="N51" s="253" t="s">
        <v>0</v>
      </c>
      <c r="O51" s="254">
        <f>C22</f>
        <v>11171720</v>
      </c>
      <c r="P51" s="256">
        <f>C7</f>
        <v>10377220</v>
      </c>
      <c r="Q51" s="260">
        <f t="shared" si="0"/>
        <v>100</v>
      </c>
      <c r="R51" s="260">
        <f t="shared" si="1"/>
        <v>100</v>
      </c>
    </row>
    <row r="67" ht="12.75">
      <c r="A67" s="43" t="s">
        <v>70</v>
      </c>
    </row>
  </sheetData>
  <sheetProtection/>
  <mergeCells count="10">
    <mergeCell ref="B3:G3"/>
    <mergeCell ref="C4:H4"/>
    <mergeCell ref="C6:H6"/>
    <mergeCell ref="A18:A21"/>
    <mergeCell ref="A3:A6"/>
    <mergeCell ref="B19:B21"/>
    <mergeCell ref="B4:B6"/>
    <mergeCell ref="C21:H21"/>
    <mergeCell ref="C19:H19"/>
    <mergeCell ref="B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selection activeCell="J58" sqref="J58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9" width="9.140625" style="1" customWidth="1"/>
    <col min="10" max="10" width="58.00390625" style="1" bestFit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45" t="s">
        <v>209</v>
      </c>
      <c r="C1" s="29"/>
    </row>
    <row r="3" spans="2:8" ht="11.25">
      <c r="B3" s="348"/>
      <c r="C3" s="350" t="s">
        <v>101</v>
      </c>
      <c r="D3" s="351"/>
      <c r="E3" s="352"/>
      <c r="F3" s="353" t="s">
        <v>6</v>
      </c>
      <c r="G3" s="353"/>
      <c r="H3" s="353"/>
    </row>
    <row r="4" spans="2:8" ht="22.5">
      <c r="B4" s="349"/>
      <c r="C4" s="97">
        <v>2003</v>
      </c>
      <c r="D4" s="98">
        <v>2010</v>
      </c>
      <c r="E4" s="101" t="s">
        <v>49</v>
      </c>
      <c r="F4" s="99">
        <v>2003</v>
      </c>
      <c r="G4" s="99">
        <v>2010</v>
      </c>
      <c r="H4" s="100" t="s">
        <v>49</v>
      </c>
    </row>
    <row r="5" spans="2:8" ht="12.75">
      <c r="B5" s="46" t="s">
        <v>3</v>
      </c>
      <c r="C5" s="261" t="s">
        <v>5</v>
      </c>
      <c r="D5" s="262" t="s">
        <v>5</v>
      </c>
      <c r="E5" s="263" t="s">
        <v>5</v>
      </c>
      <c r="F5" s="264">
        <v>2190870</v>
      </c>
      <c r="G5" s="264">
        <v>1897240</v>
      </c>
      <c r="H5" s="265">
        <f>(G5-F5)/F5*100</f>
        <v>-13.402438300766361</v>
      </c>
    </row>
    <row r="6" spans="2:8" ht="12.75">
      <c r="B6" s="47" t="s">
        <v>55</v>
      </c>
      <c r="C6" s="266">
        <v>4304880</v>
      </c>
      <c r="D6" s="267">
        <v>3802590</v>
      </c>
      <c r="E6" s="268">
        <f>(D6-C6)/C6*100</f>
        <v>-11.667921057032949</v>
      </c>
      <c r="F6" s="269">
        <v>2161320</v>
      </c>
      <c r="G6" s="269">
        <v>1869420</v>
      </c>
      <c r="H6" s="265">
        <f>(G6-F6)/F6*100</f>
        <v>-13.50563544500583</v>
      </c>
    </row>
    <row r="7" spans="2:8" ht="12.75">
      <c r="B7" s="46" t="s">
        <v>53</v>
      </c>
      <c r="C7" s="270">
        <v>4254150</v>
      </c>
      <c r="D7" s="271">
        <v>3716120</v>
      </c>
      <c r="E7" s="268">
        <f>(D7-C7)/C7*100</f>
        <v>-12.647179812653528</v>
      </c>
      <c r="F7" s="264">
        <v>2129260</v>
      </c>
      <c r="G7" s="264">
        <v>1795630</v>
      </c>
      <c r="H7" s="265">
        <f>(G7-F7)/F7*100</f>
        <v>-15.668823910654407</v>
      </c>
    </row>
    <row r="8" spans="2:8" ht="12.75">
      <c r="B8" s="46" t="s">
        <v>54</v>
      </c>
      <c r="C8" s="270">
        <v>42310</v>
      </c>
      <c r="D8" s="271">
        <v>86470</v>
      </c>
      <c r="E8" s="268">
        <f>(D8-C8)/C8*100</f>
        <v>104.37248877333964</v>
      </c>
      <c r="F8" s="264">
        <v>32060</v>
      </c>
      <c r="G8" s="264">
        <v>73790</v>
      </c>
      <c r="H8" s="265">
        <f>(G8-F8)/F8*100</f>
        <v>130.1621958827199</v>
      </c>
    </row>
    <row r="9" spans="2:8" ht="12.75">
      <c r="B9" s="46" t="s">
        <v>56</v>
      </c>
      <c r="C9" s="261" t="s">
        <v>5</v>
      </c>
      <c r="D9" s="272" t="s">
        <v>5</v>
      </c>
      <c r="E9" s="273" t="s">
        <v>5</v>
      </c>
      <c r="F9" s="264">
        <v>29550</v>
      </c>
      <c r="G9" s="264">
        <v>27810</v>
      </c>
      <c r="H9" s="265">
        <f>(G9-F9)/F9*100</f>
        <v>-5.888324873096447</v>
      </c>
    </row>
    <row r="10" spans="2:8" ht="12.75">
      <c r="B10" s="48" t="s">
        <v>4</v>
      </c>
      <c r="C10" s="274" t="s">
        <v>5</v>
      </c>
      <c r="D10" s="275" t="s">
        <v>5</v>
      </c>
      <c r="E10" s="276" t="s">
        <v>5</v>
      </c>
      <c r="F10" s="277" t="s">
        <v>59</v>
      </c>
      <c r="G10" s="277">
        <v>2020</v>
      </c>
      <c r="H10" s="278" t="s">
        <v>59</v>
      </c>
    </row>
    <row r="12" ht="11.25">
      <c r="B12" s="1" t="s">
        <v>210</v>
      </c>
    </row>
    <row r="14" ht="11.25">
      <c r="B14" s="2" t="s">
        <v>52</v>
      </c>
    </row>
    <row r="15" ht="11.25">
      <c r="J15" s="2"/>
    </row>
    <row r="16" ht="11.25">
      <c r="A16" s="66"/>
    </row>
    <row r="17" spans="1:6" ht="11.25">
      <c r="A17" s="66"/>
      <c r="C17" s="3"/>
      <c r="D17" s="3"/>
      <c r="E17" s="67">
        <v>2003</v>
      </c>
      <c r="F17" s="67">
        <v>2010</v>
      </c>
    </row>
    <row r="18" spans="1:6" ht="11.25">
      <c r="A18" s="66"/>
      <c r="C18" s="64" t="s">
        <v>96</v>
      </c>
      <c r="D18" s="3"/>
      <c r="E18" s="110">
        <v>883320</v>
      </c>
      <c r="F18" s="111">
        <v>654630</v>
      </c>
    </row>
    <row r="19" spans="1:6" ht="11.25">
      <c r="A19" s="65"/>
      <c r="C19" s="64" t="s">
        <v>97</v>
      </c>
      <c r="D19" s="3"/>
      <c r="E19" s="110">
        <v>277190</v>
      </c>
      <c r="F19" s="111">
        <v>226860</v>
      </c>
    </row>
    <row r="20" ht="11.25">
      <c r="A20" s="65"/>
    </row>
    <row r="21" ht="11.25">
      <c r="A21" s="66"/>
    </row>
    <row r="22" ht="11.25">
      <c r="A22" s="66"/>
    </row>
    <row r="23" spans="1:2" ht="12.75">
      <c r="A23" s="66"/>
      <c r="B23" s="45" t="s">
        <v>211</v>
      </c>
    </row>
    <row r="24" spans="1:2" ht="11.25">
      <c r="A24" s="66"/>
      <c r="B24" s="1" t="s">
        <v>50</v>
      </c>
    </row>
    <row r="25" ht="11.25">
      <c r="A25" s="66"/>
    </row>
    <row r="26" ht="11.25">
      <c r="A26" s="65"/>
    </row>
    <row r="27" ht="11.25">
      <c r="A27" s="66"/>
    </row>
    <row r="59" ht="11.25">
      <c r="B59" s="76" t="s">
        <v>105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4"/>
  <sheetViews>
    <sheetView showGridLines="0" zoomScalePageLayoutView="0" workbookViewId="0" topLeftCell="A1">
      <selection activeCell="H35" sqref="H35"/>
    </sheetView>
  </sheetViews>
  <sheetFormatPr defaultColWidth="9.140625" defaultRowHeight="12.75"/>
  <cols>
    <col min="2" max="2" width="44.28125" style="0" customWidth="1"/>
    <col min="3" max="7" width="12.8515625" style="0" customWidth="1"/>
    <col min="8" max="8" width="13.140625" style="0" customWidth="1"/>
    <col min="9" max="9" width="15.00390625" style="0" customWidth="1"/>
  </cols>
  <sheetData>
    <row r="1" ht="12.75">
      <c r="B1" s="59"/>
    </row>
    <row r="2" ht="12.75">
      <c r="B2" s="45" t="s">
        <v>191</v>
      </c>
    </row>
    <row r="3" ht="12.75">
      <c r="B3" s="59"/>
    </row>
    <row r="4" spans="2:9" ht="25.5" customHeight="1">
      <c r="B4" s="69"/>
      <c r="C4" s="109" t="s">
        <v>0</v>
      </c>
      <c r="D4" s="354" t="s">
        <v>98</v>
      </c>
      <c r="E4" s="355"/>
      <c r="F4" s="354" t="s">
        <v>99</v>
      </c>
      <c r="G4" s="355"/>
      <c r="H4" s="354" t="s">
        <v>200</v>
      </c>
      <c r="I4" s="356"/>
    </row>
    <row r="5" spans="2:9" ht="25.5">
      <c r="B5" s="70"/>
      <c r="C5" s="104" t="s">
        <v>111</v>
      </c>
      <c r="D5" s="104" t="s">
        <v>111</v>
      </c>
      <c r="E5" s="104" t="s">
        <v>112</v>
      </c>
      <c r="F5" s="104" t="s">
        <v>111</v>
      </c>
      <c r="G5" s="104" t="s">
        <v>112</v>
      </c>
      <c r="H5" s="104" t="s">
        <v>111</v>
      </c>
      <c r="I5" s="124" t="s">
        <v>112</v>
      </c>
    </row>
    <row r="6" spans="2:9" ht="13.5">
      <c r="B6" s="291" t="s">
        <v>153</v>
      </c>
      <c r="C6" s="282">
        <v>14447290</v>
      </c>
      <c r="D6" s="282">
        <v>10265210</v>
      </c>
      <c r="E6" s="286">
        <f>D6/C6*100</f>
        <v>71.05284105185125</v>
      </c>
      <c r="F6" s="282">
        <v>2706250</v>
      </c>
      <c r="G6" s="286">
        <f>F6/C6*100</f>
        <v>18.73188674138887</v>
      </c>
      <c r="H6" s="282">
        <v>1475830</v>
      </c>
      <c r="I6" s="190">
        <f>H6/C6*100</f>
        <v>10.215272206759883</v>
      </c>
    </row>
    <row r="7" spans="2:9" ht="13.5">
      <c r="B7" s="47" t="s">
        <v>170</v>
      </c>
      <c r="C7" s="283">
        <v>957060</v>
      </c>
      <c r="D7" s="283">
        <v>667060</v>
      </c>
      <c r="E7" s="287">
        <f aca="true" t="shared" si="0" ref="E7:E22">D7/C7*100</f>
        <v>69.69886945437068</v>
      </c>
      <c r="F7" s="283">
        <v>103400</v>
      </c>
      <c r="G7" s="287">
        <f aca="true" t="shared" si="1" ref="G7:G22">F7/C7*100</f>
        <v>10.803920339372661</v>
      </c>
      <c r="H7" s="283">
        <v>186600</v>
      </c>
      <c r="I7" s="193">
        <f aca="true" t="shared" si="2" ref="I7:I22">H7/C7*100</f>
        <v>19.49721020625666</v>
      </c>
    </row>
    <row r="8" spans="2:9" ht="13.5">
      <c r="B8" s="47" t="s">
        <v>155</v>
      </c>
      <c r="C8" s="283">
        <v>1834790</v>
      </c>
      <c r="D8" s="283">
        <v>1587860</v>
      </c>
      <c r="E8" s="287">
        <f t="shared" si="0"/>
        <v>86.5417840733817</v>
      </c>
      <c r="F8" s="283">
        <v>172320</v>
      </c>
      <c r="G8" s="287">
        <f t="shared" si="1"/>
        <v>9.391810506924498</v>
      </c>
      <c r="H8" s="283">
        <v>74610</v>
      </c>
      <c r="I8" s="193">
        <f t="shared" si="2"/>
        <v>4.066405419693806</v>
      </c>
    </row>
    <row r="9" spans="2:9" ht="13.5">
      <c r="B9" s="47" t="s">
        <v>156</v>
      </c>
      <c r="C9" s="283">
        <v>565200</v>
      </c>
      <c r="D9" s="283">
        <v>424710</v>
      </c>
      <c r="E9" s="287">
        <f t="shared" si="0"/>
        <v>75.14331210191084</v>
      </c>
      <c r="F9" s="283">
        <v>71080</v>
      </c>
      <c r="G9" s="287">
        <f t="shared" si="1"/>
        <v>12.576079263977352</v>
      </c>
      <c r="H9" s="283">
        <v>69410</v>
      </c>
      <c r="I9" s="193">
        <f t="shared" si="2"/>
        <v>12.280608634111818</v>
      </c>
    </row>
    <row r="10" spans="2:9" ht="13.5">
      <c r="B10" s="47" t="s">
        <v>157</v>
      </c>
      <c r="C10" s="283">
        <v>357310</v>
      </c>
      <c r="D10" s="283">
        <v>251640</v>
      </c>
      <c r="E10" s="287">
        <f t="shared" si="0"/>
        <v>70.4262405194369</v>
      </c>
      <c r="F10" s="283">
        <v>86280</v>
      </c>
      <c r="G10" s="287">
        <f t="shared" si="1"/>
        <v>24.147099157594244</v>
      </c>
      <c r="H10" s="283">
        <v>19390</v>
      </c>
      <c r="I10" s="193">
        <f t="shared" si="2"/>
        <v>5.426660322968851</v>
      </c>
    </row>
    <row r="11" spans="2:9" ht="13.5">
      <c r="B11" s="47" t="s">
        <v>158</v>
      </c>
      <c r="C11" s="283">
        <v>1356740</v>
      </c>
      <c r="D11" s="283">
        <v>1090030</v>
      </c>
      <c r="E11" s="287">
        <f t="shared" si="0"/>
        <v>80.34184884355146</v>
      </c>
      <c r="F11" s="283">
        <v>193670</v>
      </c>
      <c r="G11" s="287">
        <f t="shared" si="1"/>
        <v>14.274658372274718</v>
      </c>
      <c r="H11" s="283">
        <v>73040</v>
      </c>
      <c r="I11" s="193">
        <f t="shared" si="2"/>
        <v>5.3834927841738285</v>
      </c>
    </row>
    <row r="12" spans="2:9" ht="13.5">
      <c r="B12" s="47" t="s">
        <v>159</v>
      </c>
      <c r="C12" s="283">
        <v>569520</v>
      </c>
      <c r="D12" s="283">
        <v>405280</v>
      </c>
      <c r="E12" s="287">
        <f t="shared" si="0"/>
        <v>71.16168001123754</v>
      </c>
      <c r="F12" s="283">
        <v>88030</v>
      </c>
      <c r="G12" s="287">
        <f t="shared" si="1"/>
        <v>15.456875965725523</v>
      </c>
      <c r="H12" s="283">
        <v>76210</v>
      </c>
      <c r="I12" s="193">
        <f t="shared" si="2"/>
        <v>13.381444023036943</v>
      </c>
    </row>
    <row r="13" spans="2:9" ht="13.5">
      <c r="B13" s="47" t="s">
        <v>160</v>
      </c>
      <c r="C13" s="283">
        <v>503000</v>
      </c>
      <c r="D13" s="283">
        <v>349620</v>
      </c>
      <c r="E13" s="287">
        <f t="shared" si="0"/>
        <v>69.50695825049702</v>
      </c>
      <c r="F13" s="283">
        <v>61190</v>
      </c>
      <c r="G13" s="287">
        <f t="shared" si="1"/>
        <v>12.165009940357853</v>
      </c>
      <c r="H13" s="283">
        <v>92200</v>
      </c>
      <c r="I13" s="193">
        <f t="shared" si="2"/>
        <v>18.330019880715707</v>
      </c>
    </row>
    <row r="14" spans="2:9" ht="13.5">
      <c r="B14" s="47" t="s">
        <v>161</v>
      </c>
      <c r="C14" s="283">
        <v>1031750</v>
      </c>
      <c r="D14" s="283">
        <v>889630</v>
      </c>
      <c r="E14" s="287">
        <f t="shared" si="0"/>
        <v>86.22534528713352</v>
      </c>
      <c r="F14" s="283">
        <v>117850</v>
      </c>
      <c r="G14" s="287">
        <f t="shared" si="1"/>
        <v>11.422340683305064</v>
      </c>
      <c r="H14" s="283">
        <v>24270</v>
      </c>
      <c r="I14" s="193">
        <f t="shared" si="2"/>
        <v>2.3523140295614247</v>
      </c>
    </row>
    <row r="15" spans="2:9" ht="13.5">
      <c r="B15" s="47" t="s">
        <v>162</v>
      </c>
      <c r="C15" s="283">
        <v>1722000</v>
      </c>
      <c r="D15" s="283">
        <v>1135910</v>
      </c>
      <c r="E15" s="287">
        <f t="shared" si="0"/>
        <v>65.96457607433217</v>
      </c>
      <c r="F15" s="283">
        <v>362890</v>
      </c>
      <c r="G15" s="287">
        <f t="shared" si="1"/>
        <v>21.07375145180023</v>
      </c>
      <c r="H15" s="283">
        <v>223200</v>
      </c>
      <c r="I15" s="193">
        <f t="shared" si="2"/>
        <v>12.961672473867598</v>
      </c>
    </row>
    <row r="16" spans="2:9" ht="13.5">
      <c r="B16" s="46" t="s">
        <v>163</v>
      </c>
      <c r="C16" s="284">
        <v>897290</v>
      </c>
      <c r="D16" s="284">
        <v>455790</v>
      </c>
      <c r="E16" s="288">
        <f t="shared" si="0"/>
        <v>50.79628659630666</v>
      </c>
      <c r="F16" s="284">
        <v>312450</v>
      </c>
      <c r="G16" s="288">
        <f t="shared" si="1"/>
        <v>34.821518126804044</v>
      </c>
      <c r="H16" s="284">
        <v>129050</v>
      </c>
      <c r="I16" s="196">
        <f t="shared" si="2"/>
        <v>14.3821952768893</v>
      </c>
    </row>
    <row r="17" spans="2:9" ht="13.5">
      <c r="B17" s="46" t="s">
        <v>164</v>
      </c>
      <c r="C17" s="284">
        <v>417700</v>
      </c>
      <c r="D17" s="284">
        <v>254090</v>
      </c>
      <c r="E17" s="288">
        <f t="shared" si="0"/>
        <v>60.83073976538186</v>
      </c>
      <c r="F17" s="284">
        <v>132750</v>
      </c>
      <c r="G17" s="288">
        <f t="shared" si="1"/>
        <v>31.781182666985874</v>
      </c>
      <c r="H17" s="284">
        <v>30860</v>
      </c>
      <c r="I17" s="196">
        <f t="shared" si="2"/>
        <v>7.388077567632272</v>
      </c>
    </row>
    <row r="18" spans="2:9" ht="13.5">
      <c r="B18" s="46" t="s">
        <v>165</v>
      </c>
      <c r="C18" s="284">
        <v>909470</v>
      </c>
      <c r="D18" s="284">
        <v>559470</v>
      </c>
      <c r="E18" s="288">
        <f t="shared" si="0"/>
        <v>61.51604780806403</v>
      </c>
      <c r="F18" s="284">
        <v>258830</v>
      </c>
      <c r="G18" s="288">
        <f t="shared" si="1"/>
        <v>28.459432416682244</v>
      </c>
      <c r="H18" s="284">
        <v>91170</v>
      </c>
      <c r="I18" s="196">
        <f t="shared" si="2"/>
        <v>10.024519775253719</v>
      </c>
    </row>
    <row r="19" spans="2:9" ht="13.5">
      <c r="B19" s="46" t="s">
        <v>166</v>
      </c>
      <c r="C19" s="284">
        <v>509060</v>
      </c>
      <c r="D19" s="284">
        <v>304450</v>
      </c>
      <c r="E19" s="288">
        <f t="shared" si="0"/>
        <v>59.80630966880132</v>
      </c>
      <c r="F19" s="284">
        <v>156770</v>
      </c>
      <c r="G19" s="288">
        <f t="shared" si="1"/>
        <v>30.795976898597416</v>
      </c>
      <c r="H19" s="284">
        <v>47840</v>
      </c>
      <c r="I19" s="196">
        <f t="shared" si="2"/>
        <v>9.397713432601265</v>
      </c>
    </row>
    <row r="20" spans="2:9" ht="13.5">
      <c r="B20" s="46" t="s">
        <v>167</v>
      </c>
      <c r="C20" s="284">
        <v>1055670</v>
      </c>
      <c r="D20" s="284">
        <v>694120</v>
      </c>
      <c r="E20" s="288">
        <f t="shared" si="0"/>
        <v>65.75160798355547</v>
      </c>
      <c r="F20" s="284">
        <v>215340</v>
      </c>
      <c r="G20" s="288">
        <f t="shared" si="1"/>
        <v>20.398419960783198</v>
      </c>
      <c r="H20" s="284">
        <v>146220</v>
      </c>
      <c r="I20" s="196">
        <f t="shared" si="2"/>
        <v>13.850919321378841</v>
      </c>
    </row>
    <row r="21" spans="2:9" ht="13.5">
      <c r="B21" s="46" t="s">
        <v>168</v>
      </c>
      <c r="C21" s="284">
        <v>1028820</v>
      </c>
      <c r="D21" s="284">
        <v>676840</v>
      </c>
      <c r="E21" s="288">
        <f t="shared" si="0"/>
        <v>65.78799012460877</v>
      </c>
      <c r="F21" s="284">
        <v>207070</v>
      </c>
      <c r="G21" s="288">
        <f t="shared" si="1"/>
        <v>20.126941544682257</v>
      </c>
      <c r="H21" s="284">
        <v>144910</v>
      </c>
      <c r="I21" s="196">
        <f t="shared" si="2"/>
        <v>14.085068330708966</v>
      </c>
    </row>
    <row r="22" spans="2:9" ht="13.5">
      <c r="B22" s="48" t="s">
        <v>169</v>
      </c>
      <c r="C22" s="285">
        <v>731930</v>
      </c>
      <c r="D22" s="285">
        <v>518730</v>
      </c>
      <c r="E22" s="289">
        <f t="shared" si="0"/>
        <v>70.87153143060128</v>
      </c>
      <c r="F22" s="285">
        <v>166340</v>
      </c>
      <c r="G22" s="289">
        <f t="shared" si="1"/>
        <v>22.72621698796333</v>
      </c>
      <c r="H22" s="285">
        <v>46870</v>
      </c>
      <c r="I22" s="290">
        <f t="shared" si="2"/>
        <v>6.403617832306368</v>
      </c>
    </row>
    <row r="23" spans="5:7" ht="12.75">
      <c r="E23" s="71"/>
      <c r="G23" s="71"/>
    </row>
    <row r="24" ht="12.75">
      <c r="B24" s="68" t="s">
        <v>149</v>
      </c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2012-09-28T13:20:04Z</cp:lastPrinted>
  <dcterms:created xsi:type="dcterms:W3CDTF">1996-10-14T23:33:28Z</dcterms:created>
  <dcterms:modified xsi:type="dcterms:W3CDTF">2013-03-28T10:59:56Z</dcterms:modified>
  <cp:category/>
  <cp:version/>
  <cp:contentType/>
  <cp:contentStatus/>
</cp:coreProperties>
</file>