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 filterPrivacy="1"/>
  <bookViews>
    <workbookView xWindow="65428" yWindow="65428" windowWidth="23256" windowHeight="12576" tabRatio="705" activeTab="0"/>
  </bookViews>
  <sheets>
    <sheet name="Figure 1 " sheetId="31" r:id="rId1"/>
    <sheet name="Figure 1b" sheetId="42" r:id="rId2"/>
    <sheet name="Figure 2" sheetId="2" r:id="rId3"/>
    <sheet name="Table 1" sheetId="30" r:id="rId4"/>
    <sheet name="Figure 3" sheetId="34" r:id="rId5"/>
    <sheet name="Figure 4" sheetId="4" r:id="rId6"/>
    <sheet name="Figure 5" sheetId="5" r:id="rId7"/>
    <sheet name="Figure 6" sheetId="35" r:id="rId8"/>
    <sheet name="Figure 7" sheetId="9" r:id="rId9"/>
    <sheet name="Figure 7b" sheetId="41" r:id="rId10"/>
    <sheet name="Figure 8" sheetId="40" r:id="rId11"/>
    <sheet name="Figure 9" sheetId="10" r:id="rId12"/>
    <sheet name="Figure 10" sheetId="7" r:id="rId13"/>
    <sheet name="Figure 11" sheetId="29" r:id="rId14"/>
    <sheet name="Figure 12" sheetId="36" r:id="rId15"/>
    <sheet name="Figure 13" sheetId="37" r:id="rId16"/>
    <sheet name="Figure 14" sheetId="27" r:id="rId1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<sst xmlns="http://schemas.openxmlformats.org/spreadsheetml/2006/main" count="1178" uniqueCount="282">
  <si>
    <t>Energy taxes</t>
  </si>
  <si>
    <t>Transport taxes</t>
  </si>
  <si>
    <t>Pollution &amp; resource taxes</t>
  </si>
  <si>
    <t>% of TSC</t>
  </si>
  <si>
    <t>% of GDP</t>
  </si>
  <si>
    <t>Labour taxes</t>
  </si>
  <si>
    <t>Environmental taxes</t>
  </si>
  <si>
    <t>Source: Eurostat (online data codes: env_ac_tax), DG TAXUD</t>
  </si>
  <si>
    <t>Million euro</t>
  </si>
  <si>
    <t>% of total 
environmental taxes</t>
  </si>
  <si>
    <t>Corporations</t>
  </si>
  <si>
    <t>Households</t>
  </si>
  <si>
    <t>Non-residents</t>
  </si>
  <si>
    <t>Total environmental taxes</t>
  </si>
  <si>
    <t>Taxes on Pollution/Resources</t>
  </si>
  <si>
    <t>Note:</t>
  </si>
  <si>
    <t>Environment</t>
  </si>
  <si>
    <t>Environmental tax revenues [env_ac_tax]</t>
  </si>
  <si>
    <t>Environmental taxes by economic activity (NACE Rev. 2) [env_ac_taxind2]</t>
  </si>
  <si>
    <t>Source of data</t>
  </si>
  <si>
    <t>Eurostat</t>
  </si>
  <si>
    <t>TIME</t>
  </si>
  <si>
    <t>UNIT</t>
  </si>
  <si>
    <t>GEO</t>
  </si>
  <si>
    <t>European Union - 27 countries (from 2020)</t>
  </si>
  <si>
    <t>POL/RES</t>
  </si>
  <si>
    <t/>
  </si>
  <si>
    <t>:</t>
  </si>
  <si>
    <t>EU</t>
  </si>
  <si>
    <t>Slovenia</t>
  </si>
  <si>
    <t>Latvia</t>
  </si>
  <si>
    <t>Bulgaria</t>
  </si>
  <si>
    <t>Greece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</si>
  <si>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</si>
  <si>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</si>
  <si>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</si>
  <si>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</si>
  <si>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</si>
  <si>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</si>
  <si>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</si>
  <si>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</si>
  <si>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</si>
  <si>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</si>
  <si>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</si>
  <si>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</si>
  <si>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</si>
  <si>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</si>
  <si>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</si>
  <si>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</si>
  <si>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</si>
  <si>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</si>
  <si>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</si>
  <si>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</si>
  <si>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</si>
  <si>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</si>
  <si>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</si>
  <si>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</si>
  <si>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</si>
  <si>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</si>
  <si>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</si>
  <si>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</si>
  <si>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</si>
  <si>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</si>
  <si>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</si>
  <si>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</si>
  <si>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</si>
  <si>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</si>
  <si>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</si>
  <si>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</si>
  <si>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</si>
  <si>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</si>
  <si>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</si>
  <si>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</si>
  <si>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</si>
  <si>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</si>
  <si>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</si>
  <si>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</si>
  <si>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</si>
  <si>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</si>
  <si>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</si>
  <si>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</si>
  <si>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</si>
  <si>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</si>
  <si>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</si>
  <si>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</si>
  <si>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</si>
  <si>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</si>
  <si>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</si>
  <si>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</si>
  <si>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Serbia</t>
  </si>
  <si>
    <t>Noth Macedonia</t>
  </si>
  <si>
    <t>Extracted on</t>
  </si>
  <si>
    <t>Other NACE and not-allocated</t>
  </si>
  <si>
    <t>Services (including trade, transportation and storage)</t>
  </si>
  <si>
    <t>Manufacturing, construction, mining and utilities</t>
  </si>
  <si>
    <t xml:space="preserve">Last updated: </t>
  </si>
  <si>
    <t>Time frequency</t>
  </si>
  <si>
    <t>Annual</t>
  </si>
  <si>
    <t>Unit of measure</t>
  </si>
  <si>
    <t>2014</t>
  </si>
  <si>
    <t>2015</t>
  </si>
  <si>
    <t>2016</t>
  </si>
  <si>
    <t>2017</t>
  </si>
  <si>
    <t>2018</t>
  </si>
  <si>
    <t>2019</t>
  </si>
  <si>
    <t>2020</t>
  </si>
  <si>
    <t>2021</t>
  </si>
  <si>
    <t>(billion euro)</t>
  </si>
  <si>
    <t xml:space="preserve">  </t>
  </si>
  <si>
    <t>(% in TSC and change in percentage points)</t>
  </si>
  <si>
    <t>Eurostat (online data code: env_ac_tax)</t>
  </si>
  <si>
    <t>Current prices, million euro</t>
  </si>
  <si>
    <t>NA_ITEM</t>
  </si>
  <si>
    <t>Gross domestic product at market prices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</si>
  <si>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</si>
  <si>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</si>
  <si>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</si>
  <si>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</si>
  <si>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</si>
  <si>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</si>
  <si>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</si>
  <si>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</si>
  <si>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</si>
  <si>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</si>
  <si>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</si>
  <si>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</si>
  <si>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</si>
  <si>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GDP and main components (output, expenditure and income) [nama_10_gdp]</t>
  </si>
  <si>
    <t>TAX/TIME</t>
  </si>
  <si>
    <t>GDP at current prices</t>
  </si>
  <si>
    <t>Total tax revenues</t>
  </si>
  <si>
    <t>Pollution/Resource taxes</t>
  </si>
  <si>
    <t>General government; institutions of the EU</t>
  </si>
  <si>
    <t>Total receipts from taxes and social contributions (including imputed social contributions) after deduction of amounts assessed but unlikely to be collected</t>
  </si>
  <si>
    <t>(index 2002=100)</t>
  </si>
  <si>
    <t>Thousand tonnes of oil equivalent (TOE)</t>
  </si>
  <si>
    <t>Final energy consumption</t>
  </si>
  <si>
    <t>Energy taxes as % of GDP</t>
  </si>
  <si>
    <t>GDP at market prices</t>
  </si>
  <si>
    <t>NRG_BAL</t>
  </si>
  <si>
    <t>Final consumption - energy use</t>
  </si>
  <si>
    <t>Total</t>
  </si>
  <si>
    <t xml:space="preserve">(index 2002=100) </t>
  </si>
  <si>
    <t>New vehicle registrations*</t>
  </si>
  <si>
    <t>TAX</t>
  </si>
  <si>
    <t>Transport tax revenues</t>
  </si>
  <si>
    <t>Passenger cars</t>
  </si>
  <si>
    <t>Buses and motor coaches</t>
  </si>
  <si>
    <t>Goods vehicles</t>
  </si>
  <si>
    <t>Passenger cars*</t>
  </si>
  <si>
    <t>Buses and motor coaches*</t>
  </si>
  <si>
    <t>Goods vehicles*</t>
  </si>
  <si>
    <t xml:space="preserve">Dataset: </t>
  </si>
  <si>
    <t>GEO (Labels)</t>
  </si>
  <si>
    <t>Figure 11:  Transport tax revenues and vehicle stock (passenger cars, buses and motor coaches, goods vehicles), EU, 2002-2020</t>
  </si>
  <si>
    <t xml:space="preserve">* Data gaps completed with estimations
Source: Eurostat (online data codes: env_ac_tax, tran_r_vehst) 
</t>
  </si>
  <si>
    <t>Implicit tax rate on energy [TEN00120]</t>
  </si>
  <si>
    <t>(EUR per TOE)</t>
  </si>
  <si>
    <t>Eurostat (online data codes: env_ac_tax, ten00120)</t>
  </si>
  <si>
    <t>Simplified energy balances - annual data [nrg_100a]</t>
  </si>
  <si>
    <t>European Union (current composition)</t>
  </si>
  <si>
    <t>INDIC_NRG</t>
  </si>
  <si>
    <t>Final energy consumption (total)</t>
  </si>
  <si>
    <t>implicit tax rate</t>
  </si>
  <si>
    <t>energy taxes deflated</t>
  </si>
  <si>
    <t>Energy intensity</t>
  </si>
  <si>
    <t>Implicit tax rate on energy</t>
  </si>
  <si>
    <t>Energy taxes (deflated)</t>
  </si>
  <si>
    <t>Energy intensity (TOE/GDP)</t>
  </si>
  <si>
    <t>Energy intensity of GDP in chain linked volumes (2010)</t>
  </si>
  <si>
    <t>Kilograms of oil equivalent (KGOE) per thousand euro</t>
  </si>
  <si>
    <t>Chain linked volumes, index 2010=100</t>
  </si>
  <si>
    <t>Solid fossil fuels</t>
  </si>
  <si>
    <t>Natural gas</t>
  </si>
  <si>
    <t>Renewables and biofuels</t>
  </si>
  <si>
    <t>Electricity</t>
  </si>
  <si>
    <t>Energy balance</t>
  </si>
  <si>
    <t>SIEC (Labels)</t>
  </si>
  <si>
    <t>Oil and petroleum products (excluding biofuel portion)</t>
  </si>
  <si>
    <t>Non-renewable waste</t>
  </si>
  <si>
    <t>Heat</t>
  </si>
  <si>
    <t>Nuclear heat</t>
  </si>
  <si>
    <t>Manufactured gases</t>
  </si>
  <si>
    <t>Peat and peat products</t>
  </si>
  <si>
    <t>Oil shale and oil sands</t>
  </si>
  <si>
    <t>(index 2009=100)</t>
  </si>
  <si>
    <t>Energy intensity [nrg_ind_ei]</t>
  </si>
  <si>
    <t>% of total government revenue from taxes and social contributions (TSC)</t>
  </si>
  <si>
    <t>% of (specific type of) environmental tax revenue (by tax payer)</t>
  </si>
  <si>
    <t>The shares by ‘payer’ do not necessarily add up to 100% owing to a small share of ‘not allocated taxes’.</t>
  </si>
  <si>
    <t>2020 - TAX / NACE_R2</t>
  </si>
  <si>
    <t>Pollution taxes</t>
  </si>
  <si>
    <t>Resource taxes</t>
  </si>
  <si>
    <t>unit</t>
  </si>
  <si>
    <t>tax</t>
  </si>
  <si>
    <t>MIO_EUR</t>
  </si>
  <si>
    <t>ENV</t>
  </si>
  <si>
    <t>NRG</t>
  </si>
  <si>
    <t>TRA</t>
  </si>
  <si>
    <t>POL_RES</t>
  </si>
  <si>
    <t>PC_TSCO</t>
  </si>
  <si>
    <t>PC_GDP</t>
  </si>
  <si>
    <t>Figure 1: Environmental tax revenue by type (¹) and total environmental taxes as share of TSC and GDP (²), EU  2000-2021</t>
  </si>
  <si>
    <t xml:space="preserve">(billion EUR and % TSC and GDP) </t>
  </si>
  <si>
    <t>Iceland (2019)</t>
  </si>
  <si>
    <t xml:space="preserve">Total tax revenue from auctioning of emission allowances as reported by Member States, 2013-2021 </t>
  </si>
  <si>
    <t>ETS</t>
  </si>
  <si>
    <t>Environmental taxes as a share of total taxes and social contributions, 2002 and 2021</t>
  </si>
  <si>
    <t>tax:</t>
  </si>
  <si>
    <t>unit:</t>
  </si>
  <si>
    <t>03/01/2023 23:00</t>
  </si>
  <si>
    <t>National accounts indicator (ESA 2010)</t>
  </si>
  <si>
    <t>14/11/2022 23:00</t>
  </si>
  <si>
    <t>Sector</t>
  </si>
  <si>
    <t>Data extracted on 05/01/2023 13:01:21 from [ESTAT]</t>
  </si>
  <si>
    <t>Main national accounts tax aggregates [GOV_10A_TAXAG__custom_4386051]</t>
  </si>
  <si>
    <t>Development of GDP, total tax revenue, energy-, transport- and pollution/resource tax revenue, 2002 - 2021</t>
  </si>
  <si>
    <t>Data extracted on 05/01/2023 13:45:06 from [ESTAT]</t>
  </si>
  <si>
    <t>Simplified energy balances [NRG_BAL_S__custom_4386794]</t>
  </si>
  <si>
    <t>14/12/2022 23:00</t>
  </si>
  <si>
    <t>Standard international energy product classification (SIEC)</t>
  </si>
  <si>
    <t>Thousand tonnes of oil equivalent</t>
  </si>
  <si>
    <t>Energy taxes, GDP and final energy consumption, EU, 2002-2021</t>
  </si>
  <si>
    <t>Implicit tax rate on energy (deflated), EU, 2002 and 2021</t>
  </si>
  <si>
    <t>data for 2021 for new vehicle registrations not available yet.</t>
  </si>
  <si>
    <t>Table1: Total environmental tax revenue by type of tax and tax payer, EU 2020 and 2021</t>
  </si>
  <si>
    <t>The shares of GDP and TSC are calculated with the taxes reported in the national tax lists from Oct 2022.</t>
  </si>
  <si>
    <t>Change in percentage points (pp) (right axis)</t>
  </si>
  <si>
    <t>Increase/decrease (right axis)</t>
  </si>
  <si>
    <t>Türkiye</t>
  </si>
  <si>
    <r>
      <t>Source:</t>
    </r>
    <r>
      <rPr>
        <sz val="10"/>
        <color theme="1"/>
        <rFont val="Arial"/>
        <family val="2"/>
      </rPr>
      <t xml:space="preserve"> Eurostat (online data codes: env_ac_tax and env_ac_taxind2)</t>
    </r>
  </si>
  <si>
    <r>
      <t>Source:</t>
    </r>
    <r>
      <rPr>
        <sz val="10"/>
        <color theme="1"/>
        <rFont val="Arial"/>
        <family val="2"/>
      </rPr>
      <t xml:space="preserve"> Eurostat (online data codes: env_ac_tax, gov_10a_taxag)</t>
    </r>
  </si>
  <si>
    <t xml:space="preserve">Iceland </t>
  </si>
  <si>
    <t xml:space="preserve">Updated from: </t>
  </si>
  <si>
    <t>(2020)</t>
  </si>
  <si>
    <t>Open product page</t>
  </si>
  <si>
    <t>Open in Data Browser</t>
  </si>
  <si>
    <t>Transport tax revenue and new vehicle registrations (passenger cars), EU, 2002-2021</t>
  </si>
  <si>
    <t>Data extracted on 25/08/2023 12:45:02 from [ESTAT]</t>
  </si>
  <si>
    <t>Final energy consumption by product [TEN00123__custom_7247058]</t>
  </si>
  <si>
    <t>28/04/2023 11:00</t>
  </si>
  <si>
    <t>All categories (total, sold, etc)</t>
  </si>
  <si>
    <t>Final consumption of energy products and energy taxes (deflated), EU 2010-2021</t>
  </si>
  <si>
    <t>GDP (chain-linked volumes 2015)</t>
  </si>
  <si>
    <t>Final energy consumption, implicit tax rate on energy, energy taxes, GDP and energy intensity, EU 2002-2021</t>
  </si>
  <si>
    <t>Data extracted on 19/10/2023 17:45:39 from [ESTAT]</t>
  </si>
  <si>
    <t>Greenhouse gas emissions intensity of energy consumption (source: EEA and Eurostat) [sdg_13_20__custom_7961873]</t>
  </si>
  <si>
    <t>28/04/2023 23:00</t>
  </si>
  <si>
    <t>Index, 2000=100</t>
  </si>
  <si>
    <t>2000</t>
  </si>
  <si>
    <t>2001</t>
  </si>
  <si>
    <t>Special value</t>
  </si>
  <si>
    <t>not available</t>
  </si>
  <si>
    <t xml:space="preserve">GHG emissions intensity of energy consumption </t>
  </si>
  <si>
    <t xml:space="preserve">Greenhouse gas emissions intensity of energy consumption, Energy taxes and GDP </t>
  </si>
  <si>
    <t>Data extracted on 22/08/2023 17:37:38 from [ESTAT]</t>
  </si>
  <si>
    <t>Environmental tax revenues [ENV_AC_TAX$DEFAULTVIEW]</t>
  </si>
  <si>
    <t>Taxes</t>
  </si>
  <si>
    <t>Percentage of total revenues from taxes and social contributions (including imputed social contributions)</t>
  </si>
  <si>
    <t>Calculations for the article</t>
  </si>
  <si>
    <t>2019 to 2020</t>
  </si>
  <si>
    <t>2020 to 2021</t>
  </si>
  <si>
    <t>*</t>
  </si>
  <si>
    <t xml:space="preserve">Environmental taxes, % change of total taxes and social contributions, </t>
  </si>
  <si>
    <t>2019, 2020 and 2021</t>
  </si>
  <si>
    <r>
      <t>Source:</t>
    </r>
    <r>
      <rPr>
        <sz val="12"/>
        <color theme="1"/>
        <rFont val="Arial"/>
        <family val="2"/>
      </rPr>
      <t xml:space="preserve"> Eurostat (online data codes: env_ac_tax, gov_10a_taxag)</t>
    </r>
  </si>
  <si>
    <t xml:space="preserve"> </t>
  </si>
  <si>
    <t>(¹) left axis.</t>
  </si>
  <si>
    <t>(²) right axis.</t>
  </si>
  <si>
    <t>The shares of GDP and TSC are calculated using the national tax lists from Oct 2022.</t>
  </si>
  <si>
    <t>Source: Eurostat (online data code: env_ac_tax)</t>
  </si>
  <si>
    <r>
      <t>Source:</t>
    </r>
    <r>
      <rPr>
        <sz val="12"/>
        <color theme="1"/>
        <rFont val="Arial"/>
        <family val="2"/>
      </rPr>
      <t xml:space="preserve"> Eurostat (online data codes: env_ac_tax), DG TAXUD</t>
    </r>
  </si>
  <si>
    <r>
      <t>Source:</t>
    </r>
    <r>
      <rPr>
        <sz val="12"/>
        <color theme="1"/>
        <rFont val="Arial"/>
        <family val="2"/>
      </rPr>
      <t xml:space="preserve"> NTL from Nov 2022</t>
    </r>
  </si>
  <si>
    <r>
      <t>Source:</t>
    </r>
    <r>
      <rPr>
        <sz val="10"/>
        <color theme="1"/>
        <rFont val="Arial"/>
        <family val="2"/>
      </rPr>
      <t xml:space="preserve"> Eurostat (online data codes: env_ac_tax, nama_10_gdp)</t>
    </r>
  </si>
  <si>
    <r>
      <t>Source:</t>
    </r>
    <r>
      <rPr>
        <sz val="10"/>
        <color theme="1"/>
        <rFont val="Arial"/>
        <family val="2"/>
      </rPr>
      <t xml:space="preserve"> Eurostat (online data codes: env_ac_tax, nrg_bal_s, nama_gdp_k)</t>
    </r>
  </si>
  <si>
    <r>
      <t>Source:</t>
    </r>
    <r>
      <rPr>
        <sz val="10"/>
        <color theme="1"/>
        <rFont val="Arial"/>
        <family val="2"/>
      </rPr>
      <t xml:space="preserve"> Eurostat (online data codes: env_ac_tax, ten00120, nama_10_gdp, nrg_100a, nrg_ind_ei)</t>
    </r>
  </si>
  <si>
    <t>Source: Eurostat (online data code: env_ac_tax, ngg_bal_s, ten00123, nrg_100a, nama_10_gdp)</t>
  </si>
  <si>
    <r>
      <t>Source:</t>
    </r>
    <r>
      <rPr>
        <sz val="10"/>
        <color theme="1"/>
        <rFont val="Arial"/>
        <family val="2"/>
      </rPr>
      <t xml:space="preserve"> Eurostat (online data codes: env_ac_tax, road_eqr_carmot)</t>
    </r>
  </si>
  <si>
    <t>Source: Eurostat (online data code: sdg_13_20)</t>
  </si>
  <si>
    <t>* Data gaps completed with estimations</t>
  </si>
  <si>
    <t>North Macedonia</t>
  </si>
  <si>
    <r>
      <t>Source: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Eurostat (online data code: </t>
    </r>
    <r>
      <rPr>
        <sz val="12"/>
        <color theme="1"/>
        <rFont val="Arial"/>
        <family val="2"/>
      </rPr>
      <t>env_ac_taxind2)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</si>
</sst>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i"/>
    <numFmt numFmtId="165" formatCode="#,##0.0"/>
    <numFmt numFmtId="166" formatCode="0.0"/>
    <numFmt numFmtId="167" formatCode="dd\.mm\.yy"/>
    <numFmt numFmtId="168" formatCode="#,##0.000"/>
    <numFmt numFmtId="169" formatCode="#,##0.##########"/>
    <numFmt numFmtId="170" formatCode="0.000000000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C000"/>
      <name val="Arial"/>
      <family val="2"/>
    </font>
    <font>
      <sz val="10"/>
      <color theme="0" tint="-0.3499799966812134"/>
      <name val="Arial"/>
      <family val="2"/>
    </font>
    <font>
      <b/>
      <sz val="10"/>
      <color indexed="9"/>
      <name val="Arial"/>
      <family val="2"/>
    </font>
    <font>
      <sz val="10"/>
      <color theme="7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sz val="10"/>
      <color theme="6" tint="0.39998000860214233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595959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color theme="1" tint="0.35"/>
      <name val="Calibri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rgb="FFA6A6A6"/>
      </right>
      <top style="thin"/>
      <bottom/>
    </border>
    <border>
      <left style="hair">
        <color rgb="FFA6A6A6"/>
      </left>
      <right/>
      <top style="thin"/>
      <bottom/>
    </border>
    <border>
      <left/>
      <right/>
      <top style="thin"/>
      <bottom/>
    </border>
    <border>
      <left style="thin"/>
      <right style="hair">
        <color rgb="FFA6A6A6"/>
      </right>
      <top style="thin">
        <color rgb="FF000000"/>
      </top>
      <bottom/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 style="thin"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thin"/>
      <top style="hair">
        <color rgb="FFC0C0C0"/>
      </top>
      <bottom style="thin"/>
    </border>
    <border>
      <left style="thin">
        <color rgb="FFB0B0B0"/>
      </left>
      <right/>
      <top/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</cellStyleXfs>
  <cellXfs count="297">
    <xf numFmtId="0" fontId="0" fillId="0" borderId="0" xfId="0"/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4" borderId="0" xfId="30" applyFont="1" applyFill="1" applyBorder="1">
      <alignment/>
      <protection/>
    </xf>
    <xf numFmtId="0" fontId="4" fillId="5" borderId="0" xfId="30" applyFont="1" applyFill="1">
      <alignment/>
      <protection/>
    </xf>
    <xf numFmtId="0" fontId="1" fillId="4" borderId="0" xfId="30" applyFont="1" applyFill="1">
      <alignment/>
      <protection/>
    </xf>
    <xf numFmtId="0" fontId="1" fillId="0" borderId="0" xfId="30" applyFont="1">
      <alignment/>
      <protection/>
    </xf>
    <xf numFmtId="0" fontId="4" fillId="5" borderId="0" xfId="30" applyFont="1" applyFill="1" applyAlignment="1">
      <alignment horizontal="left"/>
      <protection/>
    </xf>
    <xf numFmtId="0" fontId="1" fillId="0" borderId="0" xfId="30" applyFont="1" applyAlignment="1">
      <alignment horizontal="left"/>
      <protection/>
    </xf>
    <xf numFmtId="0" fontId="1" fillId="0" borderId="0" xfId="30" applyFont="1" applyBorder="1">
      <alignment/>
      <protection/>
    </xf>
    <xf numFmtId="0" fontId="5" fillId="4" borderId="0" xfId="0" applyFont="1" applyFill="1"/>
    <xf numFmtId="164" fontId="4" fillId="6" borderId="2" xfId="20" applyFont="1" applyFill="1" applyBorder="1" applyAlignment="1">
      <alignment horizontal="left"/>
    </xf>
    <xf numFmtId="0" fontId="1" fillId="6" borderId="2" xfId="20" applyNumberFormat="1" applyFont="1" applyFill="1" applyBorder="1" applyAlignment="1">
      <alignment horizontal="right"/>
    </xf>
    <xf numFmtId="0" fontId="5" fillId="0" borderId="0" xfId="0" applyFont="1"/>
    <xf numFmtId="3" fontId="1" fillId="0" borderId="2" xfId="21" applyNumberFormat="1" applyFont="1" applyFill="1" applyBorder="1" applyAlignment="1">
      <alignment/>
    </xf>
    <xf numFmtId="4" fontId="1" fillId="0" borderId="2" xfId="21" applyNumberFormat="1" applyFont="1" applyFill="1" applyBorder="1" applyAlignment="1">
      <alignment/>
    </xf>
    <xf numFmtId="165" fontId="1" fillId="0" borderId="2" xfId="21" applyNumberFormat="1" applyFont="1" applyFill="1" applyBorder="1" applyAlignment="1">
      <alignment/>
    </xf>
    <xf numFmtId="3" fontId="5" fillId="0" borderId="0" xfId="0" applyNumberFormat="1" applyFont="1"/>
    <xf numFmtId="0" fontId="6" fillId="0" borderId="0" xfId="0" applyFont="1"/>
    <xf numFmtId="0" fontId="4" fillId="0" borderId="0" xfId="22" applyNumberFormat="1" applyFont="1" applyFill="1" applyBorder="1" applyAlignment="1">
      <alignment horizontal="left"/>
    </xf>
    <xf numFmtId="0" fontId="4" fillId="0" borderId="0" xfId="22" applyNumberFormat="1" applyFont="1" applyFill="1" applyBorder="1" applyAlignment="1">
      <alignment horizontal="left" vertical="center"/>
    </xf>
    <xf numFmtId="0" fontId="1" fillId="0" borderId="0" xfId="22" applyNumberFormat="1" applyFont="1" applyFill="1" applyBorder="1" applyAlignment="1">
      <alignment vertical="center"/>
    </xf>
    <xf numFmtId="0" fontId="4" fillId="6" borderId="3" xfId="22" applyNumberFormat="1" applyFont="1" applyFill="1" applyBorder="1" applyAlignment="1">
      <alignment horizontal="center" vertical="center"/>
    </xf>
    <xf numFmtId="0" fontId="4" fillId="6" borderId="4" xfId="22" applyNumberFormat="1" applyFont="1" applyFill="1" applyBorder="1" applyAlignment="1">
      <alignment horizontal="center" vertical="center"/>
    </xf>
    <xf numFmtId="0" fontId="4" fillId="6" borderId="5" xfId="22" applyNumberFormat="1" applyFont="1" applyFill="1" applyBorder="1" applyAlignment="1">
      <alignment horizontal="center" vertical="center" wrapText="1"/>
    </xf>
    <xf numFmtId="0" fontId="4" fillId="6" borderId="5" xfId="22" applyNumberFormat="1" applyFont="1" applyFill="1" applyBorder="1" applyAlignment="1">
      <alignment horizontal="center" vertical="center"/>
    </xf>
    <xf numFmtId="0" fontId="4" fillId="6" borderId="6" xfId="22" applyNumberFormat="1" applyFont="1" applyFill="1" applyBorder="1" applyAlignment="1">
      <alignment vertical="center"/>
    </xf>
    <xf numFmtId="0" fontId="4" fillId="0" borderId="0" xfId="22" applyNumberFormat="1" applyFont="1" applyFill="1" applyBorder="1" applyAlignment="1">
      <alignment horizontal="center" vertical="center"/>
    </xf>
    <xf numFmtId="0" fontId="4" fillId="6" borderId="7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 wrapText="1"/>
    </xf>
    <xf numFmtId="0" fontId="4" fillId="6" borderId="9" xfId="22" applyNumberFormat="1" applyFont="1" applyFill="1" applyBorder="1" applyAlignment="1">
      <alignment horizontal="center" vertical="center" wrapText="1"/>
    </xf>
    <xf numFmtId="0" fontId="4" fillId="6" borderId="10" xfId="22" applyNumberFormat="1" applyFont="1" applyFill="1" applyBorder="1" applyAlignment="1">
      <alignment horizontal="center" vertical="center" wrapText="1"/>
    </xf>
    <xf numFmtId="0" fontId="4" fillId="6" borderId="11" xfId="22" applyNumberFormat="1" applyFont="1" applyFill="1" applyBorder="1" applyAlignment="1">
      <alignment vertical="center" wrapText="1"/>
    </xf>
    <xf numFmtId="166" fontId="4" fillId="0" borderId="0" xfId="22" applyNumberFormat="1" applyFont="1" applyFill="1" applyBorder="1" applyAlignment="1">
      <alignment horizontal="left" vertical="center"/>
    </xf>
    <xf numFmtId="0" fontId="4" fillId="7" borderId="12" xfId="22" applyNumberFormat="1" applyFont="1" applyFill="1" applyBorder="1" applyAlignment="1">
      <alignment horizontal="left" vertical="center"/>
    </xf>
    <xf numFmtId="3" fontId="5" fillId="7" borderId="13" xfId="20" applyNumberFormat="1" applyFont="1" applyFill="1" applyBorder="1" applyAlignment="1">
      <alignment horizontal="right"/>
    </xf>
    <xf numFmtId="4" fontId="1" fillId="0" borderId="0" xfId="22" applyNumberFormat="1" applyFont="1" applyFill="1" applyBorder="1" applyAlignment="1">
      <alignment vertical="center"/>
    </xf>
    <xf numFmtId="166" fontId="1" fillId="0" borderId="0" xfId="22" applyNumberFormat="1" applyFont="1" applyFill="1" applyBorder="1" applyAlignment="1">
      <alignment horizontal="left" vertical="center"/>
    </xf>
    <xf numFmtId="0" fontId="4" fillId="0" borderId="14" xfId="22" applyNumberFormat="1" applyFont="1" applyFill="1" applyBorder="1" applyAlignment="1">
      <alignment horizontal="left" vertical="center"/>
    </xf>
    <xf numFmtId="3" fontId="5" fillId="0" borderId="15" xfId="20" applyNumberFormat="1" applyFont="1" applyFill="1" applyBorder="1" applyAlignment="1">
      <alignment horizontal="right"/>
    </xf>
    <xf numFmtId="166" fontId="1" fillId="0" borderId="0" xfId="22" applyNumberFormat="1" applyFont="1" applyFill="1" applyBorder="1" applyAlignment="1">
      <alignment horizontal="right" vertical="center"/>
    </xf>
    <xf numFmtId="0" fontId="4" fillId="0" borderId="16" xfId="22" applyNumberFormat="1" applyFont="1" applyFill="1" applyBorder="1" applyAlignment="1">
      <alignment horizontal="left" vertical="center"/>
    </xf>
    <xf numFmtId="3" fontId="5" fillId="0" borderId="17" xfId="20" applyNumberFormat="1" applyFont="1" applyFill="1" applyBorder="1" applyAlignment="1">
      <alignment horizontal="right"/>
    </xf>
    <xf numFmtId="0" fontId="4" fillId="0" borderId="18" xfId="22" applyNumberFormat="1" applyFont="1" applyFill="1" applyBorder="1" applyAlignment="1">
      <alignment horizontal="left" vertical="center"/>
    </xf>
    <xf numFmtId="3" fontId="5" fillId="0" borderId="19" xfId="20" applyNumberFormat="1" applyFont="1" applyFill="1" applyBorder="1" applyAlignment="1">
      <alignment horizontal="right"/>
    </xf>
    <xf numFmtId="3" fontId="1" fillId="0" borderId="0" xfId="22" applyNumberFormat="1" applyFont="1" applyFill="1" applyBorder="1" applyAlignment="1">
      <alignment vertical="center"/>
    </xf>
    <xf numFmtId="170" fontId="1" fillId="0" borderId="0" xfId="22" applyNumberFormat="1" applyFont="1" applyFill="1" applyBorder="1" applyAlignment="1">
      <alignment vertical="center"/>
    </xf>
    <xf numFmtId="2" fontId="1" fillId="0" borderId="0" xfId="22" applyFont="1" applyAlignment="1">
      <alignment/>
    </xf>
    <xf numFmtId="2" fontId="1" fillId="0" borderId="0" xfId="22" applyFont="1" applyBorder="1" applyAlignment="1">
      <alignment/>
    </xf>
    <xf numFmtId="0" fontId="1" fillId="0" borderId="0" xfId="22" applyNumberFormat="1" applyFont="1" applyFill="1" applyBorder="1" applyAlignment="1">
      <alignment horizontal="left" vertical="center"/>
    </xf>
    <xf numFmtId="0" fontId="1" fillId="0" borderId="0" xfId="22" applyNumberFormat="1" applyFont="1" applyFill="1" applyBorder="1" applyAlignment="1">
      <alignment horizontal="left"/>
    </xf>
    <xf numFmtId="0" fontId="7" fillId="0" borderId="0" xfId="22" applyNumberFormat="1" applyFont="1" applyFill="1" applyBorder="1" applyAlignment="1">
      <alignment/>
    </xf>
    <xf numFmtId="0" fontId="4" fillId="0" borderId="0" xfId="22" applyNumberFormat="1" applyFont="1" applyBorder="1" applyAlignment="1">
      <alignment vertical="center"/>
    </xf>
    <xf numFmtId="167" fontId="1" fillId="0" borderId="0" xfId="22" applyNumberFormat="1" applyFont="1" applyFill="1" applyBorder="1" applyAlignment="1">
      <alignment/>
    </xf>
    <xf numFmtId="0" fontId="1" fillId="0" borderId="0" xfId="22" applyNumberFormat="1" applyFont="1" applyFill="1" applyBorder="1" applyAlignment="1">
      <alignment/>
    </xf>
    <xf numFmtId="0" fontId="5" fillId="0" borderId="0" xfId="0" applyFont="1" applyFill="1"/>
    <xf numFmtId="0" fontId="1" fillId="8" borderId="1" xfId="22" applyNumberFormat="1" applyFont="1" applyFill="1" applyBorder="1" applyAlignment="1">
      <alignment horizontal="center"/>
    </xf>
    <xf numFmtId="0" fontId="1" fillId="8" borderId="1" xfId="22" applyNumberFormat="1" applyFont="1" applyFill="1" applyBorder="1" applyAlignment="1">
      <alignment/>
    </xf>
    <xf numFmtId="0" fontId="1" fillId="0" borderId="1" xfId="22" applyNumberFormat="1" applyFont="1" applyFill="1" applyBorder="1" applyAlignment="1">
      <alignment/>
    </xf>
    <xf numFmtId="2" fontId="1" fillId="0" borderId="1" xfId="22" applyNumberFormat="1" applyFont="1" applyFill="1" applyBorder="1" applyAlignment="1">
      <alignment/>
    </xf>
    <xf numFmtId="166" fontId="5" fillId="0" borderId="0" xfId="0" applyNumberFormat="1" applyFont="1"/>
    <xf numFmtId="0" fontId="5" fillId="9" borderId="0" xfId="0" applyFont="1" applyFill="1"/>
    <xf numFmtId="0" fontId="5" fillId="10" borderId="0" xfId="0" applyFont="1" applyFill="1"/>
    <xf numFmtId="166" fontId="5" fillId="10" borderId="0" xfId="0" applyNumberFormat="1" applyFont="1" applyFill="1"/>
    <xf numFmtId="0" fontId="5" fillId="11" borderId="0" xfId="0" applyFont="1" applyFill="1"/>
    <xf numFmtId="166" fontId="5" fillId="11" borderId="0" xfId="0" applyNumberFormat="1" applyFont="1" applyFill="1"/>
    <xf numFmtId="0" fontId="5" fillId="12" borderId="0" xfId="0" applyFont="1" applyFill="1"/>
    <xf numFmtId="166" fontId="5" fillId="12" borderId="0" xfId="0" applyNumberFormat="1" applyFont="1" applyFill="1"/>
    <xf numFmtId="2" fontId="5" fillId="13" borderId="0" xfId="0" applyNumberFormat="1" applyFont="1" applyFill="1"/>
    <xf numFmtId="2" fontId="5" fillId="14" borderId="0" xfId="0" applyNumberFormat="1" applyFont="1" applyFill="1"/>
    <xf numFmtId="0" fontId="8" fillId="6" borderId="20" xfId="0" applyFont="1" applyFill="1" applyBorder="1" applyAlignment="1">
      <alignment horizontal="center" vertical="center"/>
    </xf>
    <xf numFmtId="1" fontId="8" fillId="6" borderId="21" xfId="0" applyNumberFormat="1" applyFont="1" applyFill="1" applyBorder="1" applyAlignment="1">
      <alignment horizontal="center" vertical="center"/>
    </xf>
    <xf numFmtId="0" fontId="8" fillId="6" borderId="21" xfId="0" applyNumberFormat="1" applyFont="1" applyFill="1" applyBorder="1" applyAlignment="1">
      <alignment horizontal="center" vertical="center"/>
    </xf>
    <xf numFmtId="164" fontId="4" fillId="0" borderId="22" xfId="20" applyFont="1" applyFill="1" applyBorder="1" applyAlignment="1">
      <alignment horizontal="left"/>
    </xf>
    <xf numFmtId="166" fontId="5" fillId="0" borderId="22" xfId="0" applyNumberFormat="1" applyFont="1" applyFill="1" applyBorder="1" applyAlignment="1">
      <alignment horizontal="center" vertical="center"/>
    </xf>
    <xf numFmtId="0" fontId="9" fillId="0" borderId="0" xfId="0" applyFont="1"/>
    <xf numFmtId="164" fontId="4" fillId="0" borderId="2" xfId="20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2" fontId="5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166" fontId="5" fillId="4" borderId="0" xfId="0" applyNumberFormat="1" applyFont="1" applyFill="1"/>
    <xf numFmtId="0" fontId="5" fillId="0" borderId="0" xfId="0" applyFont="1" applyFill="1" applyBorder="1"/>
    <xf numFmtId="0" fontId="8" fillId="0" borderId="0" xfId="0" applyFont="1" applyFill="1" applyBorder="1"/>
    <xf numFmtId="0" fontId="5" fillId="6" borderId="23" xfId="0" applyFont="1" applyFill="1" applyBorder="1"/>
    <xf numFmtId="0" fontId="5" fillId="6" borderId="5" xfId="0" applyFont="1" applyFill="1" applyBorder="1"/>
    <xf numFmtId="0" fontId="8" fillId="6" borderId="5" xfId="0" applyFont="1" applyFill="1" applyBorder="1"/>
    <xf numFmtId="0" fontId="5" fillId="6" borderId="24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/>
    <xf numFmtId="0" fontId="5" fillId="6" borderId="25" xfId="0" applyFont="1" applyFill="1" applyBorder="1"/>
    <xf numFmtId="0" fontId="5" fillId="6" borderId="0" xfId="0" applyFont="1" applyFill="1" applyBorder="1"/>
    <xf numFmtId="0" fontId="8" fillId="6" borderId="0" xfId="0" applyFont="1" applyFill="1" applyBorder="1"/>
    <xf numFmtId="0" fontId="8" fillId="6" borderId="26" xfId="0" applyFont="1" applyFill="1" applyBorder="1"/>
    <xf numFmtId="0" fontId="5" fillId="6" borderId="25" xfId="0" applyFont="1" applyFill="1" applyBorder="1" applyAlignment="1">
      <alignment horizontal="center"/>
    </xf>
    <xf numFmtId="2" fontId="5" fillId="6" borderId="0" xfId="0" applyNumberFormat="1" applyFont="1" applyFill="1" applyBorder="1"/>
    <xf numFmtId="2" fontId="5" fillId="6" borderId="26" xfId="0" applyNumberFormat="1" applyFont="1" applyFill="1" applyBorder="1"/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 shrinkToFit="1"/>
    </xf>
    <xf numFmtId="166" fontId="5" fillId="0" borderId="0" xfId="0" applyNumberFormat="1" applyFont="1" applyFill="1" applyBorder="1"/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/>
    <xf numFmtId="2" fontId="5" fillId="6" borderId="28" xfId="0" applyNumberFormat="1" applyFont="1" applyFill="1" applyBorder="1"/>
    <xf numFmtId="2" fontId="5" fillId="6" borderId="29" xfId="0" applyNumberFormat="1" applyFont="1" applyFill="1" applyBorder="1"/>
    <xf numFmtId="0" fontId="5" fillId="0" borderId="0" xfId="0" applyFont="1" applyAlignment="1">
      <alignment horizontal="center"/>
    </xf>
    <xf numFmtId="0" fontId="5" fillId="6" borderId="27" xfId="0" applyFont="1" applyFill="1" applyBorder="1"/>
    <xf numFmtId="0" fontId="5" fillId="0" borderId="23" xfId="0" applyFont="1" applyFill="1" applyBorder="1"/>
    <xf numFmtId="0" fontId="5" fillId="0" borderId="5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1" fontId="8" fillId="0" borderId="26" xfId="0" applyNumberFormat="1" applyFont="1" applyFill="1" applyBorder="1"/>
    <xf numFmtId="2" fontId="5" fillId="0" borderId="26" xfId="0" applyNumberFormat="1" applyFont="1" applyFill="1" applyBorder="1"/>
    <xf numFmtId="166" fontId="5" fillId="0" borderId="26" xfId="0" applyNumberFormat="1" applyFont="1" applyFill="1" applyBorder="1"/>
    <xf numFmtId="0" fontId="5" fillId="0" borderId="27" xfId="0" applyFont="1" applyFill="1" applyBorder="1"/>
    <xf numFmtId="166" fontId="5" fillId="0" borderId="28" xfId="0" applyNumberFormat="1" applyFont="1" applyFill="1" applyBorder="1"/>
    <xf numFmtId="166" fontId="5" fillId="0" borderId="29" xfId="0" applyNumberFormat="1" applyFont="1" applyFill="1" applyBorder="1"/>
    <xf numFmtId="0" fontId="1" fillId="0" borderId="0" xfId="25" applyFont="1">
      <alignment/>
      <protection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1" fillId="15" borderId="30" xfId="0" applyFont="1" applyFill="1" applyBorder="1" applyAlignment="1">
      <alignment horizontal="right" vertical="center"/>
    </xf>
    <xf numFmtId="0" fontId="11" fillId="15" borderId="3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16" borderId="30" xfId="0" applyFont="1" applyFill="1" applyBorder="1" applyAlignment="1">
      <alignment horizontal="left" vertical="center"/>
    </xf>
    <xf numFmtId="0" fontId="4" fillId="17" borderId="30" xfId="0" applyFont="1" applyFill="1" applyBorder="1" applyAlignment="1">
      <alignment horizontal="left" vertical="center"/>
    </xf>
    <xf numFmtId="169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0" fontId="5" fillId="3" borderId="0" xfId="0" applyFont="1" applyFill="1"/>
    <xf numFmtId="165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69" fontId="1" fillId="18" borderId="0" xfId="0" applyNumberFormat="1" applyFont="1" applyFill="1" applyAlignment="1">
      <alignment horizontal="right" vertical="center" shrinkToFit="1"/>
    </xf>
    <xf numFmtId="165" fontId="1" fillId="18" borderId="0" xfId="0" applyNumberFormat="1" applyFont="1" applyFill="1" applyAlignment="1">
      <alignment horizontal="right" vertical="center" shrinkToFit="1"/>
    </xf>
    <xf numFmtId="0" fontId="5" fillId="19" borderId="0" xfId="0" applyFont="1" applyFill="1"/>
    <xf numFmtId="0" fontId="1" fillId="0" borderId="2" xfId="22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1" xfId="22" applyNumberFormat="1" applyFont="1" applyFill="1" applyBorder="1" applyAlignment="1">
      <alignment horizontal="center"/>
    </xf>
    <xf numFmtId="0" fontId="1" fillId="2" borderId="1" xfId="22" applyNumberFormat="1" applyFont="1" applyFill="1" applyBorder="1" applyAlignment="1">
      <alignment horizontal="center"/>
    </xf>
    <xf numFmtId="2" fontId="1" fillId="0" borderId="2" xfId="22" applyFont="1" applyBorder="1" applyAlignment="1">
      <alignment/>
    </xf>
    <xf numFmtId="166" fontId="1" fillId="0" borderId="2" xfId="22" applyNumberFormat="1" applyFont="1" applyBorder="1" applyAlignment="1">
      <alignment/>
    </xf>
    <xf numFmtId="166" fontId="1" fillId="0" borderId="2" xfId="22" applyNumberFormat="1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1" xfId="27" applyNumberFormat="1" applyFont="1" applyFill="1" applyBorder="1" applyAlignment="1">
      <alignment/>
      <protection/>
    </xf>
    <xf numFmtId="166" fontId="1" fillId="0" borderId="1" xfId="27" applyNumberFormat="1" applyFont="1" applyFill="1" applyBorder="1" applyAlignment="1">
      <alignment/>
      <protection/>
    </xf>
    <xf numFmtId="0" fontId="4" fillId="16" borderId="31" xfId="0" applyFont="1" applyFill="1" applyBorder="1" applyAlignment="1">
      <alignment horizontal="left" vertical="center"/>
    </xf>
    <xf numFmtId="0" fontId="4" fillId="17" borderId="2" xfId="0" applyFont="1" applyFill="1" applyBorder="1" applyAlignment="1">
      <alignment horizontal="left" vertical="center"/>
    </xf>
    <xf numFmtId="169" fontId="1" fillId="18" borderId="2" xfId="0" applyNumberFormat="1" applyFont="1" applyFill="1" applyBorder="1" applyAlignment="1">
      <alignment horizontal="right" vertical="center" shrinkToFit="1"/>
    </xf>
    <xf numFmtId="168" fontId="1" fillId="18" borderId="2" xfId="0" applyNumberFormat="1" applyFont="1" applyFill="1" applyBorder="1" applyAlignment="1">
      <alignment horizontal="right" vertical="center" shrinkToFit="1"/>
    </xf>
    <xf numFmtId="4" fontId="1" fillId="0" borderId="32" xfId="0" applyNumberFormat="1" applyFont="1" applyFill="1" applyBorder="1" applyAlignment="1">
      <alignment/>
    </xf>
    <xf numFmtId="0" fontId="5" fillId="0" borderId="2" xfId="0" applyFont="1" applyBorder="1"/>
    <xf numFmtId="165" fontId="1" fillId="0" borderId="32" xfId="0" applyNumberFormat="1" applyFont="1" applyFill="1" applyBorder="1" applyAlignment="1">
      <alignment/>
    </xf>
    <xf numFmtId="2" fontId="1" fillId="0" borderId="2" xfId="22" applyFont="1" applyBorder="1" applyAlignment="1">
      <alignment/>
    </xf>
    <xf numFmtId="166" fontId="5" fillId="0" borderId="2" xfId="0" applyNumberFormat="1" applyFont="1" applyBorder="1"/>
    <xf numFmtId="0" fontId="12" fillId="0" borderId="0" xfId="0" applyFont="1"/>
    <xf numFmtId="4" fontId="1" fillId="0" borderId="0" xfId="23" applyNumberFormat="1" applyFont="1">
      <alignment/>
      <protection/>
    </xf>
    <xf numFmtId="0" fontId="1" fillId="0" borderId="0" xfId="23" applyFont="1">
      <alignment/>
      <protection/>
    </xf>
    <xf numFmtId="0" fontId="1" fillId="0" borderId="0" xfId="29" applyFont="1">
      <alignment/>
      <protection/>
    </xf>
    <xf numFmtId="0" fontId="1" fillId="2" borderId="2" xfId="23" applyNumberFormat="1" applyFont="1" applyFill="1" applyBorder="1" applyAlignment="1">
      <alignment/>
      <protection/>
    </xf>
    <xf numFmtId="165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>
      <alignment/>
      <protection/>
    </xf>
    <xf numFmtId="166" fontId="1" fillId="0" borderId="2" xfId="29" applyNumberFormat="1" applyFont="1" applyFill="1" applyBorder="1">
      <alignment/>
      <protection/>
    </xf>
    <xf numFmtId="0" fontId="4" fillId="0" borderId="0" xfId="29" applyFont="1" applyAlignment="1">
      <alignment horizontal="left"/>
      <protection/>
    </xf>
    <xf numFmtId="166" fontId="1" fillId="0" borderId="2" xfId="23" applyNumberFormat="1" applyFont="1" applyFill="1" applyBorder="1" applyAlignment="1">
      <alignment/>
      <protection/>
    </xf>
    <xf numFmtId="166" fontId="1" fillId="18" borderId="2" xfId="23" applyNumberFormat="1" applyFont="1" applyFill="1" applyBorder="1" applyAlignment="1">
      <alignment horizontal="right" vertical="center" shrinkToFit="1"/>
      <protection/>
    </xf>
    <xf numFmtId="0" fontId="1" fillId="0" borderId="0" xfId="23" applyNumberFormat="1" applyFont="1" applyFill="1" applyBorder="1" applyAlignment="1">
      <alignment/>
      <protection/>
    </xf>
    <xf numFmtId="168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 applyAlignment="1">
      <alignment/>
      <protection/>
    </xf>
    <xf numFmtId="169" fontId="1" fillId="0" borderId="0" xfId="0" applyNumberFormat="1" applyFont="1" applyFill="1" applyAlignment="1">
      <alignment horizontal="right" vertical="center" shrinkToFit="1"/>
    </xf>
    <xf numFmtId="4" fontId="5" fillId="0" borderId="0" xfId="0" applyNumberFormat="1" applyFont="1" applyFill="1"/>
    <xf numFmtId="0" fontId="13" fillId="0" borderId="0" xfId="0" applyFont="1"/>
    <xf numFmtId="0" fontId="1" fillId="2" borderId="1" xfId="22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1" fillId="0" borderId="0" xfId="22" applyNumberFormat="1" applyFont="1" applyAlignment="1">
      <alignment/>
    </xf>
    <xf numFmtId="0" fontId="5" fillId="0" borderId="0" xfId="0" applyFont="1" applyAlignment="1">
      <alignment horizontal="right"/>
    </xf>
    <xf numFmtId="0" fontId="1" fillId="2" borderId="1" xfId="22" applyNumberFormat="1" applyFont="1" applyFill="1" applyBorder="1" applyAlignment="1">
      <alignment horizontal="right"/>
    </xf>
    <xf numFmtId="0" fontId="1" fillId="0" borderId="0" xfId="28" applyFont="1">
      <alignment/>
      <protection/>
    </xf>
    <xf numFmtId="0" fontId="1" fillId="0" borderId="0" xfId="28" applyNumberFormat="1" applyFont="1" applyFill="1" applyBorder="1" applyAlignment="1">
      <alignment/>
      <protection/>
    </xf>
    <xf numFmtId="0" fontId="1" fillId="2" borderId="0" xfId="23" applyNumberFormat="1" applyFont="1" applyFill="1" applyBorder="1" applyAlignment="1">
      <alignment/>
      <protection/>
    </xf>
    <xf numFmtId="0" fontId="1" fillId="2" borderId="0" xfId="23" applyNumberFormat="1" applyFont="1" applyFill="1" applyBorder="1" applyAlignment="1">
      <alignment horizontal="center"/>
      <protection/>
    </xf>
    <xf numFmtId="0" fontId="1" fillId="2" borderId="0" xfId="28" applyNumberFormat="1" applyFont="1" applyFill="1" applyBorder="1" applyAlignment="1">
      <alignment/>
      <protection/>
    </xf>
    <xf numFmtId="1" fontId="1" fillId="0" borderId="0" xfId="28" applyNumberFormat="1" applyFont="1" applyFill="1" applyBorder="1" applyAlignment="1">
      <alignment/>
      <protection/>
    </xf>
    <xf numFmtId="1" fontId="1" fillId="0" borderId="0" xfId="28" applyNumberFormat="1" applyFont="1" applyBorder="1">
      <alignment/>
      <protection/>
    </xf>
    <xf numFmtId="4" fontId="1" fillId="0" borderId="0" xfId="28" applyNumberFormat="1" applyFont="1" applyFill="1" applyBorder="1" applyAlignment="1">
      <alignment/>
      <protection/>
    </xf>
    <xf numFmtId="0" fontId="1" fillId="0" borderId="0" xfId="28" applyFont="1" applyBorder="1">
      <alignment/>
      <protection/>
    </xf>
    <xf numFmtId="0" fontId="4" fillId="0" borderId="0" xfId="28" applyFont="1" applyAlignment="1">
      <alignment horizontal="left"/>
      <protection/>
    </xf>
    <xf numFmtId="0" fontId="1" fillId="0" borderId="0" xfId="28" applyFont="1" applyAlignment="1">
      <alignment horizontal="left"/>
      <protection/>
    </xf>
    <xf numFmtId="0" fontId="1" fillId="0" borderId="0" xfId="28" applyFont="1" applyAlignment="1">
      <alignment wrapText="1"/>
      <protection/>
    </xf>
    <xf numFmtId="1" fontId="1" fillId="0" borderId="0" xfId="23" applyNumberFormat="1" applyFont="1">
      <alignment/>
      <protection/>
    </xf>
    <xf numFmtId="0" fontId="5" fillId="0" borderId="0" xfId="24" applyFont="1" applyAlignment="1">
      <alignment horizontal="left"/>
      <protection/>
    </xf>
    <xf numFmtId="0" fontId="5" fillId="0" borderId="0" xfId="24" applyFont="1">
      <alignment/>
      <protection/>
    </xf>
    <xf numFmtId="166" fontId="5" fillId="0" borderId="0" xfId="24" applyNumberFormat="1" applyFont="1" applyAlignment="1">
      <alignment horizontal="right"/>
      <protection/>
    </xf>
    <xf numFmtId="0" fontId="8" fillId="6" borderId="8" xfId="24" applyFont="1" applyFill="1" applyBorder="1" applyAlignment="1">
      <alignment horizontal="left" vertical="center"/>
      <protection/>
    </xf>
    <xf numFmtId="0" fontId="1" fillId="2" borderId="1" xfId="22" applyNumberFormat="1" applyFont="1" applyFill="1" applyBorder="1" applyAlignment="1">
      <alignment horizontal="left"/>
    </xf>
    <xf numFmtId="2" fontId="5" fillId="0" borderId="0" xfId="24" applyNumberFormat="1" applyFont="1" applyAlignment="1">
      <alignment horizontal="right"/>
      <protection/>
    </xf>
    <xf numFmtId="2" fontId="5" fillId="0" borderId="0" xfId="24" applyNumberFormat="1" applyFont="1" applyFill="1" applyAlignment="1">
      <alignment horizontal="right"/>
      <protection/>
    </xf>
    <xf numFmtId="0" fontId="8" fillId="0" borderId="0" xfId="24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2" fontId="8" fillId="4" borderId="0" xfId="24" applyNumberFormat="1" applyFont="1" applyFill="1" applyAlignment="1">
      <alignment horizontal="left"/>
      <protection/>
    </xf>
    <xf numFmtId="2" fontId="5" fillId="4" borderId="0" xfId="24" applyNumberFormat="1" applyFont="1" applyFill="1">
      <alignment/>
      <protection/>
    </xf>
    <xf numFmtId="2" fontId="5" fillId="4" borderId="0" xfId="24" applyNumberFormat="1" applyFont="1" applyFill="1" applyBorder="1">
      <alignment/>
      <protection/>
    </xf>
    <xf numFmtId="0" fontId="1" fillId="2" borderId="1" xfId="22" applyNumberFormat="1" applyFont="1" applyFill="1" applyBorder="1" applyAlignment="1">
      <alignment horizontal="left"/>
    </xf>
    <xf numFmtId="2" fontId="5" fillId="0" borderId="0" xfId="24" applyNumberFormat="1" applyFont="1">
      <alignment/>
      <protection/>
    </xf>
    <xf numFmtId="0" fontId="4" fillId="6" borderId="10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/>
    </xf>
    <xf numFmtId="166" fontId="1" fillId="0" borderId="22" xfId="0" applyNumberFormat="1" applyFont="1" applyFill="1" applyBorder="1" applyAlignment="1">
      <alignment horizontal="center" vertical="center"/>
    </xf>
    <xf numFmtId="164" fontId="5" fillId="7" borderId="33" xfId="20" applyFont="1" applyFill="1" applyBorder="1" applyAlignment="1">
      <alignment horizontal="center"/>
    </xf>
    <xf numFmtId="164" fontId="5" fillId="7" borderId="34" xfId="20" applyFont="1" applyFill="1" applyBorder="1" applyAlignment="1">
      <alignment horizontal="center"/>
    </xf>
    <xf numFmtId="164" fontId="5" fillId="7" borderId="29" xfId="20" applyFont="1" applyFill="1" applyBorder="1" applyAlignment="1">
      <alignment horizontal="center"/>
    </xf>
    <xf numFmtId="164" fontId="5" fillId="0" borderId="15" xfId="20" applyFont="1" applyFill="1" applyBorder="1" applyAlignment="1">
      <alignment horizontal="center"/>
    </xf>
    <xf numFmtId="164" fontId="5" fillId="0" borderId="35" xfId="20" applyFont="1" applyFill="1" applyBorder="1" applyAlignment="1">
      <alignment horizontal="center"/>
    </xf>
    <xf numFmtId="164" fontId="5" fillId="0" borderId="36" xfId="20" applyFont="1" applyFill="1" applyBorder="1" applyAlignment="1">
      <alignment horizontal="center"/>
    </xf>
    <xf numFmtId="164" fontId="5" fillId="0" borderId="17" xfId="20" applyFont="1" applyFill="1" applyBorder="1" applyAlignment="1">
      <alignment horizontal="center"/>
    </xf>
    <xf numFmtId="164" fontId="5" fillId="0" borderId="37" xfId="20" applyFont="1" applyFill="1" applyBorder="1" applyAlignment="1">
      <alignment horizontal="center"/>
    </xf>
    <xf numFmtId="164" fontId="5" fillId="0" borderId="38" xfId="20" applyFont="1" applyFill="1" applyBorder="1" applyAlignment="1">
      <alignment horizontal="center"/>
    </xf>
    <xf numFmtId="164" fontId="5" fillId="0" borderId="19" xfId="20" applyFont="1" applyFill="1" applyBorder="1" applyAlignment="1">
      <alignment horizontal="center"/>
    </xf>
    <xf numFmtId="164" fontId="5" fillId="0" borderId="39" xfId="20" applyFont="1" applyFill="1" applyBorder="1" applyAlignment="1">
      <alignment horizontal="center"/>
    </xf>
    <xf numFmtId="164" fontId="5" fillId="0" borderId="40" xfId="20" applyFont="1" applyFill="1" applyBorder="1" applyAlignment="1">
      <alignment horizontal="center"/>
    </xf>
    <xf numFmtId="166" fontId="5" fillId="7" borderId="34" xfId="20" applyNumberFormat="1" applyFont="1" applyFill="1" applyBorder="1" applyAlignment="1">
      <alignment horizontal="center"/>
    </xf>
    <xf numFmtId="4" fontId="1" fillId="7" borderId="34" xfId="20" applyNumberFormat="1" applyFont="1" applyFill="1" applyBorder="1" applyAlignment="1">
      <alignment horizontal="center"/>
    </xf>
    <xf numFmtId="166" fontId="5" fillId="0" borderId="35" xfId="20" applyNumberFormat="1" applyFont="1" applyFill="1" applyBorder="1" applyAlignment="1">
      <alignment horizontal="center"/>
    </xf>
    <xf numFmtId="4" fontId="1" fillId="0" borderId="35" xfId="20" applyNumberFormat="1" applyFont="1" applyFill="1" applyBorder="1" applyAlignment="1">
      <alignment horizontal="center"/>
    </xf>
    <xf numFmtId="4" fontId="1" fillId="0" borderId="37" xfId="20" applyNumberFormat="1" applyFont="1" applyFill="1" applyBorder="1" applyAlignment="1">
      <alignment horizontal="center"/>
    </xf>
    <xf numFmtId="166" fontId="5" fillId="0" borderId="28" xfId="20" applyNumberFormat="1" applyFont="1" applyFill="1" applyBorder="1" applyAlignment="1">
      <alignment horizontal="center"/>
    </xf>
    <xf numFmtId="4" fontId="1" fillId="0" borderId="39" xfId="20" applyNumberFormat="1" applyFont="1" applyFill="1" applyBorder="1" applyAlignment="1">
      <alignment horizontal="center"/>
    </xf>
    <xf numFmtId="4" fontId="1" fillId="7" borderId="34" xfId="20" applyNumberFormat="1" applyFont="1" applyFill="1" applyBorder="1" applyAlignment="1">
      <alignment horizontal="right" indent="2"/>
    </xf>
    <xf numFmtId="4" fontId="1" fillId="0" borderId="35" xfId="20" applyNumberFormat="1" applyFont="1" applyFill="1" applyBorder="1" applyAlignment="1">
      <alignment horizontal="right" indent="2"/>
    </xf>
    <xf numFmtId="4" fontId="1" fillId="0" borderId="37" xfId="20" applyNumberFormat="1" applyFont="1" applyFill="1" applyBorder="1" applyAlignment="1">
      <alignment horizontal="right" indent="2"/>
    </xf>
    <xf numFmtId="4" fontId="1" fillId="0" borderId="39" xfId="2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/>
    </xf>
    <xf numFmtId="2" fontId="5" fillId="0" borderId="0" xfId="24" applyNumberFormat="1" applyFont="1" applyAlignment="1">
      <alignment horizontal="left"/>
      <protection/>
    </xf>
    <xf numFmtId="0" fontId="16" fillId="18" borderId="0" xfId="0" applyFont="1" applyFill="1" applyAlignment="1">
      <alignment horizontal="left" vertical="center"/>
    </xf>
    <xf numFmtId="0" fontId="5" fillId="0" borderId="0" xfId="24" applyFont="1" quotePrefix="1">
      <alignment/>
      <protection/>
    </xf>
    <xf numFmtId="0" fontId="1" fillId="2" borderId="0" xfId="23" applyFont="1" applyFill="1" applyAlignment="1">
      <alignment horizontal="center"/>
      <protection/>
    </xf>
    <xf numFmtId="0" fontId="1" fillId="20" borderId="2" xfId="23" applyFont="1" applyFill="1" applyBorder="1">
      <alignment/>
      <protection/>
    </xf>
    <xf numFmtId="0" fontId="1" fillId="2" borderId="2" xfId="23" applyFont="1" applyFill="1" applyBorder="1" applyAlignment="1">
      <alignment horizontal="center"/>
      <protection/>
    </xf>
    <xf numFmtId="165" fontId="1" fillId="0" borderId="2" xfId="23" applyNumberFormat="1" applyFont="1" applyBorder="1">
      <alignment/>
      <protection/>
    </xf>
    <xf numFmtId="166" fontId="1" fillId="20" borderId="2" xfId="23" applyNumberFormat="1" applyFont="1" applyFill="1" applyBorder="1">
      <alignment/>
      <protection/>
    </xf>
    <xf numFmtId="165" fontId="5" fillId="0" borderId="2" xfId="23" applyNumberFormat="1" applyFont="1" applyBorder="1">
      <alignment/>
      <protection/>
    </xf>
    <xf numFmtId="0" fontId="14" fillId="0" borderId="0" xfId="29" applyFont="1">
      <alignment/>
      <protection/>
    </xf>
    <xf numFmtId="165" fontId="14" fillId="0" borderId="0" xfId="23" applyNumberFormat="1" applyFont="1">
      <alignment/>
      <protection/>
    </xf>
    <xf numFmtId="0" fontId="11" fillId="15" borderId="0" xfId="0" applyFont="1" applyFill="1" applyAlignment="1">
      <alignment horizontal="right" vertical="center"/>
    </xf>
    <xf numFmtId="0" fontId="11" fillId="15" borderId="0" xfId="0" applyFont="1" applyFill="1" applyAlignment="1">
      <alignment horizontal="left" vertical="center"/>
    </xf>
    <xf numFmtId="0" fontId="11" fillId="15" borderId="0" xfId="0" applyFont="1" applyFill="1" applyAlignment="1">
      <alignment vertical="center"/>
    </xf>
    <xf numFmtId="0" fontId="4" fillId="16" borderId="0" xfId="0" applyFont="1" applyFill="1" applyAlignment="1">
      <alignment horizontal="left" vertical="center"/>
    </xf>
    <xf numFmtId="0" fontId="4" fillId="17" borderId="0" xfId="0" applyFont="1" applyFill="1" applyAlignment="1">
      <alignment horizontal="left" vertical="center"/>
    </xf>
    <xf numFmtId="168" fontId="1" fillId="18" borderId="0" xfId="0" applyNumberFormat="1" applyFont="1" applyFill="1" applyAlignment="1">
      <alignment horizontal="right" vertical="center" shrinkToFit="1"/>
    </xf>
    <xf numFmtId="0" fontId="1" fillId="2" borderId="2" xfId="23" applyNumberFormat="1" applyFont="1" applyFill="1" applyBorder="1" applyAlignment="1">
      <alignment/>
      <protection/>
    </xf>
    <xf numFmtId="165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>
      <alignment/>
      <protection/>
    </xf>
    <xf numFmtId="166" fontId="1" fillId="0" borderId="2" xfId="29" applyNumberFormat="1" applyFont="1" applyFill="1" applyBorder="1">
      <alignment/>
      <protection/>
    </xf>
    <xf numFmtId="166" fontId="1" fillId="18" borderId="2" xfId="23" applyNumberFormat="1" applyFont="1" applyFill="1" applyBorder="1" applyAlignment="1">
      <alignment horizontal="right" vertical="center" shrinkToFit="1"/>
      <protection/>
    </xf>
    <xf numFmtId="0" fontId="1" fillId="0" borderId="0" xfId="31" applyFont="1" applyAlignment="1">
      <alignment horizontal="left" vertical="center"/>
      <protection/>
    </xf>
    <xf numFmtId="0" fontId="15" fillId="0" borderId="0" xfId="31" applyFont="1">
      <alignment/>
      <protection/>
    </xf>
    <xf numFmtId="0" fontId="4" fillId="0" borderId="0" xfId="31" applyFont="1" applyAlignment="1">
      <alignment horizontal="left" vertical="center"/>
      <protection/>
    </xf>
    <xf numFmtId="0" fontId="11" fillId="15" borderId="30" xfId="31" applyFont="1" applyFill="1" applyBorder="1" applyAlignment="1">
      <alignment horizontal="right" vertical="center"/>
      <protection/>
    </xf>
    <xf numFmtId="0" fontId="11" fillId="15" borderId="30" xfId="31" applyFont="1" applyFill="1" applyBorder="1" applyAlignment="1">
      <alignment horizontal="left" vertical="center"/>
      <protection/>
    </xf>
    <xf numFmtId="0" fontId="4" fillId="16" borderId="30" xfId="31" applyFont="1" applyFill="1" applyBorder="1" applyAlignment="1">
      <alignment horizontal="left" vertical="center"/>
      <protection/>
    </xf>
    <xf numFmtId="0" fontId="15" fillId="19" borderId="0" xfId="31" applyFont="1" applyFill="1">
      <alignment/>
      <protection/>
    </xf>
    <xf numFmtId="0" fontId="4" fillId="17" borderId="30" xfId="31" applyFont="1" applyFill="1" applyBorder="1" applyAlignment="1">
      <alignment horizontal="left" vertical="center"/>
      <protection/>
    </xf>
    <xf numFmtId="165" fontId="1" fillId="18" borderId="0" xfId="31" applyNumberFormat="1" applyFont="1" applyFill="1" applyAlignment="1">
      <alignment horizontal="right" vertical="center" shrinkToFit="1"/>
      <protection/>
    </xf>
    <xf numFmtId="169" fontId="1" fillId="18" borderId="0" xfId="31" applyNumberFormat="1" applyFont="1" applyFill="1" applyAlignment="1">
      <alignment horizontal="right" vertical="center" shrinkToFit="1"/>
      <protection/>
    </xf>
    <xf numFmtId="2" fontId="15" fillId="0" borderId="0" xfId="31" applyNumberFormat="1" applyFont="1">
      <alignment/>
      <protection/>
    </xf>
    <xf numFmtId="166" fontId="15" fillId="0" borderId="0" xfId="31" applyNumberFormat="1" applyFont="1">
      <alignment/>
      <protection/>
    </xf>
    <xf numFmtId="0" fontId="1" fillId="21" borderId="2" xfId="31" applyFont="1" applyFill="1" applyBorder="1">
      <alignment/>
      <protection/>
    </xf>
    <xf numFmtId="166" fontId="18" fillId="0" borderId="0" xfId="31" applyNumberFormat="1" applyFont="1">
      <alignment/>
      <protection/>
    </xf>
    <xf numFmtId="0" fontId="19" fillId="0" borderId="0" xfId="31" applyFont="1" applyAlignment="1">
      <alignment horizontal="left"/>
      <protection/>
    </xf>
    <xf numFmtId="0" fontId="11" fillId="15" borderId="41" xfId="0" applyFont="1" applyFill="1" applyBorder="1" applyAlignment="1">
      <alignment horizontal="left" vertical="center"/>
    </xf>
    <xf numFmtId="4" fontId="5" fillId="0" borderId="0" xfId="0" applyNumberFormat="1" applyFont="1"/>
    <xf numFmtId="169" fontId="5" fillId="0" borderId="0" xfId="0" applyNumberFormat="1" applyFont="1"/>
    <xf numFmtId="3" fontId="20" fillId="18" borderId="0" xfId="0" applyNumberFormat="1" applyFont="1" applyFill="1" applyAlignment="1">
      <alignment horizontal="right" vertical="center" shrinkToFit="1"/>
    </xf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 readingOrder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6" fillId="0" borderId="0" xfId="22" applyNumberFormat="1" applyFont="1" applyFill="1" applyBorder="1" applyAlignment="1">
      <alignment horizontal="left" vertical="top"/>
    </xf>
    <xf numFmtId="0" fontId="4" fillId="6" borderId="42" xfId="22" applyNumberFormat="1" applyFont="1" applyFill="1" applyBorder="1" applyAlignment="1">
      <alignment horizontal="center" vertical="center" wrapText="1"/>
    </xf>
    <xf numFmtId="0" fontId="4" fillId="6" borderId="43" xfId="22" applyNumberFormat="1" applyFont="1" applyFill="1" applyBorder="1" applyAlignment="1">
      <alignment horizontal="center" vertical="center" wrapText="1"/>
    </xf>
    <xf numFmtId="0" fontId="4" fillId="6" borderId="44" xfId="22" applyNumberFormat="1" applyFont="1" applyFill="1" applyBorder="1" applyAlignment="1">
      <alignment horizontal="center" vertical="center" wrapText="1"/>
    </xf>
    <xf numFmtId="0" fontId="4" fillId="6" borderId="10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/>
    </xf>
    <xf numFmtId="0" fontId="4" fillId="6" borderId="9" xfId="22" applyNumberFormat="1" applyFont="1" applyFill="1" applyBorder="1" applyAlignment="1">
      <alignment horizontal="center" vertical="center"/>
    </xf>
    <xf numFmtId="0" fontId="4" fillId="6" borderId="45" xfId="22" applyNumberFormat="1" applyFont="1" applyFill="1" applyBorder="1" applyAlignment="1">
      <alignment horizontal="center" vertical="center"/>
    </xf>
    <xf numFmtId="0" fontId="4" fillId="6" borderId="46" xfId="22" applyNumberFormat="1" applyFont="1" applyFill="1" applyBorder="1" applyAlignment="1">
      <alignment horizontal="center" vertical="center"/>
    </xf>
    <xf numFmtId="0" fontId="4" fillId="6" borderId="47" xfId="22" applyNumberFormat="1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14" xfId="21"/>
    <cellStyle name="Normal 4" xfId="22"/>
    <cellStyle name="Normal 2 2" xfId="23"/>
    <cellStyle name="Normal 4 2" xfId="24"/>
    <cellStyle name="Normal 3 2" xfId="25"/>
    <cellStyle name="Normal 3" xfId="26"/>
    <cellStyle name="Normal 2 5" xfId="27"/>
    <cellStyle name="Normal 2" xfId="28"/>
    <cellStyle name="Normal 4 3" xfId="29"/>
    <cellStyle name="Normal 6" xfId="30"/>
    <cellStyle name="Normal 2 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(¹)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 (²),  EU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  and % TSC and % GDP)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"/>
          <c:w val="0.94825"/>
          <c:h val="0.5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'!$C$65:$X$65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'!$C$66:$X$66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'!$C$67:$X$67</c:f>
              <c:numCache/>
            </c:numRef>
          </c:val>
        </c:ser>
        <c:overlap val="100"/>
        <c:gapWidth val="75"/>
        <c:axId val="61440309"/>
        <c:axId val="16091870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12700">
                <a:solidFill>
                  <a:schemeClr val="accent4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'!$C$68:$X$68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12700">
                <a:solidFill>
                  <a:schemeClr val="accent5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'!$C$69:$X$69</c:f>
              <c:numCache/>
            </c:numRef>
          </c:val>
          <c:smooth val="0"/>
        </c:ser>
        <c:marker val="1"/>
        <c:axId val="10609103"/>
        <c:axId val="28373064"/>
      </c:lineChart>
      <c:cat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870"/>
        <c:crosses val="autoZero"/>
        <c:auto val="1"/>
        <c:lblOffset val="100"/>
        <c:noMultiLvlLbl val="0"/>
      </c:catAx>
      <c:valAx>
        <c:axId val="160918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440309"/>
        <c:crosses val="autoZero"/>
        <c:crossBetween val="between"/>
        <c:dispUnits>
          <c:builtInUnit val="thousands"/>
        </c:dispUnits>
      </c:valAx>
      <c:catAx>
        <c:axId val="10609103"/>
        <c:scaling>
          <c:orientation val="minMax"/>
        </c:scaling>
        <c:axPos val="b"/>
        <c:delete val="1"/>
        <c:majorTickMark val="none"/>
        <c:minorTickMark val="none"/>
        <c:tickLblPos val="nextTo"/>
        <c:crossAx val="28373064"/>
        <c:crosses val="autoZero"/>
        <c:auto val="1"/>
        <c:lblOffset val="100"/>
        <c:noMultiLvlLbl val="0"/>
      </c:catAx>
      <c:valAx>
        <c:axId val="2837306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609103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78025"/>
          <c:w val="0.869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Greenhouse gas emissions intensity of energy consumption, energy taxes and GDP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75"/>
          <c:w val="0.9707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'Figure 7b'!$A$14</c:f>
              <c:strCache>
                <c:ptCount val="1"/>
                <c:pt idx="0">
                  <c:v>GHG emissions intensity of energy consumption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7b'!$D$13:$W$13</c:f>
              <c:strCache/>
            </c:strRef>
          </c:cat>
          <c:val>
            <c:numRef>
              <c:f>'Figure 7b'!$D$14:$W$14</c:f>
              <c:numCache/>
            </c:numRef>
          </c:val>
          <c:smooth val="0"/>
        </c:ser>
        <c:ser>
          <c:idx val="1"/>
          <c:order val="1"/>
          <c:tx>
            <c:strRef>
              <c:f>'Figure 7b'!$A$15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7b'!$D$13:$W$13</c:f>
              <c:strCache/>
            </c:strRef>
          </c:cat>
          <c:val>
            <c:numRef>
              <c:f>'Figure 7b'!$D$15:$W$15</c:f>
              <c:numCache/>
            </c:numRef>
          </c:val>
          <c:smooth val="0"/>
        </c:ser>
        <c:ser>
          <c:idx val="2"/>
          <c:order val="2"/>
          <c:tx>
            <c:strRef>
              <c:f>'Figure 7b'!$A$16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7b'!$D$13:$W$13</c:f>
              <c:strCache/>
            </c:strRef>
          </c:cat>
          <c:val>
            <c:numRef>
              <c:f>'Figure 7b'!$D$16:$W$16</c:f>
              <c:numCache/>
            </c:numRef>
          </c:val>
          <c:smooth val="0"/>
        </c:ser>
        <c:marker val="1"/>
        <c:axId val="28750003"/>
        <c:axId val="57423436"/>
      </c:line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23436"/>
        <c:crosses val="autoZero"/>
        <c:auto val="1"/>
        <c:lblOffset val="100"/>
        <c:noMultiLvlLbl val="0"/>
      </c:catAx>
      <c:valAx>
        <c:axId val="57423436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87500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75"/>
          <c:y val="0.842"/>
          <c:w val="0.882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energy products and energy taxes (deflated), EU 2010-2021   (index 2010=100)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25"/>
          <c:w val="0.97075"/>
          <c:h val="0.690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8'!$A$49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8'!$B$49:$M$49</c:f>
              <c:numCache/>
            </c:numRef>
          </c:val>
          <c:smooth val="0"/>
        </c:ser>
        <c:ser>
          <c:idx val="1"/>
          <c:order val="1"/>
          <c:tx>
            <c:strRef>
              <c:f>'Figure 8'!$A$50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8'!$B$50:$M$50</c:f>
              <c:numCache/>
            </c:numRef>
          </c:val>
          <c:smooth val="0"/>
        </c:ser>
        <c:ser>
          <c:idx val="2"/>
          <c:order val="2"/>
          <c:tx>
            <c:strRef>
              <c:f>'Figure 8'!$A$51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8'!$B$51:$M$51</c:f>
              <c:numCache/>
            </c:numRef>
          </c:val>
          <c:smooth val="0"/>
        </c:ser>
        <c:ser>
          <c:idx val="3"/>
          <c:order val="3"/>
          <c:tx>
            <c:strRef>
              <c:f>'Figure 8'!$A$52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8'!$B$52:$M$52</c:f>
              <c:numCache/>
            </c:numRef>
          </c:val>
          <c:smooth val="0"/>
        </c:ser>
        <c:ser>
          <c:idx val="4"/>
          <c:order val="4"/>
          <c:tx>
            <c:strRef>
              <c:f>'Figure 8'!$A$53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8'!$B$53:$M$53</c:f>
              <c:numCache/>
            </c:numRef>
          </c:val>
          <c:smooth val="0"/>
        </c:ser>
        <c:ser>
          <c:idx val="5"/>
          <c:order val="5"/>
          <c:tx>
            <c:strRef>
              <c:f>'Figure 8'!$A$54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8'!$B$54:$M$54</c:f>
              <c:numCache/>
            </c:numRef>
          </c:val>
          <c:smooth val="0"/>
        </c:ser>
        <c:marker val="1"/>
        <c:axId val="47048877"/>
        <c:axId val="20786710"/>
      </c:line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6710"/>
        <c:crosses val="autoZero"/>
        <c:auto val="1"/>
        <c:lblOffset val="100"/>
        <c:noMultiLvlLbl val="0"/>
      </c:catAx>
      <c:valAx>
        <c:axId val="20786710"/>
        <c:scaling>
          <c:orientation val="minMax"/>
          <c:max val="15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048877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625"/>
          <c:w val="0.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tax rate on energy (deflated),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toe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5375"/>
          <c:w val="0.905"/>
          <c:h val="0.5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9'!$B$51:$B$82</c:f>
              <c:numCache/>
            </c:numRef>
          </c:val>
        </c:ser>
        <c:ser>
          <c:idx val="1"/>
          <c:order val="1"/>
          <c:tx>
            <c:strRef>
              <c:f>'Figure 9'!$C$50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9'!$C$51:$C$82</c:f>
              <c:numCache/>
            </c:numRef>
          </c:val>
        </c:ser>
        <c:overlap val="-27"/>
        <c:gapWidth val="219"/>
        <c:axId val="52862663"/>
        <c:axId val="6001920"/>
      </c:barChart>
      <c:scatterChart>
        <c:scatterStyle val="lineMarker"/>
        <c:varyColors val="0"/>
        <c:ser>
          <c:idx val="2"/>
          <c:order val="2"/>
          <c:tx>
            <c:strRef>
              <c:f>'Figure 9'!$D$50</c:f>
              <c:strCache>
                <c:ptCount val="1"/>
                <c:pt idx="0">
                  <c:v>Increase/decrease (right axis)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9'!$D$51:$D$82</c:f>
              <c:numCache/>
            </c:numRef>
          </c:yVal>
          <c:smooth val="0"/>
        </c:ser>
        <c:ser>
          <c:idx val="3"/>
          <c:order val="3"/>
          <c:tx>
            <c:strRef>
              <c:f>'Figure 9'!$E$50</c:f>
              <c:strCache>
                <c:ptCount val="1"/>
                <c:pt idx="0">
                  <c:v/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9'!$E$51:$E$82</c:f>
              <c:numCache/>
            </c:numRef>
          </c:yVal>
          <c:smooth val="0"/>
        </c:ser>
        <c:axId val="54017281"/>
        <c:axId val="16393482"/>
      </c:scatter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920"/>
        <c:crosses val="autoZero"/>
        <c:auto val="1"/>
        <c:lblOffset val="100"/>
        <c:noMultiLvlLbl val="0"/>
      </c:catAx>
      <c:valAx>
        <c:axId val="6001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862663"/>
        <c:crosses val="autoZero"/>
        <c:crossBetween val="between"/>
        <c:dispUnits/>
      </c:valAx>
      <c:valAx>
        <c:axId val="54017281"/>
        <c:scaling>
          <c:orientation val="minMax"/>
        </c:scaling>
        <c:axPos val="b"/>
        <c:delete val="1"/>
        <c:majorTickMark val="out"/>
        <c:minorTickMark val="none"/>
        <c:tickLblPos val="nextTo"/>
        <c:crossAx val="16393482"/>
        <c:crosses val="max"/>
        <c:crossBetween val="midCat"/>
        <c:dispUnits/>
      </c:valAx>
      <c:valAx>
        <c:axId val="16393482"/>
        <c:scaling>
          <c:orientation val="minMax"/>
          <c:max val="25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ncrease/decrease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54017281"/>
        <c:crosses val="max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575"/>
          <c:y val="0.821"/>
          <c:w val="0.464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000000">
          <a:lumMod val="15000"/>
          <a:lumOff val="85000"/>
        </a:srgbClr>
      </a:solidFill>
      <a:prstDash val="sysDot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 and new vehicle registrations (passenger cars), EU 2002-2021, (index 2002=100)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"/>
          <c:w val="0.970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10'!$B$49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10'!$C$48:$V$48</c:f>
              <c:numCache/>
            </c:numRef>
          </c:cat>
          <c:val>
            <c:numRef>
              <c:f>'Figure 10'!$C$49:$V$49</c:f>
              <c:numCache/>
            </c:numRef>
          </c:val>
          <c:smooth val="0"/>
        </c:ser>
        <c:ser>
          <c:idx val="1"/>
          <c:order val="1"/>
          <c:tx>
            <c:strRef>
              <c:f>'Figure 10'!$B$50</c:f>
              <c:strCache>
                <c:ptCount val="1"/>
                <c:pt idx="0">
                  <c:v>New vehicle registrations*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10'!$C$48:$V$48</c:f>
              <c:numCache/>
            </c:numRef>
          </c:cat>
          <c:val>
            <c:numRef>
              <c:f>'Figure 10'!$C$50:$V$50</c:f>
              <c:numCache/>
            </c:numRef>
          </c:val>
          <c:smooth val="0"/>
        </c:ser>
        <c:marker val="1"/>
        <c:axId val="13323611"/>
        <c:axId val="52803636"/>
      </c:line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3636"/>
        <c:crosses val="autoZero"/>
        <c:auto val="1"/>
        <c:lblOffset val="100"/>
        <c:noMultiLvlLbl val="0"/>
      </c:catAx>
      <c:valAx>
        <c:axId val="52803636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33236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8355"/>
          <c:w val="0.46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revenues and vehicle stock (passenger cars, buses and motor coaches, goods vehicles),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2002-2021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8525"/>
          <c:w val="0.92825"/>
          <c:h val="0.51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11'!$A$11</c:f>
              <c:strCache>
                <c:ptCount val="1"/>
                <c:pt idx="0">
                  <c:v>Transport tax revenues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11'!$B$11:$U$11</c:f>
              <c:numCache/>
            </c:numRef>
          </c:val>
          <c:smooth val="0"/>
        </c:ser>
        <c:ser>
          <c:idx val="1"/>
          <c:order val="1"/>
          <c:tx>
            <c:strRef>
              <c:f>'Figure 11'!$A$12</c:f>
              <c:strCache>
                <c:ptCount val="1"/>
                <c:pt idx="0">
                  <c:v>Passenger cars*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11'!$B$12:$U$12</c:f>
              <c:numCache/>
            </c:numRef>
          </c:val>
          <c:smooth val="0"/>
        </c:ser>
        <c:ser>
          <c:idx val="2"/>
          <c:order val="2"/>
          <c:tx>
            <c:strRef>
              <c:f>'Figure 11'!$A$13</c:f>
              <c:strCache>
                <c:ptCount val="1"/>
                <c:pt idx="0">
                  <c:v>Buses and motor coaches*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11'!$B$13:$U$13</c:f>
              <c:numCache/>
            </c:numRef>
          </c:val>
          <c:smooth val="0"/>
        </c:ser>
        <c:ser>
          <c:idx val="3"/>
          <c:order val="3"/>
          <c:tx>
            <c:strRef>
              <c:f>'Figure 11'!$A$14</c:f>
              <c:strCache>
                <c:ptCount val="1"/>
                <c:pt idx="0">
                  <c:v>Goods vehicles*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11'!$B$14:$U$14</c:f>
              <c:numCache/>
            </c:numRef>
          </c:val>
          <c:smooth val="0"/>
        </c:ser>
        <c:marker val="1"/>
        <c:axId val="5470677"/>
        <c:axId val="49236094"/>
      </c:lineChart>
      <c:catAx>
        <c:axId val="547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36094"/>
        <c:crosses val="autoZero"/>
        <c:auto val="1"/>
        <c:lblOffset val="100"/>
        <c:noMultiLvlLbl val="0"/>
      </c:catAx>
      <c:valAx>
        <c:axId val="49236094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706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092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1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12'!$F$4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12'!$F$5:$F$41</c:f>
              <c:numCache/>
            </c:numRef>
          </c:val>
        </c:ser>
        <c:ser>
          <c:idx val="1"/>
          <c:order val="1"/>
          <c:tx>
            <c:strRef>
              <c:f>'Figure 12'!$D$4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12'!$D$5:$D$41</c:f>
              <c:numCache/>
            </c:numRef>
          </c:val>
        </c:ser>
        <c:ser>
          <c:idx val="2"/>
          <c:order val="2"/>
          <c:tx>
            <c:strRef>
              <c:f>'Figure 12'!$E$4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12'!$E$5:$E$41</c:f>
              <c:numCache/>
            </c:numRef>
          </c:val>
        </c:ser>
        <c:ser>
          <c:idx val="0"/>
          <c:order val="3"/>
          <c:tx>
            <c:strRef>
              <c:f>'Figure 12'!$C$4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12'!$C$5:$C$41</c:f>
              <c:numCache/>
            </c:numRef>
          </c:val>
        </c:ser>
        <c:ser>
          <c:idx val="4"/>
          <c:order val="4"/>
          <c:tx>
            <c:strRef>
              <c:f>'Figure 12'!$G$4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12'!$G$5:$G$41</c:f>
              <c:numCache/>
            </c:numRef>
          </c:val>
        </c:ser>
        <c:overlap val="100"/>
        <c:gapWidth val="75"/>
        <c:axId val="40471663"/>
        <c:axId val="28700648"/>
      </c:barChart>
      <c:catAx>
        <c:axId val="404716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0648"/>
        <c:crosses val="autoZero"/>
        <c:auto val="1"/>
        <c:lblOffset val="100"/>
        <c:noMultiLvlLbl val="0"/>
      </c:catAx>
      <c:valAx>
        <c:axId val="2870064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0471663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764"/>
          <c:w val="0.89525"/>
          <c:h val="0.1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transport tax revenue)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11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13'!$F$4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13'!$F$5:$F$40</c:f>
              <c:numCache/>
            </c:numRef>
          </c:val>
        </c:ser>
        <c:ser>
          <c:idx val="1"/>
          <c:order val="1"/>
          <c:tx>
            <c:strRef>
              <c:f>'Figure 13'!$D$4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13'!$D$5:$D$40</c:f>
              <c:numCache/>
            </c:numRef>
          </c:val>
        </c:ser>
        <c:ser>
          <c:idx val="2"/>
          <c:order val="2"/>
          <c:tx>
            <c:strRef>
              <c:f>'Figure 13'!$E$4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13'!$E$5:$E$40</c:f>
              <c:numCache/>
            </c:numRef>
          </c:val>
        </c:ser>
        <c:ser>
          <c:idx val="0"/>
          <c:order val="3"/>
          <c:tx>
            <c:strRef>
              <c:f>'Figure 13'!$C$4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13'!$C$5:$C$40</c:f>
              <c:numCache/>
            </c:numRef>
          </c:val>
        </c:ser>
        <c:ser>
          <c:idx val="4"/>
          <c:order val="4"/>
          <c:tx>
            <c:strRef>
              <c:f>'Figure 13'!$G$4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13'!$G$5:$G$40</c:f>
              <c:numCache/>
            </c:numRef>
          </c:val>
        </c:ser>
        <c:overlap val="100"/>
        <c:gapWidth val="75"/>
        <c:axId val="56979241"/>
        <c:axId val="43051122"/>
      </c:barChart>
      <c:catAx>
        <c:axId val="569792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51122"/>
        <c:crosses val="autoZero"/>
        <c:auto val="1"/>
        <c:lblOffset val="100"/>
        <c:noMultiLvlLbl val="0"/>
      </c:catAx>
      <c:valAx>
        <c:axId val="4305112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6979241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76375"/>
          <c:w val="0.8895"/>
          <c:h val="0.12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Pollution and resource taxes by economic activity,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pollution and resource tax revenue)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14'!$F$45:$F$69,'Figure 14'!$F$71:$F$76)</c:f>
              <c:numCache/>
            </c:numRef>
          </c:val>
        </c:ser>
        <c:ser>
          <c:idx val="1"/>
          <c:order val="1"/>
          <c:tx>
            <c:strRef>
              <c:f>'Figure 14'!$D$44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14'!$D$45:$D$69,'Figure 14'!$D$71:$D$76)</c:f>
              <c:numCache/>
            </c:numRef>
          </c:val>
        </c:ser>
        <c:ser>
          <c:idx val="2"/>
          <c:order val="2"/>
          <c:tx>
            <c:strRef>
              <c:f>'Figure 14'!$E$44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14'!$E$45:$E$69,'Figure 14'!$E$71:$E$76)</c:f>
              <c:numCache/>
            </c:numRef>
          </c:val>
        </c:ser>
        <c:ser>
          <c:idx val="3"/>
          <c:order val="3"/>
          <c:tx>
            <c:strRef>
              <c:f>'Figure 14'!$C$44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14'!$C$45:$C$69,'Figure 14'!$C$71:$C$76)</c:f>
              <c:numCache/>
            </c:numRef>
          </c:val>
        </c:ser>
        <c:ser>
          <c:idx val="4"/>
          <c:order val="4"/>
          <c:tx>
            <c:strRef>
              <c:f>'Figure 14'!$G$44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14'!$G$45:$G$69,'Figure 14'!$G$71:$G$76)</c:f>
              <c:numCache/>
            </c:numRef>
          </c:val>
        </c:ser>
        <c:overlap val="100"/>
        <c:gapWidth val="75"/>
        <c:axId val="51915779"/>
        <c:axId val="64588828"/>
      </c:barChart>
      <c:catAx>
        <c:axId val="519157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8828"/>
        <c:crosses val="autoZero"/>
        <c:auto val="1"/>
        <c:lblOffset val="100"/>
        <c:noMultiLvlLbl val="0"/>
      </c:catAx>
      <c:valAx>
        <c:axId val="6458882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1915779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76375"/>
          <c:w val="0.8815"/>
          <c:h val="0.12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taxes, % change of total taxes and social contributions,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2019, 2020 and 2021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4475"/>
          <c:w val="0.938"/>
          <c:h val="0.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1b'!$B$56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1b'!$A$57:$A$87</c:f>
              <c:strCache/>
            </c:strRef>
          </c:cat>
          <c:val>
            <c:numRef>
              <c:f>'Figure 1b'!$B$57:$B$87</c:f>
              <c:numCache/>
            </c:numRef>
          </c:val>
        </c:ser>
        <c:ser>
          <c:idx val="1"/>
          <c:order val="1"/>
          <c:tx>
            <c:strRef>
              <c:f>'Figure 1b'!$C$56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1b'!$A$57:$A$87</c:f>
              <c:strCache/>
            </c:strRef>
          </c:cat>
          <c:val>
            <c:numRef>
              <c:f>'Figure 1b'!$C$57:$C$87</c:f>
              <c:numCache/>
            </c:numRef>
          </c:val>
        </c:ser>
        <c:ser>
          <c:idx val="2"/>
          <c:order val="2"/>
          <c:tx>
            <c:strRef>
              <c:f>'Figure 1b'!$D$56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1b'!$A$57:$A$87</c:f>
              <c:strCache/>
            </c:strRef>
          </c:cat>
          <c:val>
            <c:numRef>
              <c:f>'Figure 1b'!$D$57:$D$87</c:f>
              <c:numCache/>
            </c:numRef>
          </c:val>
        </c:ser>
        <c:overlap val="-27"/>
        <c:axId val="54030985"/>
        <c:axId val="16516818"/>
      </c:bar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818"/>
        <c:crosses val="autoZero"/>
        <c:auto val="1"/>
        <c:lblOffset val="100"/>
        <c:noMultiLvlLbl val="0"/>
      </c:catAx>
      <c:valAx>
        <c:axId val="16516818"/>
        <c:scaling>
          <c:orientation val="minMax"/>
          <c:max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0309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4225"/>
          <c:w val="0.174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Taxes on labour and environmental taxes as share of total taxation, EU 2008-2021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2008=100)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6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Labour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2'!$C$3:$P$3</c:f>
              <c:numCache/>
            </c:numRef>
          </c:val>
          <c:smooth val="0"/>
        </c:ser>
        <c:ser>
          <c:idx val="1"/>
          <c:order val="1"/>
          <c:tx>
            <c:strRef>
              <c:f>'Figure 2'!$B$4</c:f>
              <c:strCache>
                <c:ptCount val="1"/>
                <c:pt idx="0">
                  <c:v>Environmental taxes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2'!$C$4:$P$4</c:f>
              <c:numCache/>
            </c:numRef>
          </c:val>
          <c:smooth val="0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93852"/>
        <c:crosses val="autoZero"/>
        <c:auto val="1"/>
        <c:lblOffset val="100"/>
        <c:noMultiLvlLbl val="0"/>
      </c:catAx>
      <c:valAx>
        <c:axId val="62793852"/>
        <c:scaling>
          <c:orientation val="minMax"/>
          <c:max val="105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433635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445"/>
          <c:w val="0.326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75"/>
          <c:y val="0.10175"/>
          <c:w val="0.852"/>
          <c:h val="0.5502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'Figure 3'!$D$51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3'!$D$52:$D$62</c:f>
              <c:numCache/>
            </c:numRef>
          </c:val>
        </c:ser>
        <c:ser>
          <c:idx val="0"/>
          <c:order val="1"/>
          <c:tx>
            <c:strRef>
              <c:f>'Figure 3'!$E$51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3'!$E$52:$E$62</c:f>
              <c:numCache/>
            </c:numRef>
          </c:val>
        </c:ser>
        <c:ser>
          <c:idx val="1"/>
          <c:order val="2"/>
          <c:tx>
            <c:strRef>
              <c:f>'Figure 3'!$F$51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3'!$F$52:$F$62</c:f>
              <c:numCache/>
            </c:numRef>
          </c:val>
        </c:ser>
        <c:ser>
          <c:idx val="2"/>
          <c:order val="3"/>
          <c:tx>
            <c:strRef>
              <c:f>'Figure 3'!$G$51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3'!$G$52:$G$62</c:f>
              <c:numCache/>
            </c:numRef>
          </c:val>
        </c:ser>
        <c:ser>
          <c:idx val="3"/>
          <c:order val="4"/>
          <c:tx>
            <c:strRef>
              <c:f>'Figure 3'!$H$51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3'!$H$52:$H$62</c:f>
              <c:numCache/>
            </c:numRef>
          </c:val>
        </c:ser>
        <c:ser>
          <c:idx val="4"/>
          <c:order val="5"/>
          <c:tx>
            <c:strRef>
              <c:f>'Figure 3'!$I$51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3'!$I$52:$I$62</c:f>
              <c:numCache/>
            </c:numRef>
          </c:val>
        </c:ser>
        <c:ser>
          <c:idx val="5"/>
          <c:order val="6"/>
          <c:tx>
            <c:strRef>
              <c:f>'Figure 3'!$J$51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3'!$J$52:$J$62</c:f>
              <c:numCache/>
            </c:numRef>
          </c:val>
        </c:ser>
        <c:ser>
          <c:idx val="6"/>
          <c:order val="7"/>
          <c:tx>
            <c:strRef>
              <c:f>'Figure 3'!$K$51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3'!$K$52:$K$62</c:f>
              <c:numCache/>
            </c:numRef>
          </c:val>
        </c:ser>
        <c:ser>
          <c:idx val="8"/>
          <c:order val="8"/>
          <c:tx>
            <c:strRef>
              <c:f>'Figure 3'!$L$51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3'!$L$52:$L$62</c:f>
              <c:numCache/>
            </c:numRef>
          </c:val>
        </c:ser>
        <c:overlap val="-27"/>
        <c:gapWidth val="219"/>
        <c:axId val="28273757"/>
        <c:axId val="53137222"/>
      </c:barChart>
      <c:catAx>
        <c:axId val="28273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53137222"/>
        <c:crosses val="autoZero"/>
        <c:auto val="1"/>
        <c:lblOffset val="100"/>
        <c:noMultiLvlLbl val="0"/>
      </c:catAx>
      <c:valAx>
        <c:axId val="531372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282737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4925"/>
          <c:w val="0.7805"/>
          <c:h val="0.07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95"/>
          <c:w val="0.97075"/>
          <c:h val="0.77775"/>
        </c:manualLayout>
      </c:layout>
      <c:barChart>
        <c:barDir val="col"/>
        <c:grouping val="clustered"/>
        <c:varyColors val="0"/>
        <c:ser>
          <c:idx val="7"/>
          <c:order val="0"/>
          <c:tx>
            <c:v>2013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3'!$D$65:$D$80</c:f>
              <c:numCache/>
            </c:numRef>
          </c:val>
        </c:ser>
        <c:ser>
          <c:idx val="0"/>
          <c:order val="1"/>
          <c:tx>
            <c:strRef>
              <c:f>'Figure 3'!$E$64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3'!$E$67:$E$80</c:f>
              <c:numCache/>
            </c:numRef>
          </c:val>
        </c:ser>
        <c:ser>
          <c:idx val="1"/>
          <c:order val="2"/>
          <c:tx>
            <c:strRef>
              <c:f>'Figure 3'!$F$64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3'!$F$67:$F$80</c:f>
              <c:numCache/>
            </c:numRef>
          </c:val>
        </c:ser>
        <c:ser>
          <c:idx val="2"/>
          <c:order val="3"/>
          <c:tx>
            <c:strRef>
              <c:f>'Figure 3'!$G$64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3'!$G$67:$G$80</c:f>
              <c:numCache/>
            </c:numRef>
          </c:val>
        </c:ser>
        <c:ser>
          <c:idx val="3"/>
          <c:order val="4"/>
          <c:tx>
            <c:strRef>
              <c:f>'Figure 3'!$H$64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3'!$H$67:$H$80</c:f>
              <c:numCache/>
            </c:numRef>
          </c:val>
        </c:ser>
        <c:ser>
          <c:idx val="4"/>
          <c:order val="5"/>
          <c:tx>
            <c:strRef>
              <c:f>'Figure 3'!$I$64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3'!$I$65:$I$80</c:f>
              <c:numCache/>
            </c:numRef>
          </c:val>
        </c:ser>
        <c:ser>
          <c:idx val="5"/>
          <c:order val="6"/>
          <c:tx>
            <c:strRef>
              <c:f>'Figure 3'!$J$64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3'!$J$65:$J$80</c:f>
              <c:numCache/>
            </c:numRef>
          </c:val>
        </c:ser>
        <c:ser>
          <c:idx val="6"/>
          <c:order val="7"/>
          <c:tx>
            <c:strRef>
              <c:f>'Figure 3'!$K$64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3'!$K$65:$K$80</c:f>
              <c:numCache/>
            </c:numRef>
          </c:val>
        </c:ser>
        <c:ser>
          <c:idx val="8"/>
          <c:order val="8"/>
          <c:tx>
            <c:v>2021</c:v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3'!$L$65:$L$80</c:f>
              <c:numCache/>
            </c:numRef>
          </c:val>
        </c:ser>
        <c:overlap val="-27"/>
        <c:gapWidth val="219"/>
        <c:axId val="8472951"/>
        <c:axId val="9147696"/>
      </c:barChart>
      <c:catAx>
        <c:axId val="8472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9147696"/>
        <c:crosses val="autoZero"/>
        <c:auto val="1"/>
        <c:lblOffset val="100"/>
        <c:noMultiLvlLbl val="0"/>
      </c:catAx>
      <c:valAx>
        <c:axId val="9147696"/>
        <c:scaling>
          <c:orientation val="minMax"/>
          <c:max val="0.35000000000000003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84729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taxes as a share of total taxes and social contributions,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TSC and change in percentage points)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6075"/>
          <c:w val="0.8815"/>
          <c:h val="0.4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4'!$C$3:$C$34</c:f>
              <c:numCache/>
            </c:numRef>
          </c:val>
        </c:ser>
        <c:ser>
          <c:idx val="1"/>
          <c:order val="1"/>
          <c:tx>
            <c:strRef>
              <c:f>'Figure 4'!$E$2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4'!$E$3:$E$34</c:f>
              <c:numCache/>
            </c:numRef>
          </c:val>
        </c:ser>
        <c:overlap val="-20"/>
        <c:gapWidth val="200"/>
        <c:axId val="15220401"/>
        <c:axId val="2765882"/>
      </c:barChart>
      <c:scatterChart>
        <c:scatterStyle val="lineMarker"/>
        <c:varyColors val="0"/>
        <c:ser>
          <c:idx val="2"/>
          <c:order val="2"/>
          <c:tx>
            <c:strRef>
              <c:f>'Figure 4'!$D$2</c:f>
              <c:strCache>
                <c:ptCount val="1"/>
                <c:pt idx="0">
                  <c:v>Change in percentage points (pp) (right axis)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4'!$B$3:$B$34</c:f>
              <c:strCache/>
            </c:strRef>
          </c:xVal>
          <c:yVal>
            <c:numRef>
              <c:f>'Figure 4'!$D$3:$D$34</c:f>
              <c:numCache/>
            </c:numRef>
          </c:yVal>
          <c:smooth val="0"/>
        </c:ser>
        <c:axId val="24892939"/>
        <c:axId val="22709860"/>
      </c:scatterChart>
      <c:catAx>
        <c:axId val="1522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882"/>
        <c:crosses val="autoZero"/>
        <c:auto val="1"/>
        <c:lblOffset val="100"/>
        <c:noMultiLvlLbl val="0"/>
      </c:catAx>
      <c:valAx>
        <c:axId val="27658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220401"/>
        <c:crosses val="autoZero"/>
        <c:crossBetween val="between"/>
        <c:dispUnits/>
      </c:valAx>
      <c:valAx>
        <c:axId val="24892939"/>
        <c:scaling>
          <c:orientation val="minMax"/>
        </c:scaling>
        <c:axPos val="b"/>
        <c:delete val="1"/>
        <c:majorTickMark val="none"/>
        <c:minorTickMark val="none"/>
        <c:tickLblPos val="nextTo"/>
        <c:crossAx val="22709860"/>
        <c:crosses val="max"/>
        <c:crossBetween val="midCat"/>
        <c:dispUnits/>
      </c:valAx>
      <c:valAx>
        <c:axId val="22709860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 change between 2002 and 2021</a:t>
                </a:r>
              </a:p>
            </c:rich>
          </c:tx>
          <c:layout>
            <c:manualLayout>
              <c:xMode val="edge"/>
              <c:yMode val="edge"/>
              <c:x val="0.968"/>
              <c:y val="0.2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noFill/>
          <a:ln>
            <a:noFill/>
          </a:ln>
        </c:spPr>
        <c:crossAx val="2489293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75"/>
          <c:y val="0.83125"/>
          <c:w val="0.5392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GDP, total tax revenue, energy, transport and pollution/resource tax revenue, EU 2002 - 2021 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275"/>
          <c:w val="0.9282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5'!$A$47</c:f>
              <c:strCache>
                <c:ptCount val="1"/>
                <c:pt idx="0">
                  <c:v>Total tax revenues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5'!$B$47:$U$47</c:f>
              <c:numCache/>
            </c:numRef>
          </c:val>
          <c:smooth val="0"/>
        </c:ser>
        <c:ser>
          <c:idx val="1"/>
          <c:order val="1"/>
          <c:tx>
            <c:strRef>
              <c:f>'Figure 5'!$A$48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5'!$B$48:$U$48</c:f>
              <c:numCache/>
            </c:numRef>
          </c:val>
          <c:smooth val="0"/>
        </c:ser>
        <c:ser>
          <c:idx val="2"/>
          <c:order val="2"/>
          <c:tx>
            <c:strRef>
              <c:f>'Figure 5'!$A$49</c:f>
              <c:strCache>
                <c:ptCount val="1"/>
                <c:pt idx="0">
                  <c:v>Total environmental taxes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5'!$B$49:$U$49</c:f>
              <c:numCache/>
            </c:numRef>
          </c:val>
          <c:smooth val="0"/>
        </c:ser>
        <c:ser>
          <c:idx val="3"/>
          <c:order val="3"/>
          <c:tx>
            <c:strRef>
              <c:f>'Figure 5'!$A$50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5'!$B$50:$U$50</c:f>
              <c:numCache/>
            </c:numRef>
          </c:val>
          <c:smooth val="0"/>
        </c:ser>
        <c:ser>
          <c:idx val="4"/>
          <c:order val="4"/>
          <c:tx>
            <c:strRef>
              <c:f>'Figure 5'!$A$51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5'!$B$51:$U$51</c:f>
              <c:numCache/>
            </c:numRef>
          </c:val>
          <c:smooth val="0"/>
        </c:ser>
        <c:ser>
          <c:idx val="5"/>
          <c:order val="5"/>
          <c:tx>
            <c:strRef>
              <c:f>'Figure 5'!$A$52</c:f>
              <c:strCache>
                <c:ptCount val="1"/>
                <c:pt idx="0">
                  <c:v>Pollution/Resource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5'!$B$52:$U$52</c:f>
              <c:numCache/>
            </c:numRef>
          </c:val>
          <c:smooth val="0"/>
        </c:ser>
        <c:marker val="1"/>
        <c:axId val="3062149"/>
        <c:axId val="27559342"/>
      </c:lineChart>
      <c:cat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9342"/>
        <c:crosses val="autoZero"/>
        <c:auto val="1"/>
        <c:lblOffset val="100"/>
        <c:noMultiLvlLbl val="0"/>
      </c:catAx>
      <c:valAx>
        <c:axId val="27559342"/>
        <c:scaling>
          <c:orientation val="minMax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621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82025"/>
          <c:w val="0.68825"/>
          <c:h val="0.07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taxes, GDP and final energy consumption, EU 2002-2021 (index 2002=100)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6'!$A$46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6'!$B$46:$U$46</c:f>
              <c:numCache/>
            </c:numRef>
          </c:val>
          <c:smooth val="0"/>
        </c:ser>
        <c:ser>
          <c:idx val="1"/>
          <c:order val="1"/>
          <c:tx>
            <c:strRef>
              <c:f>'Figure 6'!$A$47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6'!$B$47:$U$47</c:f>
              <c:numCache/>
            </c:numRef>
          </c:val>
          <c:smooth val="0"/>
        </c:ser>
        <c:ser>
          <c:idx val="2"/>
          <c:order val="2"/>
          <c:tx>
            <c:strRef>
              <c:f>'Figure 6'!$A$48</c:f>
              <c:strCache>
                <c:ptCount val="1"/>
                <c:pt idx="0">
                  <c:v>Energy taxes as % of GDP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6'!$B$48:$U$48</c:f>
              <c:numCache/>
            </c:numRef>
          </c:val>
          <c:smooth val="0"/>
        </c:ser>
        <c:ser>
          <c:idx val="3"/>
          <c:order val="3"/>
          <c:tx>
            <c:strRef>
              <c:f>'Figure 6'!$A$49</c:f>
              <c:strCache>
                <c:ptCount val="1"/>
                <c:pt idx="0">
                  <c:v>Final energy consumption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6'!$B$49:$U$49</c:f>
              <c:numCache/>
            </c:numRef>
          </c:val>
          <c:smooth val="0"/>
        </c:ser>
        <c:marker val="1"/>
        <c:axId val="46707487"/>
        <c:axId val="17714200"/>
      </c:line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4200"/>
        <c:crosses val="autoZero"/>
        <c:auto val="1"/>
        <c:lblOffset val="100"/>
        <c:noMultiLvlLbl val="0"/>
      </c:catAx>
      <c:valAx>
        <c:axId val="17714200"/>
        <c:scaling>
          <c:orientation val="minMax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7074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525"/>
          <c:w val="0.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consumption, Implicit tax rate on energy, Energy taxes, GDP and Energy intensity, EU 2002-2021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75"/>
          <c:w val="0.9707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7'!$A$48</c:f>
              <c:strCache>
                <c:ptCount val="1"/>
                <c:pt idx="0">
                  <c:v>Final energy consumption (total)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7'!$B$48:$U$48</c:f>
              <c:numCache/>
            </c:numRef>
          </c:val>
          <c:smooth val="0"/>
        </c:ser>
        <c:ser>
          <c:idx val="1"/>
          <c:order val="1"/>
          <c:tx>
            <c:strRef>
              <c:f>'Figure 7'!$A$49</c:f>
              <c:strCache>
                <c:ptCount val="1"/>
                <c:pt idx="0">
                  <c:v>Implicit tax rate on energy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7'!$B$49:$U$49</c:f>
              <c:numCache/>
            </c:numRef>
          </c:val>
          <c:smooth val="0"/>
        </c:ser>
        <c:ser>
          <c:idx val="2"/>
          <c:order val="2"/>
          <c:tx>
            <c:strRef>
              <c:f>'Figure 7'!$A$50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7'!$B$50:$U$50</c:f>
              <c:numCache/>
            </c:numRef>
          </c:val>
          <c:smooth val="0"/>
        </c:ser>
        <c:ser>
          <c:idx val="3"/>
          <c:order val="3"/>
          <c:tx>
            <c:strRef>
              <c:f>'Figure 7'!$A$51</c:f>
              <c:strCache>
                <c:ptCount val="1"/>
                <c:pt idx="0">
                  <c:v>GDP (chain-linked volumes 2015)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7'!$B$51:$U$51</c:f>
              <c:numCache/>
            </c:numRef>
          </c:val>
          <c:smooth val="0"/>
        </c:ser>
        <c:ser>
          <c:idx val="4"/>
          <c:order val="4"/>
          <c:tx>
            <c:strRef>
              <c:f>'Figure 7'!$A$52</c:f>
              <c:strCache>
                <c:ptCount val="1"/>
                <c:pt idx="0">
                  <c:v>Energy intensity (TOE/GDP)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7'!$B$52:$U$52</c:f>
              <c:numCache/>
            </c:numRef>
          </c:val>
          <c:smooth val="0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64066"/>
        <c:crosses val="autoZero"/>
        <c:auto val="1"/>
        <c:lblOffset val="100"/>
        <c:noMultiLvlLbl val="0"/>
      </c:catAx>
      <c:valAx>
        <c:axId val="25564066"/>
        <c:scaling>
          <c:orientation val="minMax"/>
          <c:max val="16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2100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0675"/>
          <c:w val="0.85375"/>
          <c:h val="0.08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left axis.</a:t>
          </a:r>
        </a:p>
        <a:p>
          <a:r>
            <a:rPr lang="en-IE" sz="1200">
              <a:latin typeface="Arial" panose="020B0604020202020204" pitchFamily="34" charset="0"/>
            </a:rPr>
            <a:t>(²) right axis.</a:t>
          </a:r>
        </a:p>
        <a:p>
          <a:r>
            <a:rPr lang="en-IE" sz="1200">
              <a:latin typeface="Arial" panose="020B0604020202020204" pitchFamily="34" charset="0"/>
            </a:rPr>
            <a:t>The shares of GDP and TSC are calculated using the national tax lists from Oct 2022.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 i="1">
              <a:latin typeface="Arial" panose="020B0604020202020204" pitchFamily="34" charset="0"/>
            </a:rPr>
            <a:t>Source: </a:t>
          </a:r>
          <a:r>
            <a:rPr lang="en-IE" sz="1200">
              <a:latin typeface="Arial" panose="020B0604020202020204" pitchFamily="34" charset="0"/>
            </a:rPr>
            <a:t>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123825</xdr:rowOff>
    </xdr:from>
    <xdr:to>
      <xdr:col>25</xdr:col>
      <xdr:colOff>104775</xdr:colOff>
      <xdr:row>34</xdr:row>
      <xdr:rowOff>95250</xdr:rowOff>
    </xdr:to>
    <xdr:graphicFrame macro="">
      <xdr:nvGraphicFramePr>
        <xdr:cNvPr id="3" name="Chart 2"/>
        <xdr:cNvGraphicFramePr/>
      </xdr:nvGraphicFramePr>
      <xdr:xfrm>
        <a:off x="5924550" y="123825"/>
        <a:ext cx="117062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123825</xdr:rowOff>
    </xdr:from>
    <xdr:to>
      <xdr:col>13</xdr:col>
      <xdr:colOff>180975</xdr:colOff>
      <xdr:row>42</xdr:row>
      <xdr:rowOff>66675</xdr:rowOff>
    </xdr:to>
    <xdr:graphicFrame macro="">
      <xdr:nvGraphicFramePr>
        <xdr:cNvPr id="3" name="Chart 2"/>
        <xdr:cNvGraphicFramePr/>
      </xdr:nvGraphicFramePr>
      <xdr:xfrm>
        <a:off x="962025" y="809625"/>
        <a:ext cx="93059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nrg_bal_s, nama_gdp_k)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28575</xdr:rowOff>
    </xdr:from>
    <xdr:to>
      <xdr:col>12</xdr:col>
      <xdr:colOff>428625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1019175" y="8763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ten00120, nama_10_gdp, nrg_100a,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85725</xdr:rowOff>
    </xdr:from>
    <xdr:to>
      <xdr:col>12</xdr:col>
      <xdr:colOff>228600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1162050" y="1095375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sdg_13_20)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20</xdr:row>
      <xdr:rowOff>66675</xdr:rowOff>
    </xdr:from>
    <xdr:ext cx="11391900" cy="5667375"/>
    <xdr:graphicFrame macro="">
      <xdr:nvGraphicFramePr>
        <xdr:cNvPr id="2" name="Gráfico 1"/>
        <xdr:cNvGraphicFramePr/>
      </xdr:nvGraphicFramePr>
      <xdr:xfrm>
        <a:off x="1495425" y="3152775"/>
        <a:ext cx="113919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85725</xdr:rowOff>
    </xdr:from>
    <xdr:to>
      <xdr:col>17</xdr:col>
      <xdr:colOff>57150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1057275" y="895350"/>
        <a:ext cx="92773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env_ac_tax, ngg_bal_s, ten00123, nrg_100a,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13</xdr:col>
      <xdr:colOff>428625</xdr:colOff>
      <xdr:row>40</xdr:row>
      <xdr:rowOff>38100</xdr:rowOff>
    </xdr:to>
    <xdr:graphicFrame macro="">
      <xdr:nvGraphicFramePr>
        <xdr:cNvPr id="2" name="Chart 1"/>
        <xdr:cNvGraphicFramePr/>
      </xdr:nvGraphicFramePr>
      <xdr:xfrm>
        <a:off x="1123950" y="819150"/>
        <a:ext cx="9258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env_ac_tax, ten00120, nrg_si_tax)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19050</xdr:rowOff>
    </xdr:from>
    <xdr:to>
      <xdr:col>20</xdr:col>
      <xdr:colOff>409575</xdr:colOff>
      <xdr:row>42</xdr:row>
      <xdr:rowOff>38100</xdr:rowOff>
    </xdr:to>
    <xdr:graphicFrame macro="">
      <xdr:nvGraphicFramePr>
        <xdr:cNvPr id="9" name="Chart 8"/>
        <xdr:cNvGraphicFramePr/>
      </xdr:nvGraphicFramePr>
      <xdr:xfrm>
        <a:off x="419100" y="828675"/>
        <a:ext cx="14430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Data gaps completed with estimations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road_eqr_carmot)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104775</xdr:rowOff>
    </xdr:from>
    <xdr:to>
      <xdr:col>15</xdr:col>
      <xdr:colOff>685800</xdr:colOff>
      <xdr:row>40</xdr:row>
      <xdr:rowOff>133350</xdr:rowOff>
    </xdr:to>
    <xdr:graphicFrame macro="">
      <xdr:nvGraphicFramePr>
        <xdr:cNvPr id="4" name="Chart 3"/>
        <xdr:cNvGraphicFramePr/>
      </xdr:nvGraphicFramePr>
      <xdr:xfrm>
        <a:off x="1676400" y="952500"/>
        <a:ext cx="11287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Data gaps completed with estimations
Source: Eurostat (online data codes: env_ac_tax, tran_r_vehst) 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76200</xdr:rowOff>
    </xdr:from>
    <xdr:to>
      <xdr:col>13</xdr:col>
      <xdr:colOff>447675</xdr:colOff>
      <xdr:row>54</xdr:row>
      <xdr:rowOff>28575</xdr:rowOff>
    </xdr:to>
    <xdr:graphicFrame macro="">
      <xdr:nvGraphicFramePr>
        <xdr:cNvPr id="6" name="Chart 5"/>
        <xdr:cNvGraphicFramePr/>
      </xdr:nvGraphicFramePr>
      <xdr:xfrm>
        <a:off x="581025" y="3800475"/>
        <a:ext cx="105441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21</xdr:col>
      <xdr:colOff>476250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6134100" y="381000"/>
        <a:ext cx="94964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21</xdr:col>
      <xdr:colOff>600075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6134100" y="381000"/>
        <a:ext cx="9620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</xdr:rowOff>
    </xdr:from>
    <xdr:to>
      <xdr:col>17</xdr:col>
      <xdr:colOff>247650</xdr:colOff>
      <xdr:row>41</xdr:row>
      <xdr:rowOff>133350</xdr:rowOff>
    </xdr:to>
    <xdr:graphicFrame macro="">
      <xdr:nvGraphicFramePr>
        <xdr:cNvPr id="11" name="Chart 10"/>
        <xdr:cNvGraphicFramePr/>
      </xdr:nvGraphicFramePr>
      <xdr:xfrm>
        <a:off x="895350" y="9525"/>
        <a:ext cx="1003935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</xdr:rowOff>
    </xdr:from>
    <xdr:to>
      <xdr:col>12</xdr:col>
      <xdr:colOff>704850</xdr:colOff>
      <xdr:row>37</xdr:row>
      <xdr:rowOff>57150</xdr:rowOff>
    </xdr:to>
    <xdr:graphicFrame macro="">
      <xdr:nvGraphicFramePr>
        <xdr:cNvPr id="2" name="Gráfico 2"/>
        <xdr:cNvGraphicFramePr/>
      </xdr:nvGraphicFramePr>
      <xdr:xfrm>
        <a:off x="504825" y="504825"/>
        <a:ext cx="99060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env_ac_tax), DG TAXUD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57150</xdr:rowOff>
    </xdr:from>
    <xdr:to>
      <xdr:col>17</xdr:col>
      <xdr:colOff>590550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304800" y="1352550"/>
        <a:ext cx="10944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0.917</cdr:y>
    </cdr:from>
    <cdr:to>
      <cdr:x>0</cdr:x>
      <cdr:y>0</cdr:y>
    </cdr:to>
    <cdr:sp macro="" textlink="">
      <cdr:nvSpPr>
        <cdr:cNvPr id="2" name="Title"/>
        <cdr:cNvSpPr txBox="1"/>
      </cdr:nvSpPr>
      <cdr:spPr>
        <a:xfrm>
          <a:off x="79057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       Source:</a:t>
          </a:r>
          <a:r>
            <a:rPr lang="en-IE" sz="1200">
              <a:latin typeface="Arial" panose="020B0604020202020204" pitchFamily="34" charset="0"/>
            </a:rPr>
            <a:t> NTL from Nov 2022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133350</xdr:rowOff>
    </xdr:from>
    <xdr:to>
      <xdr:col>10</xdr:col>
      <xdr:colOff>581025</xdr:colOff>
      <xdr:row>39</xdr:row>
      <xdr:rowOff>133350</xdr:rowOff>
    </xdr:to>
    <xdr:graphicFrame macro="">
      <xdr:nvGraphicFramePr>
        <xdr:cNvPr id="2" name="Chart 1"/>
        <xdr:cNvGraphicFramePr/>
      </xdr:nvGraphicFramePr>
      <xdr:xfrm>
        <a:off x="323850" y="1600200"/>
        <a:ext cx="67818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428625</xdr:colOff>
      <xdr:row>8</xdr:row>
      <xdr:rowOff>133350</xdr:rowOff>
    </xdr:from>
    <xdr:to>
      <xdr:col>26</xdr:col>
      <xdr:colOff>361950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7562850" y="1600200"/>
        <a:ext cx="9124950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4</xdr:row>
      <xdr:rowOff>114300</xdr:rowOff>
    </xdr:from>
    <xdr:to>
      <xdr:col>20</xdr:col>
      <xdr:colOff>514350</xdr:colOff>
      <xdr:row>10</xdr:row>
      <xdr:rowOff>28575</xdr:rowOff>
    </xdr:to>
    <xdr:sp macro="" textlink="">
      <xdr:nvSpPr>
        <xdr:cNvPr id="4" name="TextBox 3"/>
        <xdr:cNvSpPr txBox="1"/>
      </xdr:nvSpPr>
      <xdr:spPr>
        <a:xfrm>
          <a:off x="742950" y="847725"/>
          <a:ext cx="12439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Total tax revenue from auctioning of emission allowances as reported by EU Member States, 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2013-2021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400" b="0">
              <a:latin typeface="Arial" panose="020B0604020202020204" pitchFamily="34" charset="0"/>
              <a:cs typeface="Arial" panose="020B0604020202020204" pitchFamily="34" charset="0"/>
            </a:rPr>
            <a:t>(€ billion)</a:t>
          </a:r>
        </a:p>
      </xdr:txBody>
    </xdr:sp>
    <xdr:clientData/>
  </xdr:twoCellAnchor>
  <xdr:twoCellAnchor editAs="oneCell">
    <xdr:from>
      <xdr:col>23</xdr:col>
      <xdr:colOff>352425</xdr:colOff>
      <xdr:row>37</xdr:row>
      <xdr:rowOff>123825</xdr:rowOff>
    </xdr:from>
    <xdr:to>
      <xdr:col>26</xdr:col>
      <xdr:colOff>9525</xdr:colOff>
      <xdr:row>40</xdr:row>
      <xdr:rowOff>57150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849475" y="7086600"/>
          <a:ext cx="148590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sdg_13_20__custom_7961873/default/table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TEN00123__custom_7247058" TargetMode="External" /><Relationship Id="rId2" Type="http://schemas.openxmlformats.org/officeDocument/2006/relationships/hyperlink" Target="https://ec.europa.eu/eurostat/databrowser/view/TEN00123__custom_7247058/default/table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"/>
  <sheetViews>
    <sheetView tabSelected="1" workbookViewId="0" topLeftCell="A4">
      <selection activeCell="B6" sqref="B5:B6"/>
    </sheetView>
  </sheetViews>
  <sheetFormatPr defaultColWidth="9.140625" defaultRowHeight="15"/>
  <cols>
    <col min="1" max="1" width="4.8515625" style="17" customWidth="1"/>
    <col min="2" max="2" width="12.140625" style="17" customWidth="1"/>
    <col min="3" max="3" width="9.140625" style="17" customWidth="1"/>
    <col min="4" max="16384" width="9.140625" style="17" customWidth="1"/>
  </cols>
  <sheetData>
    <row r="1" spans="1:46" s="10" customFormat="1" ht="12.7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9"/>
      <c r="AP1" s="9"/>
      <c r="AQ1" s="9"/>
      <c r="AR1" s="9"/>
      <c r="AS1" s="9"/>
      <c r="AT1" s="9"/>
    </row>
    <row r="2" spans="1:46" s="10" customFormat="1" ht="12.75">
      <c r="A2" s="7"/>
      <c r="B2" s="7"/>
      <c r="C2" s="11" t="s">
        <v>202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/>
      <c r="AP2" s="9"/>
      <c r="AQ2" s="9"/>
      <c r="AR2" s="9"/>
      <c r="AS2" s="9"/>
      <c r="AT2" s="9"/>
    </row>
    <row r="3" spans="1:46" s="10" customFormat="1" ht="12.75">
      <c r="A3" s="7"/>
      <c r="B3" s="7"/>
      <c r="C3" s="12" t="s">
        <v>203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9"/>
      <c r="AP3" s="9"/>
      <c r="AQ3" s="9"/>
      <c r="AR3" s="9"/>
      <c r="AS3" s="9"/>
      <c r="AT3" s="9"/>
    </row>
    <row r="4" spans="1:48" s="10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3"/>
      <c r="AV4" s="13"/>
    </row>
    <row r="5" s="14" customFormat="1" ht="12.75"/>
    <row r="6" s="14" customFormat="1" ht="12.75"/>
    <row r="7" s="14" customFormat="1" ht="12.75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4" spans="2:24" ht="15">
      <c r="B64" s="15"/>
      <c r="C64" s="16">
        <v>2000</v>
      </c>
      <c r="D64" s="16">
        <v>2001</v>
      </c>
      <c r="E64" s="16">
        <v>2002</v>
      </c>
      <c r="F64" s="16">
        <v>2003</v>
      </c>
      <c r="G64" s="16">
        <v>2004</v>
      </c>
      <c r="H64" s="16">
        <v>2005</v>
      </c>
      <c r="I64" s="16">
        <v>2006</v>
      </c>
      <c r="J64" s="16">
        <v>2007</v>
      </c>
      <c r="K64" s="16">
        <v>2008</v>
      </c>
      <c r="L64" s="16">
        <v>2009</v>
      </c>
      <c r="M64" s="16">
        <v>2010</v>
      </c>
      <c r="N64" s="16">
        <v>2011</v>
      </c>
      <c r="O64" s="16">
        <v>2012</v>
      </c>
      <c r="P64" s="16">
        <v>2013</v>
      </c>
      <c r="Q64" s="16">
        <v>2014</v>
      </c>
      <c r="R64" s="16">
        <v>2015</v>
      </c>
      <c r="S64" s="16">
        <v>2016</v>
      </c>
      <c r="T64" s="16">
        <v>2017</v>
      </c>
      <c r="U64" s="16">
        <v>2018</v>
      </c>
      <c r="V64" s="16">
        <v>2019</v>
      </c>
      <c r="W64" s="16">
        <v>2020</v>
      </c>
      <c r="X64" s="16">
        <v>2021</v>
      </c>
    </row>
    <row r="65" spans="2:24" ht="15">
      <c r="B65" s="15" t="s">
        <v>0</v>
      </c>
      <c r="C65" s="18">
        <v>154248.98</v>
      </c>
      <c r="D65" s="18">
        <v>159667.27</v>
      </c>
      <c r="E65" s="18">
        <v>167269.27</v>
      </c>
      <c r="F65" s="18">
        <v>175550.97</v>
      </c>
      <c r="G65" s="18">
        <v>179056.03</v>
      </c>
      <c r="H65" s="18">
        <v>182495.97</v>
      </c>
      <c r="I65" s="18">
        <v>186377.55</v>
      </c>
      <c r="J65" s="18">
        <v>187346.57</v>
      </c>
      <c r="K65" s="18">
        <v>189352.62</v>
      </c>
      <c r="L65" s="18">
        <v>189759.23</v>
      </c>
      <c r="M65" s="18">
        <v>198632.73</v>
      </c>
      <c r="N65" s="18">
        <v>209376.43</v>
      </c>
      <c r="O65" s="18">
        <v>215326.34</v>
      </c>
      <c r="P65" s="18">
        <v>220823.03</v>
      </c>
      <c r="Q65" s="18">
        <v>226251</v>
      </c>
      <c r="R65" s="18">
        <v>231682.08</v>
      </c>
      <c r="S65" s="18">
        <v>241241.38</v>
      </c>
      <c r="T65" s="18">
        <v>245994.47</v>
      </c>
      <c r="U65" s="18">
        <v>252146.67</v>
      </c>
      <c r="V65" s="18">
        <v>256726.51</v>
      </c>
      <c r="W65" s="18">
        <v>232382.72</v>
      </c>
      <c r="X65" s="18">
        <v>255297.44</v>
      </c>
    </row>
    <row r="66" spans="2:24" ht="15">
      <c r="B66" s="15" t="s">
        <v>1</v>
      </c>
      <c r="C66" s="18">
        <v>40523.24</v>
      </c>
      <c r="D66" s="18">
        <v>41776.48</v>
      </c>
      <c r="E66" s="18">
        <v>42467.82</v>
      </c>
      <c r="F66" s="18">
        <v>43334.73</v>
      </c>
      <c r="G66" s="18">
        <v>48532.23</v>
      </c>
      <c r="H66" s="18">
        <v>52047.72</v>
      </c>
      <c r="I66" s="18">
        <v>54878.51</v>
      </c>
      <c r="J66" s="18">
        <v>57787.57</v>
      </c>
      <c r="K66" s="18">
        <v>56287.44</v>
      </c>
      <c r="L66" s="18">
        <v>50925.01</v>
      </c>
      <c r="M66" s="18">
        <v>52036.48</v>
      </c>
      <c r="N66" s="18">
        <v>53643.96</v>
      </c>
      <c r="O66" s="18">
        <v>53412.09</v>
      </c>
      <c r="P66" s="18">
        <v>53615.14</v>
      </c>
      <c r="Q66" s="18">
        <v>54661.51</v>
      </c>
      <c r="R66" s="18">
        <v>56730.67</v>
      </c>
      <c r="S66" s="18">
        <v>58419.4</v>
      </c>
      <c r="T66" s="18">
        <v>59924.27</v>
      </c>
      <c r="U66" s="18">
        <v>61941.79</v>
      </c>
      <c r="V66" s="18">
        <v>62530.74</v>
      </c>
      <c r="W66" s="18">
        <v>57150.48</v>
      </c>
      <c r="X66" s="18">
        <v>59066.16</v>
      </c>
    </row>
    <row r="67" spans="2:24" ht="15">
      <c r="B67" s="15" t="s">
        <v>2</v>
      </c>
      <c r="C67" s="18">
        <v>7217.74</v>
      </c>
      <c r="D67" s="18">
        <v>7385.34</v>
      </c>
      <c r="E67" s="18">
        <v>7900.66</v>
      </c>
      <c r="F67" s="18">
        <v>7782.78</v>
      </c>
      <c r="G67" s="18">
        <v>7865.76</v>
      </c>
      <c r="H67" s="18">
        <v>7979.99</v>
      </c>
      <c r="I67" s="18">
        <v>8518.28</v>
      </c>
      <c r="J67" s="18">
        <v>8905.5</v>
      </c>
      <c r="K67" s="18">
        <v>9360.13</v>
      </c>
      <c r="L67" s="18">
        <v>8805.82</v>
      </c>
      <c r="M67" s="18">
        <v>8934.26</v>
      </c>
      <c r="N67" s="18">
        <v>9337.98</v>
      </c>
      <c r="O67" s="18">
        <v>9721.8</v>
      </c>
      <c r="P67" s="18">
        <v>9705.31</v>
      </c>
      <c r="Q67" s="18">
        <v>10073.62</v>
      </c>
      <c r="R67" s="18">
        <v>10562.1</v>
      </c>
      <c r="S67" s="18">
        <v>10532.73</v>
      </c>
      <c r="T67" s="18">
        <v>10660.87</v>
      </c>
      <c r="U67" s="18">
        <v>10610.31</v>
      </c>
      <c r="V67" s="18">
        <v>10661.84</v>
      </c>
      <c r="W67" s="18">
        <v>10659.66</v>
      </c>
      <c r="X67" s="18">
        <v>11473.88</v>
      </c>
    </row>
    <row r="68" spans="2:24" ht="15">
      <c r="B68" s="15" t="s">
        <v>3</v>
      </c>
      <c r="C68" s="19">
        <v>6.24</v>
      </c>
      <c r="D68" s="19">
        <v>6.31</v>
      </c>
      <c r="E68" s="19">
        <v>6.41</v>
      </c>
      <c r="F68" s="19">
        <v>6.5</v>
      </c>
      <c r="G68" s="19">
        <v>6.5</v>
      </c>
      <c r="H68" s="19">
        <v>6.38</v>
      </c>
      <c r="I68" s="19">
        <v>6.17</v>
      </c>
      <c r="J68" s="19">
        <v>5.9</v>
      </c>
      <c r="K68" s="19">
        <v>5.81</v>
      </c>
      <c r="L68" s="19">
        <v>6.01</v>
      </c>
      <c r="M68" s="19">
        <v>6.05</v>
      </c>
      <c r="N68" s="19">
        <v>6.09</v>
      </c>
      <c r="O68" s="19">
        <v>6.04</v>
      </c>
      <c r="P68" s="20">
        <v>6.02</v>
      </c>
      <c r="Q68" s="20">
        <v>6.02</v>
      </c>
      <c r="R68" s="19">
        <v>5.99</v>
      </c>
      <c r="S68" s="20">
        <v>6.04</v>
      </c>
      <c r="T68" s="19">
        <v>5.9</v>
      </c>
      <c r="U68" s="19">
        <v>5.83</v>
      </c>
      <c r="V68" s="19">
        <v>5.74</v>
      </c>
      <c r="W68" s="19">
        <v>5.42</v>
      </c>
      <c r="X68" s="19">
        <v>5.38</v>
      </c>
    </row>
    <row r="69" spans="2:24" ht="15">
      <c r="B69" s="15" t="s">
        <v>4</v>
      </c>
      <c r="C69" s="19">
        <v>2.57</v>
      </c>
      <c r="D69" s="19">
        <v>2.53</v>
      </c>
      <c r="E69" s="19">
        <v>2.55</v>
      </c>
      <c r="F69" s="19">
        <v>2.59</v>
      </c>
      <c r="G69" s="19">
        <v>2.57</v>
      </c>
      <c r="H69" s="19">
        <v>2.54</v>
      </c>
      <c r="I69" s="19">
        <v>2.47</v>
      </c>
      <c r="J69" s="19">
        <v>2.37</v>
      </c>
      <c r="K69" s="20">
        <v>2.3</v>
      </c>
      <c r="L69" s="19">
        <v>2.36</v>
      </c>
      <c r="M69" s="19">
        <v>2.36</v>
      </c>
      <c r="N69" s="19">
        <v>2.4</v>
      </c>
      <c r="O69" s="19">
        <v>2.44</v>
      </c>
      <c r="P69" s="19">
        <v>2.47</v>
      </c>
      <c r="Q69" s="19">
        <v>2.47</v>
      </c>
      <c r="R69" s="19">
        <v>2.45</v>
      </c>
      <c r="S69" s="19">
        <v>2.47</v>
      </c>
      <c r="T69" s="19">
        <v>2.42</v>
      </c>
      <c r="U69" s="20">
        <v>2.4</v>
      </c>
      <c r="V69" s="19">
        <v>2.35</v>
      </c>
      <c r="W69" s="19">
        <v>2.23</v>
      </c>
      <c r="X69" s="19">
        <v>2.24</v>
      </c>
    </row>
    <row r="70" spans="23:24" ht="15">
      <c r="W70" s="21">
        <f>SUM(W65:W67)</f>
        <v>300192.86</v>
      </c>
      <c r="X70" s="21">
        <f>SUM(X65:X67)</f>
        <v>325837.48</v>
      </c>
    </row>
    <row r="72" ht="14.4">
      <c r="B72" t="s">
        <v>266</v>
      </c>
    </row>
    <row r="73" ht="15">
      <c r="B73" s="283" t="s">
        <v>267</v>
      </c>
    </row>
    <row r="74" ht="15">
      <c r="B74" s="283" t="s">
        <v>268</v>
      </c>
    </row>
    <row r="75" ht="15">
      <c r="B75" s="283" t="s">
        <v>269</v>
      </c>
    </row>
    <row r="76" ht="15.6">
      <c r="B76" s="282" t="s">
        <v>265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BBCF6-DC8C-483D-AB10-21147820A5E1}">
  <dimension ref="A1:W74"/>
  <sheetViews>
    <sheetView workbookViewId="0" topLeftCell="A14">
      <selection activeCell="S44" sqref="S44"/>
    </sheetView>
  </sheetViews>
  <sheetFormatPr defaultColWidth="8.8515625" defaultRowHeight="11.25" customHeight="1"/>
  <cols>
    <col min="1" max="1" width="21.7109375" style="264" customWidth="1"/>
    <col min="2" max="23" width="10.00390625" style="264" customWidth="1"/>
    <col min="24" max="16384" width="8.8515625" style="264" customWidth="1"/>
  </cols>
  <sheetData>
    <row r="1" ht="12.75">
      <c r="A1" s="263" t="s">
        <v>245</v>
      </c>
    </row>
    <row r="2" spans="1:2" ht="12.75">
      <c r="A2" s="263" t="s">
        <v>152</v>
      </c>
      <c r="B2" s="265" t="s">
        <v>246</v>
      </c>
    </row>
    <row r="3" spans="1:2" ht="12.75">
      <c r="A3" s="263" t="s">
        <v>95</v>
      </c>
      <c r="B3" s="263" t="s">
        <v>247</v>
      </c>
    </row>
    <row r="4" ht="12.75">
      <c r="B4" s="242" t="s">
        <v>236</v>
      </c>
    </row>
    <row r="5" spans="1:3" ht="12.75">
      <c r="A5" s="265" t="s">
        <v>96</v>
      </c>
      <c r="C5" s="263" t="s">
        <v>97</v>
      </c>
    </row>
    <row r="6" spans="1:3" ht="12.75">
      <c r="A6" s="265" t="s">
        <v>98</v>
      </c>
      <c r="C6" s="263" t="s">
        <v>248</v>
      </c>
    </row>
    <row r="7" ht="12.75"/>
    <row r="8" spans="1:23" ht="12.75">
      <c r="A8" s="266" t="s">
        <v>21</v>
      </c>
      <c r="B8" s="267" t="s">
        <v>249</v>
      </c>
      <c r="C8" s="267" t="s">
        <v>250</v>
      </c>
      <c r="D8" s="267" t="s">
        <v>115</v>
      </c>
      <c r="E8" s="267" t="s">
        <v>116</v>
      </c>
      <c r="F8" s="267" t="s">
        <v>117</v>
      </c>
      <c r="G8" s="267" t="s">
        <v>118</v>
      </c>
      <c r="H8" s="267" t="s">
        <v>119</v>
      </c>
      <c r="I8" s="267" t="s">
        <v>120</v>
      </c>
      <c r="J8" s="267" t="s">
        <v>121</v>
      </c>
      <c r="K8" s="267" t="s">
        <v>122</v>
      </c>
      <c r="L8" s="267" t="s">
        <v>123</v>
      </c>
      <c r="M8" s="267" t="s">
        <v>124</v>
      </c>
      <c r="N8" s="267" t="s">
        <v>125</v>
      </c>
      <c r="O8" s="267" t="s">
        <v>126</v>
      </c>
      <c r="P8" s="267" t="s">
        <v>99</v>
      </c>
      <c r="Q8" s="267" t="s">
        <v>100</v>
      </c>
      <c r="R8" s="267" t="s">
        <v>101</v>
      </c>
      <c r="S8" s="267" t="s">
        <v>102</v>
      </c>
      <c r="T8" s="267" t="s">
        <v>103</v>
      </c>
      <c r="U8" s="267" t="s">
        <v>104</v>
      </c>
      <c r="V8" s="267" t="s">
        <v>105</v>
      </c>
      <c r="W8" s="267" t="s">
        <v>106</v>
      </c>
    </row>
    <row r="9" spans="1:23" ht="12.75">
      <c r="A9" s="268" t="s">
        <v>153</v>
      </c>
      <c r="B9" s="269" t="s">
        <v>26</v>
      </c>
      <c r="C9" s="269" t="s">
        <v>26</v>
      </c>
      <c r="D9" s="269" t="s">
        <v>26</v>
      </c>
      <c r="E9" s="269" t="s">
        <v>26</v>
      </c>
      <c r="F9" s="269" t="s">
        <v>26</v>
      </c>
      <c r="G9" s="269" t="s">
        <v>26</v>
      </c>
      <c r="H9" s="269" t="s">
        <v>26</v>
      </c>
      <c r="I9" s="269" t="s">
        <v>26</v>
      </c>
      <c r="J9" s="269" t="s">
        <v>26</v>
      </c>
      <c r="K9" s="269" t="s">
        <v>26</v>
      </c>
      <c r="L9" s="269" t="s">
        <v>26</v>
      </c>
      <c r="M9" s="269" t="s">
        <v>26</v>
      </c>
      <c r="N9" s="269" t="s">
        <v>26</v>
      </c>
      <c r="O9" s="269" t="s">
        <v>26</v>
      </c>
      <c r="P9" s="269" t="s">
        <v>26</v>
      </c>
      <c r="Q9" s="269" t="s">
        <v>26</v>
      </c>
      <c r="R9" s="269" t="s">
        <v>26</v>
      </c>
      <c r="S9" s="269" t="s">
        <v>26</v>
      </c>
      <c r="T9" s="269" t="s">
        <v>26</v>
      </c>
      <c r="U9" s="269" t="s">
        <v>26</v>
      </c>
      <c r="V9" s="269" t="s">
        <v>26</v>
      </c>
      <c r="W9" s="269" t="s">
        <v>26</v>
      </c>
    </row>
    <row r="10" spans="1:23" ht="12.75">
      <c r="A10" s="270" t="s">
        <v>24</v>
      </c>
      <c r="B10" s="271">
        <v>100</v>
      </c>
      <c r="C10" s="272">
        <v>99.4</v>
      </c>
      <c r="D10" s="272">
        <v>99.2</v>
      </c>
      <c r="E10" s="272">
        <v>98.9</v>
      </c>
      <c r="F10" s="272">
        <v>97.4</v>
      </c>
      <c r="G10" s="272">
        <v>96.5</v>
      </c>
      <c r="H10" s="272">
        <v>95.7</v>
      </c>
      <c r="I10" s="272">
        <v>95.8</v>
      </c>
      <c r="J10" s="272">
        <v>94.3</v>
      </c>
      <c r="K10" s="272">
        <v>93.3</v>
      </c>
      <c r="L10" s="271">
        <v>92</v>
      </c>
      <c r="M10" s="272">
        <v>91.7</v>
      </c>
      <c r="N10" s="272">
        <v>91.2</v>
      </c>
      <c r="O10" s="272">
        <v>89.8</v>
      </c>
      <c r="P10" s="272">
        <v>88.4</v>
      </c>
      <c r="Q10" s="272">
        <v>88.9</v>
      </c>
      <c r="R10" s="272">
        <v>88.1</v>
      </c>
      <c r="S10" s="272">
        <v>86.7</v>
      </c>
      <c r="T10" s="272">
        <v>85.1</v>
      </c>
      <c r="U10" s="272">
        <v>82.2</v>
      </c>
      <c r="V10" s="272">
        <v>80.9</v>
      </c>
      <c r="W10" s="272">
        <v>81.2</v>
      </c>
    </row>
    <row r="12" ht="12.75">
      <c r="A12" s="265" t="s">
        <v>251</v>
      </c>
    </row>
    <row r="13" spans="1:23" ht="12.75">
      <c r="A13" s="265" t="s">
        <v>27</v>
      </c>
      <c r="B13" s="263" t="s">
        <v>252</v>
      </c>
      <c r="D13" s="267" t="s">
        <v>115</v>
      </c>
      <c r="E13" s="267" t="s">
        <v>116</v>
      </c>
      <c r="F13" s="267" t="s">
        <v>117</v>
      </c>
      <c r="G13" s="267" t="s">
        <v>118</v>
      </c>
      <c r="H13" s="267" t="s">
        <v>119</v>
      </c>
      <c r="I13" s="267" t="s">
        <v>120</v>
      </c>
      <c r="J13" s="267" t="s">
        <v>121</v>
      </c>
      <c r="K13" s="267" t="s">
        <v>122</v>
      </c>
      <c r="L13" s="267" t="s">
        <v>123</v>
      </c>
      <c r="M13" s="267" t="s">
        <v>124</v>
      </c>
      <c r="N13" s="267" t="s">
        <v>125</v>
      </c>
      <c r="O13" s="267" t="s">
        <v>126</v>
      </c>
      <c r="P13" s="267" t="s">
        <v>99</v>
      </c>
      <c r="Q13" s="267" t="s">
        <v>100</v>
      </c>
      <c r="R13" s="267" t="s">
        <v>101</v>
      </c>
      <c r="S13" s="267" t="s">
        <v>102</v>
      </c>
      <c r="T13" s="267" t="s">
        <v>103</v>
      </c>
      <c r="U13" s="267" t="s">
        <v>104</v>
      </c>
      <c r="V13" s="267" t="s">
        <v>105</v>
      </c>
      <c r="W13" s="267" t="s">
        <v>106</v>
      </c>
    </row>
    <row r="14" spans="1:23" ht="11.4" customHeight="1">
      <c r="A14" s="264" t="s">
        <v>253</v>
      </c>
      <c r="D14" s="264">
        <v>100</v>
      </c>
      <c r="E14" s="264">
        <f aca="true" t="shared" si="0" ref="E14:W14">E10/$D10*100</f>
        <v>99.69758064516128</v>
      </c>
      <c r="F14" s="264">
        <f t="shared" si="0"/>
        <v>98.18548387096774</v>
      </c>
      <c r="G14" s="264">
        <f t="shared" si="0"/>
        <v>97.27822580645162</v>
      </c>
      <c r="H14" s="264">
        <f t="shared" si="0"/>
        <v>96.47177419354838</v>
      </c>
      <c r="I14" s="264">
        <f t="shared" si="0"/>
        <v>96.57258064516128</v>
      </c>
      <c r="J14" s="264">
        <f t="shared" si="0"/>
        <v>95.06048387096774</v>
      </c>
      <c r="K14" s="264">
        <f t="shared" si="0"/>
        <v>94.0524193548387</v>
      </c>
      <c r="L14" s="264">
        <f t="shared" si="0"/>
        <v>92.74193548387096</v>
      </c>
      <c r="M14" s="264">
        <f t="shared" si="0"/>
        <v>92.43951612903226</v>
      </c>
      <c r="N14" s="264">
        <f t="shared" si="0"/>
        <v>91.93548387096774</v>
      </c>
      <c r="O14" s="264">
        <f t="shared" si="0"/>
        <v>90.52419354838709</v>
      </c>
      <c r="P14" s="264">
        <f t="shared" si="0"/>
        <v>89.11290322580645</v>
      </c>
      <c r="Q14" s="264">
        <f t="shared" si="0"/>
        <v>89.61693548387098</v>
      </c>
      <c r="R14" s="264">
        <f t="shared" si="0"/>
        <v>88.81048387096774</v>
      </c>
      <c r="S14" s="264">
        <f t="shared" si="0"/>
        <v>87.3991935483871</v>
      </c>
      <c r="T14" s="264">
        <f t="shared" si="0"/>
        <v>85.78629032258064</v>
      </c>
      <c r="U14" s="264">
        <f t="shared" si="0"/>
        <v>82.86290322580645</v>
      </c>
      <c r="V14" s="264">
        <f t="shared" si="0"/>
        <v>81.55241935483872</v>
      </c>
      <c r="W14" s="264">
        <f t="shared" si="0"/>
        <v>81.85483870967742</v>
      </c>
    </row>
    <row r="15" spans="1:23" ht="11.4" customHeight="1">
      <c r="A15" s="273" t="s">
        <v>0</v>
      </c>
      <c r="D15" s="264">
        <v>100</v>
      </c>
      <c r="E15" s="274">
        <v>104.95111863643574</v>
      </c>
      <c r="F15" s="274">
        <v>107.04657825074504</v>
      </c>
      <c r="G15" s="274">
        <v>109.10310662562227</v>
      </c>
      <c r="H15" s="274">
        <v>111.42366437062827</v>
      </c>
      <c r="I15" s="274">
        <v>112.00298177902015</v>
      </c>
      <c r="J15" s="274">
        <v>113.20227558833732</v>
      </c>
      <c r="K15" s="274">
        <v>113.44536267779492</v>
      </c>
      <c r="L15" s="274">
        <v>118.75028210501549</v>
      </c>
      <c r="M15" s="274">
        <v>125.17327898902171</v>
      </c>
      <c r="N15" s="274">
        <v>128.7303639215978</v>
      </c>
      <c r="O15" s="274">
        <v>132.0164965148709</v>
      </c>
      <c r="P15" s="274">
        <v>135.2615456503158</v>
      </c>
      <c r="Q15" s="274">
        <v>138.50845406331956</v>
      </c>
      <c r="R15" s="274">
        <v>144.22337109500148</v>
      </c>
      <c r="S15" s="274">
        <v>147.06495102178664</v>
      </c>
      <c r="T15" s="274">
        <v>150.7429726930715</v>
      </c>
      <c r="U15" s="274">
        <v>153.4809771095432</v>
      </c>
      <c r="V15" s="274">
        <v>138.92732359028054</v>
      </c>
      <c r="W15" s="274">
        <v>152.62662412528016</v>
      </c>
    </row>
    <row r="16" spans="1:23" ht="11.4" customHeight="1">
      <c r="A16" s="275" t="s">
        <v>129</v>
      </c>
      <c r="D16" s="264">
        <v>100</v>
      </c>
      <c r="E16" s="276">
        <v>102.67944694116657</v>
      </c>
      <c r="F16" s="276">
        <v>107.36833591775998</v>
      </c>
      <c r="G16" s="276">
        <v>111.97005429339598</v>
      </c>
      <c r="H16" s="276">
        <v>118.42978545876139</v>
      </c>
      <c r="I16" s="276">
        <v>125.76582633948135</v>
      </c>
      <c r="J16" s="276">
        <v>129.8244058077991</v>
      </c>
      <c r="K16" s="276">
        <v>123.9954619711007</v>
      </c>
      <c r="L16" s="276">
        <v>128.59557824307151</v>
      </c>
      <c r="M16" s="276">
        <v>132.6702384755899</v>
      </c>
      <c r="N16" s="276">
        <v>133.4624084703127</v>
      </c>
      <c r="O16" s="276">
        <v>134.86760328910478</v>
      </c>
      <c r="P16" s="276">
        <v>137.98785242371991</v>
      </c>
      <c r="Q16" s="276">
        <v>143.06126150462387</v>
      </c>
      <c r="R16" s="276">
        <v>146.9558302947333</v>
      </c>
      <c r="S16" s="276">
        <v>153.1320429832702</v>
      </c>
      <c r="T16" s="276">
        <v>158.50243149094965</v>
      </c>
      <c r="U16" s="276">
        <v>164.17353532503316</v>
      </c>
      <c r="V16" s="276">
        <v>157.7635419832495</v>
      </c>
      <c r="W16" s="276">
        <v>170.60066227545823</v>
      </c>
    </row>
    <row r="18" ht="11.4" customHeight="1">
      <c r="A18" s="277"/>
    </row>
    <row r="19" ht="11.4" customHeight="1">
      <c r="B19" s="277"/>
    </row>
    <row r="20" ht="11.4" customHeight="1">
      <c r="B20" s="17" t="s">
        <v>134</v>
      </c>
    </row>
    <row r="68" ht="58.8" customHeight="1"/>
    <row r="70" ht="82.5" customHeight="1"/>
    <row r="72" ht="11.4" customHeight="1">
      <c r="B72" s="17" t="s">
        <v>254</v>
      </c>
    </row>
    <row r="74" ht="11.4" customHeight="1">
      <c r="B74" s="17" t="s">
        <v>278</v>
      </c>
    </row>
  </sheetData>
  <hyperlinks>
    <hyperlink ref="B4" r:id="rId1" display="https://ec.europa.eu/eurostat/databrowser/view/sdg_13_20__custom_7961873/default/tab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40A7-A0A9-4C85-88ED-619756340831}">
  <dimension ref="A3:P85"/>
  <sheetViews>
    <sheetView workbookViewId="0" topLeftCell="A1">
      <selection activeCell="A56" sqref="A56"/>
    </sheetView>
  </sheetViews>
  <sheetFormatPr defaultColWidth="9.140625" defaultRowHeight="15"/>
  <cols>
    <col min="1" max="1" width="16.7109375" style="17" customWidth="1"/>
    <col min="2" max="2" width="13.140625" style="17" customWidth="1"/>
    <col min="3" max="21" width="10.8515625" style="17" customWidth="1"/>
    <col min="22" max="16384" width="9.140625" style="17" customWidth="1"/>
  </cols>
  <sheetData>
    <row r="1" ht="12.75"/>
    <row r="2" ht="12.75"/>
    <row r="3" ht="12.75">
      <c r="B3" s="168" t="s">
        <v>242</v>
      </c>
    </row>
    <row r="4" ht="12.75">
      <c r="B4" s="168" t="s">
        <v>185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6" ht="10.95" customHeight="1"/>
    <row r="48" spans="1:15" s="167" customFormat="1" ht="15">
      <c r="A48" s="245"/>
      <c r="B48" s="246" t="s">
        <v>123</v>
      </c>
      <c r="C48" s="246" t="s">
        <v>124</v>
      </c>
      <c r="D48" s="246" t="s">
        <v>125</v>
      </c>
      <c r="E48" s="246" t="s">
        <v>126</v>
      </c>
      <c r="F48" s="246" t="s">
        <v>99</v>
      </c>
      <c r="G48" s="246" t="s">
        <v>100</v>
      </c>
      <c r="H48" s="246" t="s">
        <v>101</v>
      </c>
      <c r="I48" s="246">
        <v>2017</v>
      </c>
      <c r="J48" s="246">
        <v>2018</v>
      </c>
      <c r="K48" s="246">
        <v>2019</v>
      </c>
      <c r="L48" s="246">
        <v>2020</v>
      </c>
      <c r="M48" s="246">
        <v>2021</v>
      </c>
      <c r="N48" s="168"/>
      <c r="O48" s="168"/>
    </row>
    <row r="49" spans="1:15" s="167" customFormat="1" ht="15">
      <c r="A49" s="245" t="s">
        <v>141</v>
      </c>
      <c r="B49" s="247">
        <v>100</v>
      </c>
      <c r="C49" s="247">
        <f aca="true" t="shared" si="0" ref="C49:M54">C71/$B71*100</f>
        <v>95.94770009652444</v>
      </c>
      <c r="D49" s="247">
        <f t="shared" si="0"/>
        <v>95.88287507729952</v>
      </c>
      <c r="E49" s="247">
        <f t="shared" si="0"/>
        <v>95.70028775404987</v>
      </c>
      <c r="F49" s="247">
        <f t="shared" si="0"/>
        <v>91.44972605382041</v>
      </c>
      <c r="G49" s="247">
        <f t="shared" si="0"/>
        <v>93.39788925782771</v>
      </c>
      <c r="H49" s="247">
        <f t="shared" si="0"/>
        <v>95.27633747952562</v>
      </c>
      <c r="I49" s="247">
        <f t="shared" si="0"/>
        <v>96.60201673643117</v>
      </c>
      <c r="J49" s="247">
        <f t="shared" si="0"/>
        <v>96.80868592826869</v>
      </c>
      <c r="K49" s="247">
        <f t="shared" si="0"/>
        <v>96.32854767528185</v>
      </c>
      <c r="L49" s="247">
        <f t="shared" si="0"/>
        <v>90.94234370611287</v>
      </c>
      <c r="M49" s="247">
        <f t="shared" si="0"/>
        <v>96.57313871527542</v>
      </c>
      <c r="N49" s="168"/>
      <c r="O49" s="168"/>
    </row>
    <row r="50" spans="1:15" s="167" customFormat="1" ht="15">
      <c r="A50" s="245" t="s">
        <v>172</v>
      </c>
      <c r="B50" s="247">
        <v>100</v>
      </c>
      <c r="C50" s="247">
        <f t="shared" si="0"/>
        <v>98.88594747060746</v>
      </c>
      <c r="D50" s="247">
        <f t="shared" si="0"/>
        <v>95.39748442050747</v>
      </c>
      <c r="E50" s="247">
        <f t="shared" si="0"/>
        <v>91.1486003854425</v>
      </c>
      <c r="F50" s="247">
        <f t="shared" si="0"/>
        <v>85.38466119869294</v>
      </c>
      <c r="G50" s="247">
        <f t="shared" si="0"/>
        <v>86.35524105147553</v>
      </c>
      <c r="H50" s="247">
        <f t="shared" si="0"/>
        <v>87.2398894089432</v>
      </c>
      <c r="I50" s="247">
        <f t="shared" si="0"/>
        <v>87.89344715031167</v>
      </c>
      <c r="J50" s="247">
        <f t="shared" si="0"/>
        <v>83.15787884122106</v>
      </c>
      <c r="K50" s="247">
        <f t="shared" si="0"/>
        <v>72.7948373792011</v>
      </c>
      <c r="L50" s="247">
        <f t="shared" si="0"/>
        <v>70.34595510038955</v>
      </c>
      <c r="M50" s="247">
        <f t="shared" si="0"/>
        <v>69.94374367606399</v>
      </c>
      <c r="N50" s="168"/>
      <c r="O50" s="168"/>
    </row>
    <row r="51" spans="1:15" s="167" customFormat="1" ht="15">
      <c r="A51" s="245" t="s">
        <v>173</v>
      </c>
      <c r="B51" s="247">
        <v>100</v>
      </c>
      <c r="C51" s="247">
        <f t="shared" si="0"/>
        <v>91.8668940159976</v>
      </c>
      <c r="D51" s="247">
        <f t="shared" si="0"/>
        <v>94.12650376141622</v>
      </c>
      <c r="E51" s="247">
        <f t="shared" si="0"/>
        <v>96.3227349148743</v>
      </c>
      <c r="F51" s="247">
        <f t="shared" si="0"/>
        <v>85.56670325004143</v>
      </c>
      <c r="G51" s="247">
        <f t="shared" si="0"/>
        <v>88.36622915052278</v>
      </c>
      <c r="H51" s="247">
        <f t="shared" si="0"/>
        <v>91.94957808028259</v>
      </c>
      <c r="I51" s="247">
        <f t="shared" si="0"/>
        <v>92.66978642964699</v>
      </c>
      <c r="J51" s="247">
        <f t="shared" si="0"/>
        <v>92.75324306190441</v>
      </c>
      <c r="K51" s="247">
        <f t="shared" si="0"/>
        <v>91.49473580589044</v>
      </c>
      <c r="L51" s="247">
        <f t="shared" si="0"/>
        <v>89.16276969586605</v>
      </c>
      <c r="M51" s="247">
        <f t="shared" si="0"/>
        <v>97.45673654951239</v>
      </c>
      <c r="N51" s="168"/>
      <c r="O51" s="168"/>
    </row>
    <row r="52" spans="1:15" s="167" customFormat="1" ht="15">
      <c r="A52" s="245" t="s">
        <v>174</v>
      </c>
      <c r="B52" s="247">
        <v>100</v>
      </c>
      <c r="C52" s="247">
        <f t="shared" si="0"/>
        <v>96.419815170357</v>
      </c>
      <c r="D52" s="247">
        <f t="shared" si="0"/>
        <v>103.96280946524399</v>
      </c>
      <c r="E52" s="247">
        <f t="shared" si="0"/>
        <v>104.66666871914245</v>
      </c>
      <c r="F52" s="247">
        <f t="shared" si="0"/>
        <v>100.68678055621582</v>
      </c>
      <c r="G52" s="247">
        <f t="shared" si="0"/>
        <v>104.52733943231178</v>
      </c>
      <c r="H52" s="247">
        <f t="shared" si="0"/>
        <v>105.99690743210579</v>
      </c>
      <c r="I52" s="247">
        <f t="shared" si="0"/>
        <v>113.27698074467507</v>
      </c>
      <c r="J52" s="247">
        <f t="shared" si="0"/>
        <v>119.01865348305492</v>
      </c>
      <c r="K52" s="247">
        <f t="shared" si="0"/>
        <v>121.39576446898054</v>
      </c>
      <c r="L52" s="247">
        <f t="shared" si="0"/>
        <v>120.88095222934908</v>
      </c>
      <c r="M52" s="247">
        <f t="shared" si="0"/>
        <v>128.7955542628068</v>
      </c>
      <c r="N52" s="168"/>
      <c r="O52" s="168"/>
    </row>
    <row r="53" spans="1:15" s="167" customFormat="1" ht="15">
      <c r="A53" s="248" t="s">
        <v>175</v>
      </c>
      <c r="B53" s="247">
        <v>100</v>
      </c>
      <c r="C53" s="247">
        <f t="shared" si="0"/>
        <v>98.59792290907646</v>
      </c>
      <c r="D53" s="247">
        <f t="shared" si="0"/>
        <v>98.94032959488294</v>
      </c>
      <c r="E53" s="247">
        <f t="shared" si="0"/>
        <v>98.03321468857834</v>
      </c>
      <c r="F53" s="247">
        <f t="shared" si="0"/>
        <v>95.95964983882388</v>
      </c>
      <c r="G53" s="247">
        <f t="shared" si="0"/>
        <v>97.58266750742742</v>
      </c>
      <c r="H53" s="247">
        <f t="shared" si="0"/>
        <v>98.82614817360634</v>
      </c>
      <c r="I53" s="247">
        <f t="shared" si="0"/>
        <v>99.7979567134328</v>
      </c>
      <c r="J53" s="247">
        <f t="shared" si="0"/>
        <v>99.80346446662143</v>
      </c>
      <c r="K53" s="247">
        <f t="shared" si="0"/>
        <v>98.73300785183255</v>
      </c>
      <c r="L53" s="247">
        <f t="shared" si="0"/>
        <v>94.96827881582583</v>
      </c>
      <c r="M53" s="247">
        <f t="shared" si="0"/>
        <v>99.06591980112869</v>
      </c>
      <c r="N53" s="168"/>
      <c r="O53" s="168"/>
    </row>
    <row r="54" spans="1:15" s="167" customFormat="1" ht="15">
      <c r="A54" s="248" t="s">
        <v>167</v>
      </c>
      <c r="B54" s="249">
        <v>100</v>
      </c>
      <c r="C54" s="249">
        <f t="shared" si="0"/>
        <v>105.40882663194529</v>
      </c>
      <c r="D54" s="249">
        <f t="shared" si="0"/>
        <v>108.40425945915358</v>
      </c>
      <c r="E54" s="249">
        <f t="shared" si="0"/>
        <v>111.17152243741502</v>
      </c>
      <c r="F54" s="249">
        <f t="shared" si="0"/>
        <v>113.9041889017988</v>
      </c>
      <c r="G54" s="249">
        <f t="shared" si="0"/>
        <v>116.63842106988108</v>
      </c>
      <c r="H54" s="249">
        <f t="shared" si="0"/>
        <v>121.45097134797471</v>
      </c>
      <c r="I54" s="249">
        <f t="shared" si="0"/>
        <v>123.84387507537151</v>
      </c>
      <c r="J54" s="249">
        <f t="shared" si="0"/>
        <v>126.94114912481946</v>
      </c>
      <c r="K54" s="249">
        <f t="shared" si="0"/>
        <v>129.24683157705178</v>
      </c>
      <c r="L54" s="249">
        <f t="shared" si="0"/>
        <v>116.99115246515517</v>
      </c>
      <c r="M54" s="249">
        <f t="shared" si="0"/>
        <v>128.52737814155805</v>
      </c>
      <c r="N54" s="250"/>
      <c r="O54" s="168"/>
    </row>
    <row r="55" spans="1:15" s="167" customFormat="1" ht="15">
      <c r="A55" s="17"/>
      <c r="B55" s="17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168"/>
      <c r="O55" s="168"/>
    </row>
    <row r="56" spans="1:15" s="167" customFormat="1" ht="15">
      <c r="A56" s="17" t="s">
        <v>276</v>
      </c>
      <c r="B56" s="17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168"/>
      <c r="O56" s="168"/>
    </row>
    <row r="57" spans="1:15" s="167" customFormat="1" ht="15">
      <c r="A57" s="17"/>
      <c r="B57" s="17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168"/>
      <c r="O57" s="168"/>
    </row>
    <row r="58" spans="1:15" s="167" customFormat="1" ht="15">
      <c r="A58" s="17"/>
      <c r="B58" s="17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168"/>
      <c r="O58" s="168"/>
    </row>
    <row r="60" ht="15">
      <c r="A60" s="133" t="s">
        <v>238</v>
      </c>
    </row>
    <row r="61" spans="1:15" s="167" customFormat="1" ht="15">
      <c r="A61" s="133" t="s">
        <v>152</v>
      </c>
      <c r="B61" s="134" t="s">
        <v>239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8"/>
    </row>
    <row r="62" spans="1:15" s="167" customFormat="1" ht="15">
      <c r="A62" s="133" t="s">
        <v>95</v>
      </c>
      <c r="B62" s="133" t="s">
        <v>240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8"/>
    </row>
    <row r="63" spans="1:15" s="167" customFormat="1" ht="15">
      <c r="A63" s="134" t="s">
        <v>233</v>
      </c>
      <c r="B63" s="242" t="s">
        <v>235</v>
      </c>
      <c r="C63" s="242" t="s">
        <v>236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8"/>
    </row>
    <row r="64" spans="1:15" s="167" customFormat="1" ht="15">
      <c r="A64" s="134" t="s">
        <v>96</v>
      </c>
      <c r="B64" s="17"/>
      <c r="C64" s="133" t="s">
        <v>97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8"/>
    </row>
    <row r="65" spans="1:15" s="167" customFormat="1" ht="15">
      <c r="A65" s="134" t="s">
        <v>176</v>
      </c>
      <c r="B65" s="17"/>
      <c r="C65" s="133" t="s">
        <v>140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8"/>
    </row>
    <row r="66" spans="1:15" s="167" customFormat="1" ht="15">
      <c r="A66" s="134" t="s">
        <v>220</v>
      </c>
      <c r="B66" s="17"/>
      <c r="C66" s="133" t="s">
        <v>241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8"/>
    </row>
    <row r="67" spans="1:15" s="167" customFormat="1" ht="15">
      <c r="A67" s="134" t="s">
        <v>98</v>
      </c>
      <c r="B67" s="17"/>
      <c r="C67" s="133" t="s">
        <v>221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8"/>
    </row>
    <row r="68" spans="1:15" s="167" customFormat="1" ht="15">
      <c r="A68" s="134"/>
      <c r="B68" s="17"/>
      <c r="C68" s="13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8"/>
    </row>
    <row r="69" spans="1:15" s="167" customFormat="1" ht="15">
      <c r="A69" s="252" t="s">
        <v>21</v>
      </c>
      <c r="B69" s="253" t="s">
        <v>123</v>
      </c>
      <c r="C69" s="253" t="s">
        <v>124</v>
      </c>
      <c r="D69" s="253" t="s">
        <v>125</v>
      </c>
      <c r="E69" s="253" t="s">
        <v>126</v>
      </c>
      <c r="F69" s="253" t="s">
        <v>99</v>
      </c>
      <c r="G69" s="253" t="s">
        <v>100</v>
      </c>
      <c r="H69" s="253" t="s">
        <v>101</v>
      </c>
      <c r="I69" s="253" t="s">
        <v>102</v>
      </c>
      <c r="J69" s="253" t="s">
        <v>103</v>
      </c>
      <c r="K69" s="253" t="s">
        <v>104</v>
      </c>
      <c r="L69" s="254" t="s">
        <v>105</v>
      </c>
      <c r="M69" s="253" t="s">
        <v>106</v>
      </c>
      <c r="N69" s="17"/>
      <c r="O69" s="168"/>
    </row>
    <row r="70" spans="1:16" s="167" customFormat="1" ht="15">
      <c r="A70" s="255" t="s">
        <v>177</v>
      </c>
      <c r="B70" s="144" t="s">
        <v>26</v>
      </c>
      <c r="C70" s="144" t="s">
        <v>26</v>
      </c>
      <c r="D70" s="144" t="s">
        <v>26</v>
      </c>
      <c r="E70" s="144" t="s">
        <v>26</v>
      </c>
      <c r="F70" s="144" t="s">
        <v>26</v>
      </c>
      <c r="G70" s="144" t="s">
        <v>26</v>
      </c>
      <c r="H70" s="144" t="s">
        <v>26</v>
      </c>
      <c r="I70" s="144" t="s">
        <v>26</v>
      </c>
      <c r="J70" s="144" t="s">
        <v>26</v>
      </c>
      <c r="K70" s="144" t="s">
        <v>26</v>
      </c>
      <c r="L70" s="144" t="s">
        <v>26</v>
      </c>
      <c r="M70" s="144" t="s">
        <v>26</v>
      </c>
      <c r="N70" s="17"/>
      <c r="O70" s="168"/>
      <c r="P70" s="168"/>
    </row>
    <row r="71" spans="1:13" ht="15">
      <c r="A71" s="256" t="s">
        <v>141</v>
      </c>
      <c r="B71" s="142">
        <v>973238.431</v>
      </c>
      <c r="C71" s="142">
        <v>933799.891</v>
      </c>
      <c r="D71" s="142">
        <v>933168.989</v>
      </c>
      <c r="E71" s="142">
        <v>931391.979</v>
      </c>
      <c r="F71" s="142">
        <v>890023.879</v>
      </c>
      <c r="G71" s="142">
        <v>908984.152</v>
      </c>
      <c r="H71" s="142">
        <v>927265.932</v>
      </c>
      <c r="I71" s="142">
        <v>940167.952</v>
      </c>
      <c r="J71" s="142">
        <v>942179.336</v>
      </c>
      <c r="K71" s="142">
        <v>937506.446</v>
      </c>
      <c r="L71" s="142">
        <v>885085.839</v>
      </c>
      <c r="M71" s="257">
        <v>939886.9</v>
      </c>
    </row>
    <row r="72" spans="1:13" ht="15">
      <c r="A72" s="256" t="s">
        <v>172</v>
      </c>
      <c r="B72" s="142">
        <v>27217.029</v>
      </c>
      <c r="C72" s="142">
        <v>26913.817</v>
      </c>
      <c r="D72" s="142">
        <v>25964.361</v>
      </c>
      <c r="E72" s="142">
        <v>24807.941</v>
      </c>
      <c r="F72" s="142">
        <v>23239.168</v>
      </c>
      <c r="G72" s="142">
        <v>23503.331</v>
      </c>
      <c r="H72" s="142">
        <v>23744.106</v>
      </c>
      <c r="I72" s="142">
        <v>23921.985</v>
      </c>
      <c r="J72" s="142">
        <v>22633.104</v>
      </c>
      <c r="K72" s="142">
        <v>19812.592</v>
      </c>
      <c r="L72" s="142">
        <v>19146.079</v>
      </c>
      <c r="M72" s="142">
        <v>19036.609</v>
      </c>
    </row>
    <row r="73" spans="1:13" ht="15">
      <c r="A73" s="256" t="s">
        <v>173</v>
      </c>
      <c r="B73" s="142">
        <v>217715.471</v>
      </c>
      <c r="C73" s="142">
        <v>200008.441</v>
      </c>
      <c r="D73" s="142">
        <v>204927.961</v>
      </c>
      <c r="E73" s="142">
        <v>209709.496</v>
      </c>
      <c r="F73" s="142">
        <v>186291.951</v>
      </c>
      <c r="G73" s="142">
        <v>192386.952</v>
      </c>
      <c r="H73" s="142">
        <v>200188.457</v>
      </c>
      <c r="I73" s="142">
        <v>201756.462</v>
      </c>
      <c r="J73" s="257">
        <v>201938.16</v>
      </c>
      <c r="K73" s="142">
        <v>199198.195</v>
      </c>
      <c r="L73" s="142">
        <v>194121.144</v>
      </c>
      <c r="M73" s="142">
        <v>212178.393</v>
      </c>
    </row>
    <row r="74" spans="1:13" ht="15">
      <c r="A74" s="256" t="s">
        <v>174</v>
      </c>
      <c r="B74" s="142">
        <v>85750.098</v>
      </c>
      <c r="C74" s="142">
        <v>82680.086</v>
      </c>
      <c r="D74" s="142">
        <v>89148.211</v>
      </c>
      <c r="E74" s="142">
        <v>89751.771</v>
      </c>
      <c r="F74" s="142">
        <v>86339.013</v>
      </c>
      <c r="G74" s="142">
        <v>89632.296</v>
      </c>
      <c r="H74" s="142">
        <v>90892.452</v>
      </c>
      <c r="I74" s="142">
        <v>97135.122</v>
      </c>
      <c r="J74" s="142">
        <v>102058.612</v>
      </c>
      <c r="K74" s="142">
        <v>104096.987</v>
      </c>
      <c r="L74" s="142">
        <v>103655.535</v>
      </c>
      <c r="M74" s="142">
        <v>110442.314</v>
      </c>
    </row>
    <row r="75" spans="1:13" ht="15">
      <c r="A75" s="256" t="s">
        <v>175</v>
      </c>
      <c r="B75" s="142">
        <v>215877.502</v>
      </c>
      <c r="C75" s="142">
        <v>212850.733</v>
      </c>
      <c r="D75" s="142">
        <v>213589.912</v>
      </c>
      <c r="E75" s="142">
        <v>211631.655</v>
      </c>
      <c r="F75" s="142">
        <v>207155.295</v>
      </c>
      <c r="G75" s="142">
        <v>210659.025</v>
      </c>
      <c r="H75" s="257">
        <v>213343.42</v>
      </c>
      <c r="I75" s="142">
        <v>215441.336</v>
      </c>
      <c r="J75" s="142">
        <v>215453.226</v>
      </c>
      <c r="K75" s="142">
        <v>213142.351</v>
      </c>
      <c r="L75" s="142">
        <v>205015.148</v>
      </c>
      <c r="M75" s="142">
        <v>213861.033</v>
      </c>
    </row>
    <row r="76" spans="1:13" ht="15">
      <c r="A76" s="256" t="s">
        <v>167</v>
      </c>
      <c r="B76" s="142">
        <v>198632.73</v>
      </c>
      <c r="C76" s="142">
        <v>209376.43</v>
      </c>
      <c r="D76" s="142">
        <v>215326.34</v>
      </c>
      <c r="E76" s="142">
        <v>220823.03</v>
      </c>
      <c r="F76" s="142">
        <v>226251</v>
      </c>
      <c r="G76" s="142">
        <v>231682.08</v>
      </c>
      <c r="H76" s="142">
        <v>241241.38</v>
      </c>
      <c r="I76" s="142">
        <v>245994.47</v>
      </c>
      <c r="J76" s="142">
        <v>252146.67</v>
      </c>
      <c r="K76" s="142">
        <v>256726.51</v>
      </c>
      <c r="L76" s="142">
        <v>232382.72</v>
      </c>
      <c r="M76" s="142">
        <v>255297.44</v>
      </c>
    </row>
    <row r="77" spans="1:3" ht="15">
      <c r="A77" s="138"/>
      <c r="B77" s="133"/>
      <c r="C77" s="134"/>
    </row>
    <row r="78" spans="2:3" ht="15">
      <c r="B78" s="133"/>
      <c r="C78" s="134"/>
    </row>
    <row r="79" spans="1:13" ht="15">
      <c r="A79" s="256" t="s">
        <v>178</v>
      </c>
      <c r="B79" s="142">
        <v>366539.114</v>
      </c>
      <c r="C79" s="142">
        <v>355252.572</v>
      </c>
      <c r="D79" s="142">
        <v>342223.854</v>
      </c>
      <c r="E79" s="142">
        <v>338181.828</v>
      </c>
      <c r="F79" s="142">
        <v>333318.142</v>
      </c>
      <c r="G79" s="142">
        <v>338568.408</v>
      </c>
      <c r="H79" s="142">
        <v>342815.524</v>
      </c>
      <c r="I79" s="142">
        <v>345490.988</v>
      </c>
      <c r="J79" s="142">
        <v>344043.781</v>
      </c>
      <c r="K79" s="142">
        <v>345624.851</v>
      </c>
      <c r="L79" s="142">
        <v>309799.812</v>
      </c>
      <c r="M79" s="142">
        <v>327457.535</v>
      </c>
    </row>
    <row r="80" spans="1:13" ht="15">
      <c r="A80" s="256" t="s">
        <v>179</v>
      </c>
      <c r="B80" s="142">
        <v>2754.936</v>
      </c>
      <c r="C80" s="142">
        <v>3165.886</v>
      </c>
      <c r="D80" s="142">
        <v>3112.825</v>
      </c>
      <c r="E80" s="142">
        <v>3463.132</v>
      </c>
      <c r="F80" s="142">
        <v>3655.519</v>
      </c>
      <c r="G80" s="142">
        <v>3678.569</v>
      </c>
      <c r="H80" s="142">
        <v>4145.561</v>
      </c>
      <c r="I80" s="257">
        <v>4183.89</v>
      </c>
      <c r="J80" s="257">
        <v>4606.18</v>
      </c>
      <c r="K80" s="142">
        <v>4741.361</v>
      </c>
      <c r="L80" s="142">
        <v>4965.506</v>
      </c>
      <c r="M80" s="142">
        <v>4973.684</v>
      </c>
    </row>
    <row r="81" spans="1:13" ht="15">
      <c r="A81" s="256" t="s">
        <v>180</v>
      </c>
      <c r="B81" s="142">
        <v>51612.356</v>
      </c>
      <c r="C81" s="142">
        <v>47182.219</v>
      </c>
      <c r="D81" s="142">
        <v>48421.939</v>
      </c>
      <c r="E81" s="142">
        <v>48378.175</v>
      </c>
      <c r="F81" s="142">
        <v>44502.613</v>
      </c>
      <c r="G81" s="257">
        <v>45137.32</v>
      </c>
      <c r="H81" s="142">
        <v>46918.785</v>
      </c>
      <c r="I81" s="142">
        <v>47119.439</v>
      </c>
      <c r="J81" s="142">
        <v>46062.408</v>
      </c>
      <c r="K81" s="142">
        <v>45951.031</v>
      </c>
      <c r="L81" s="142">
        <v>43887.232</v>
      </c>
      <c r="M81" s="142">
        <v>47292.165</v>
      </c>
    </row>
    <row r="82" spans="1:13" ht="15">
      <c r="A82" s="256" t="s">
        <v>181</v>
      </c>
      <c r="B82" s="138" t="s">
        <v>27</v>
      </c>
      <c r="C82" s="138" t="s">
        <v>27</v>
      </c>
      <c r="D82" s="138" t="s">
        <v>27</v>
      </c>
      <c r="E82" s="138" t="s">
        <v>27</v>
      </c>
      <c r="F82" s="138" t="s">
        <v>27</v>
      </c>
      <c r="G82" s="138" t="s">
        <v>27</v>
      </c>
      <c r="H82" s="138" t="s">
        <v>27</v>
      </c>
      <c r="I82" s="138" t="s">
        <v>27</v>
      </c>
      <c r="J82" s="138" t="s">
        <v>27</v>
      </c>
      <c r="K82" s="138" t="s">
        <v>27</v>
      </c>
      <c r="L82" s="138" t="s">
        <v>27</v>
      </c>
      <c r="M82" s="138" t="s">
        <v>27</v>
      </c>
    </row>
    <row r="83" spans="1:13" ht="15">
      <c r="A83" s="256" t="s">
        <v>182</v>
      </c>
      <c r="B83" s="257">
        <v>5124.58</v>
      </c>
      <c r="C83" s="142">
        <v>5118.692</v>
      </c>
      <c r="D83" s="142">
        <v>5227.033</v>
      </c>
      <c r="E83" s="142">
        <v>4940.899</v>
      </c>
      <c r="F83" s="142">
        <v>5004.599</v>
      </c>
      <c r="G83" s="142">
        <v>4943.941</v>
      </c>
      <c r="H83" s="142">
        <v>4761.716</v>
      </c>
      <c r="I83" s="142">
        <v>4666.093</v>
      </c>
      <c r="J83" s="142">
        <v>4899.327</v>
      </c>
      <c r="K83" s="142">
        <v>4483.863</v>
      </c>
      <c r="L83" s="142">
        <v>4114.878</v>
      </c>
      <c r="M83" s="142">
        <v>4289.723</v>
      </c>
    </row>
    <row r="84" spans="1:13" ht="15">
      <c r="A84" s="256" t="s">
        <v>183</v>
      </c>
      <c r="B84" s="142">
        <v>603.294</v>
      </c>
      <c r="C84" s="142">
        <v>575.226</v>
      </c>
      <c r="D84" s="142">
        <v>511.371</v>
      </c>
      <c r="E84" s="142">
        <v>490.807</v>
      </c>
      <c r="F84" s="142">
        <v>483.665</v>
      </c>
      <c r="G84" s="142">
        <v>459.346</v>
      </c>
      <c r="H84" s="142">
        <v>446.179</v>
      </c>
      <c r="I84" s="142">
        <v>432.658</v>
      </c>
      <c r="J84" s="142">
        <v>462.112</v>
      </c>
      <c r="K84" s="142">
        <v>435.331</v>
      </c>
      <c r="L84" s="142">
        <v>379.126</v>
      </c>
      <c r="M84" s="142">
        <v>355.442</v>
      </c>
    </row>
    <row r="85" spans="1:13" ht="15">
      <c r="A85" s="256" t="s">
        <v>184</v>
      </c>
      <c r="B85" s="142">
        <v>44.063</v>
      </c>
      <c r="C85" s="142">
        <v>52.219</v>
      </c>
      <c r="D85" s="142">
        <v>41.521</v>
      </c>
      <c r="E85" s="142">
        <v>36.274</v>
      </c>
      <c r="F85" s="142">
        <v>33.911</v>
      </c>
      <c r="G85" s="142">
        <v>14.961</v>
      </c>
      <c r="H85" s="142">
        <v>9.738</v>
      </c>
      <c r="I85" s="142">
        <v>19.981</v>
      </c>
      <c r="J85" s="142">
        <v>22.423</v>
      </c>
      <c r="K85" s="142">
        <v>19.881</v>
      </c>
      <c r="L85" s="257">
        <v>1.38</v>
      </c>
      <c r="M85" s="257">
        <v>0</v>
      </c>
    </row>
  </sheetData>
  <hyperlinks>
    <hyperlink ref="B63" r:id="rId1" display="https://ec.europa.eu/eurostat/databrowser/product/page/TEN00123__custom_7247058"/>
    <hyperlink ref="C63" r:id="rId2" display="https://ec.europa.eu/eurostat/databrowser/view/TEN00123__custom_7247058/default/tabl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82"/>
  <sheetViews>
    <sheetView workbookViewId="0" topLeftCell="A6">
      <selection activeCell="O51" sqref="O51"/>
    </sheetView>
  </sheetViews>
  <sheetFormatPr defaultColWidth="9.140625" defaultRowHeight="15"/>
  <cols>
    <col min="1" max="1" width="42.8515625" style="17" bestFit="1" customWidth="1"/>
    <col min="2" max="20" width="9.140625" style="17" customWidth="1"/>
    <col min="21" max="21" width="7.57421875" style="17" bestFit="1" customWidth="1"/>
    <col min="22" max="16384" width="9.140625" style="17" customWidth="1"/>
  </cols>
  <sheetData>
    <row r="1" ht="12.75"/>
    <row r="2" ht="12.75">
      <c r="A2" s="17" t="s">
        <v>223</v>
      </c>
    </row>
    <row r="3" ht="12.75">
      <c r="A3" s="17" t="s">
        <v>157</v>
      </c>
    </row>
    <row r="4" ht="12.75">
      <c r="A4" s="17" t="s">
        <v>158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7" ht="15">
      <c r="A47" s="133"/>
    </row>
    <row r="48" spans="1:2" ht="15">
      <c r="A48" s="133" t="s">
        <v>152</v>
      </c>
      <c r="B48" s="134" t="s">
        <v>156</v>
      </c>
    </row>
    <row r="49" spans="1:2" ht="15">
      <c r="A49" s="133"/>
      <c r="B49" s="133"/>
    </row>
    <row r="50" spans="1:5" ht="15">
      <c r="A50" s="129"/>
      <c r="B50" s="130">
        <v>2002</v>
      </c>
      <c r="C50" s="130">
        <v>2021</v>
      </c>
      <c r="D50" s="17" t="s">
        <v>228</v>
      </c>
      <c r="E50" s="17" t="s">
        <v>108</v>
      </c>
    </row>
    <row r="51" spans="1:5" ht="15">
      <c r="A51" s="136" t="s">
        <v>28</v>
      </c>
      <c r="B51" s="179">
        <v>204.9</v>
      </c>
      <c r="C51" s="179">
        <v>232.25</v>
      </c>
      <c r="D51" s="180">
        <v>27.349999999999994</v>
      </c>
      <c r="E51" s="181">
        <v>0</v>
      </c>
    </row>
    <row r="52" spans="1:5" ht="15">
      <c r="A52" s="136"/>
      <c r="B52" s="179"/>
      <c r="C52" s="179"/>
      <c r="D52" s="180"/>
      <c r="E52" s="181">
        <v>0</v>
      </c>
    </row>
    <row r="53" spans="1:5" ht="15">
      <c r="A53" s="136" t="s">
        <v>32</v>
      </c>
      <c r="B53" s="179">
        <v>147.01</v>
      </c>
      <c r="C53" s="179">
        <v>383.99</v>
      </c>
      <c r="D53" s="180">
        <v>236.98000000000002</v>
      </c>
      <c r="E53" s="181">
        <v>0</v>
      </c>
    </row>
    <row r="54" spans="1:5" ht="15">
      <c r="A54" s="136" t="s">
        <v>36</v>
      </c>
      <c r="B54" s="179">
        <v>97.71</v>
      </c>
      <c r="C54" s="179">
        <v>266.18</v>
      </c>
      <c r="D54" s="180">
        <v>168.47000000000003</v>
      </c>
      <c r="E54" s="181">
        <v>0</v>
      </c>
    </row>
    <row r="55" spans="1:5" ht="15">
      <c r="A55" s="136" t="s">
        <v>54</v>
      </c>
      <c r="B55" s="179">
        <v>80.23</v>
      </c>
      <c r="C55" s="179">
        <v>183.04</v>
      </c>
      <c r="D55" s="180">
        <v>102.80999999999999</v>
      </c>
      <c r="E55" s="181">
        <v>0</v>
      </c>
    </row>
    <row r="56" spans="1:5" ht="15">
      <c r="A56" s="136" t="s">
        <v>34</v>
      </c>
      <c r="B56" s="179">
        <v>197.17</v>
      </c>
      <c r="C56" s="179">
        <v>299.07</v>
      </c>
      <c r="D56" s="180">
        <v>101.9</v>
      </c>
      <c r="E56" s="181">
        <v>0</v>
      </c>
    </row>
    <row r="57" spans="1:5" ht="15">
      <c r="A57" s="136" t="s">
        <v>37</v>
      </c>
      <c r="B57" s="179">
        <v>68.51</v>
      </c>
      <c r="C57" s="179">
        <v>165.59</v>
      </c>
      <c r="D57" s="180">
        <v>97.08</v>
      </c>
      <c r="E57" s="181">
        <v>0</v>
      </c>
    </row>
    <row r="58" spans="1:5" ht="15">
      <c r="A58" s="136" t="s">
        <v>48</v>
      </c>
      <c r="B58" s="179">
        <v>126.02</v>
      </c>
      <c r="C58" s="179">
        <v>222.07</v>
      </c>
      <c r="D58" s="180">
        <v>96.05</v>
      </c>
      <c r="E58" s="181">
        <v>0</v>
      </c>
    </row>
    <row r="59" spans="1:5" ht="15">
      <c r="A59" s="136" t="s">
        <v>40</v>
      </c>
      <c r="B59" s="179">
        <v>94.82</v>
      </c>
      <c r="C59" s="179">
        <v>185.06</v>
      </c>
      <c r="D59" s="180">
        <v>90.24000000000001</v>
      </c>
      <c r="E59" s="181">
        <v>0</v>
      </c>
    </row>
    <row r="60" spans="1:5" ht="15">
      <c r="A60" s="136" t="s">
        <v>51</v>
      </c>
      <c r="B60" s="179">
        <v>212.88</v>
      </c>
      <c r="C60" s="179">
        <v>289.7</v>
      </c>
      <c r="D60" s="180">
        <v>76.82</v>
      </c>
      <c r="E60" s="181">
        <v>0</v>
      </c>
    </row>
    <row r="61" spans="1:5" ht="15">
      <c r="A61" s="136" t="s">
        <v>46</v>
      </c>
      <c r="B61" s="179">
        <v>165.02</v>
      </c>
      <c r="C61" s="179">
        <v>241.39</v>
      </c>
      <c r="D61" s="180">
        <v>76.36999999999998</v>
      </c>
      <c r="E61" s="181">
        <v>0</v>
      </c>
    </row>
    <row r="62" spans="1:5" ht="15">
      <c r="A62" s="136" t="s">
        <v>30</v>
      </c>
      <c r="B62" s="179">
        <v>67.48</v>
      </c>
      <c r="C62" s="179">
        <v>136.71</v>
      </c>
      <c r="D62" s="180">
        <v>69.23</v>
      </c>
      <c r="E62" s="181">
        <v>0</v>
      </c>
    </row>
    <row r="63" spans="1:5" ht="15">
      <c r="A63" s="136" t="s">
        <v>39</v>
      </c>
      <c r="B63" s="179">
        <v>73.66</v>
      </c>
      <c r="C63" s="179">
        <v>130.63</v>
      </c>
      <c r="D63" s="180">
        <v>56.97</v>
      </c>
      <c r="E63" s="181">
        <v>0</v>
      </c>
    </row>
    <row r="64" spans="1:5" ht="15">
      <c r="A64" s="136" t="s">
        <v>29</v>
      </c>
      <c r="B64" s="179">
        <v>167.71</v>
      </c>
      <c r="C64" s="179">
        <v>216.74</v>
      </c>
      <c r="D64" s="180">
        <v>49.03</v>
      </c>
      <c r="E64" s="181">
        <v>0</v>
      </c>
    </row>
    <row r="65" spans="1:5" ht="15">
      <c r="A65" s="136" t="s">
        <v>31</v>
      </c>
      <c r="B65" s="179">
        <v>65.57</v>
      </c>
      <c r="C65" s="179">
        <v>114.51</v>
      </c>
      <c r="D65" s="180">
        <v>48.94000000000001</v>
      </c>
      <c r="E65" s="181">
        <v>0</v>
      </c>
    </row>
    <row r="66" spans="1:5" ht="15">
      <c r="A66" s="136" t="s">
        <v>47</v>
      </c>
      <c r="B66" s="179">
        <v>101.74</v>
      </c>
      <c r="C66" s="179">
        <v>130.96</v>
      </c>
      <c r="D66" s="180">
        <v>29.220000000000013</v>
      </c>
      <c r="E66" s="181">
        <v>0</v>
      </c>
    </row>
    <row r="67" spans="1:5" ht="15">
      <c r="A67" s="136" t="s">
        <v>33</v>
      </c>
      <c r="B67" s="179">
        <v>161.38</v>
      </c>
      <c r="C67" s="179">
        <v>185.75</v>
      </c>
      <c r="D67" s="180">
        <v>24.370000000000005</v>
      </c>
      <c r="E67" s="181">
        <v>0</v>
      </c>
    </row>
    <row r="68" spans="1:5" ht="15">
      <c r="A68" s="136" t="s">
        <v>38</v>
      </c>
      <c r="B68" s="179">
        <v>306.55</v>
      </c>
      <c r="C68" s="179">
        <v>330.16</v>
      </c>
      <c r="D68" s="180">
        <v>23.610000000000014</v>
      </c>
      <c r="E68" s="181">
        <v>0</v>
      </c>
    </row>
    <row r="69" spans="1:5" ht="15">
      <c r="A69" s="136" t="s">
        <v>42</v>
      </c>
      <c r="B69" s="179">
        <v>129.61</v>
      </c>
      <c r="C69" s="179">
        <v>151.35</v>
      </c>
      <c r="D69" s="180">
        <v>21.73999999999998</v>
      </c>
      <c r="E69" s="181">
        <v>0</v>
      </c>
    </row>
    <row r="70" spans="1:5" ht="15">
      <c r="A70" s="136" t="s">
        <v>50</v>
      </c>
      <c r="B70" s="179">
        <v>182.78</v>
      </c>
      <c r="C70" s="179">
        <v>203.99</v>
      </c>
      <c r="D70" s="180">
        <v>21.210000000000008</v>
      </c>
      <c r="E70" s="181">
        <v>0</v>
      </c>
    </row>
    <row r="71" spans="1:5" ht="15">
      <c r="A71" s="136" t="s">
        <v>44</v>
      </c>
      <c r="B71" s="179">
        <v>102.75</v>
      </c>
      <c r="C71" s="179">
        <v>120.92</v>
      </c>
      <c r="D71" s="180">
        <v>18.17</v>
      </c>
      <c r="E71" s="181">
        <v>0</v>
      </c>
    </row>
    <row r="72" spans="1:5" ht="15">
      <c r="A72" s="136" t="s">
        <v>43</v>
      </c>
      <c r="B72" s="179">
        <v>193.42</v>
      </c>
      <c r="C72" s="179">
        <v>211.55</v>
      </c>
      <c r="D72" s="180">
        <v>18.130000000000024</v>
      </c>
      <c r="E72" s="181">
        <v>0</v>
      </c>
    </row>
    <row r="73" spans="1:5" ht="15">
      <c r="A73" s="136" t="s">
        <v>45</v>
      </c>
      <c r="B73" s="179">
        <v>113.22</v>
      </c>
      <c r="C73" s="179">
        <v>107.71</v>
      </c>
      <c r="D73" s="180">
        <v>-5.510000000000005</v>
      </c>
      <c r="E73" s="181">
        <v>0</v>
      </c>
    </row>
    <row r="74" spans="1:5" ht="15">
      <c r="A74" s="136" t="s">
        <v>52</v>
      </c>
      <c r="B74" s="179">
        <v>216.47</v>
      </c>
      <c r="C74" s="179">
        <v>205.91</v>
      </c>
      <c r="D74" s="180">
        <v>-10.560000000000002</v>
      </c>
      <c r="E74" s="181">
        <v>0</v>
      </c>
    </row>
    <row r="75" spans="1:5" ht="15">
      <c r="A75" s="136" t="s">
        <v>53</v>
      </c>
      <c r="B75" s="179">
        <v>245.18</v>
      </c>
      <c r="C75" s="179">
        <v>224.45</v>
      </c>
      <c r="D75" s="180">
        <v>-20.730000000000018</v>
      </c>
      <c r="E75" s="181">
        <v>0</v>
      </c>
    </row>
    <row r="76" spans="1:5" ht="15">
      <c r="A76" s="136" t="s">
        <v>49</v>
      </c>
      <c r="B76" s="179">
        <v>186.99</v>
      </c>
      <c r="C76" s="179">
        <v>163.85</v>
      </c>
      <c r="D76" s="180">
        <v>-23.140000000000015</v>
      </c>
      <c r="E76" s="181">
        <v>0</v>
      </c>
    </row>
    <row r="77" spans="1:5" ht="15">
      <c r="A77" s="136" t="s">
        <v>35</v>
      </c>
      <c r="B77" s="179">
        <v>256.06</v>
      </c>
      <c r="C77" s="179">
        <v>221.74</v>
      </c>
      <c r="D77" s="180">
        <v>-34.31999999999999</v>
      </c>
      <c r="E77" s="181">
        <v>0</v>
      </c>
    </row>
    <row r="78" spans="1:5" ht="15">
      <c r="A78" s="136" t="s">
        <v>55</v>
      </c>
      <c r="B78" s="179">
        <v>256.5</v>
      </c>
      <c r="C78" s="179">
        <v>210.99</v>
      </c>
      <c r="D78" s="180">
        <v>-45.50999999999999</v>
      </c>
      <c r="E78" s="181">
        <v>0</v>
      </c>
    </row>
    <row r="79" spans="1:5" ht="15">
      <c r="A79" s="136" t="s">
        <v>41</v>
      </c>
      <c r="B79" s="179">
        <v>459.98</v>
      </c>
      <c r="C79" s="179">
        <v>330.43</v>
      </c>
      <c r="D79" s="180">
        <v>-129.55</v>
      </c>
      <c r="E79" s="181">
        <v>0</v>
      </c>
    </row>
    <row r="80" spans="1:5" ht="15">
      <c r="A80" s="136"/>
      <c r="B80" s="180"/>
      <c r="C80" s="180"/>
      <c r="D80" s="180"/>
      <c r="E80" s="181">
        <v>0</v>
      </c>
    </row>
    <row r="81" spans="1:5" ht="15">
      <c r="A81" s="136" t="s">
        <v>56</v>
      </c>
      <c r="B81" s="179">
        <v>280.94</v>
      </c>
      <c r="C81" s="179">
        <v>260.71</v>
      </c>
      <c r="D81" s="180">
        <v>-20.230000000000018</v>
      </c>
      <c r="E81" s="181">
        <v>0</v>
      </c>
    </row>
    <row r="82" spans="1:5" ht="15">
      <c r="A82" s="136" t="s">
        <v>58</v>
      </c>
      <c r="B82" s="179">
        <v>43.99</v>
      </c>
      <c r="C82" s="179">
        <v>53.4</v>
      </c>
      <c r="D82" s="180">
        <v>9.409999999999997</v>
      </c>
      <c r="E82" s="181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50"/>
  <sheetViews>
    <sheetView workbookViewId="0" topLeftCell="A6">
      <selection activeCell="A19" sqref="A19"/>
    </sheetView>
  </sheetViews>
  <sheetFormatPr defaultColWidth="9.140625" defaultRowHeight="15"/>
  <cols>
    <col min="1" max="1" width="13.421875" style="17" customWidth="1"/>
    <col min="2" max="2" width="11.00390625" style="17" customWidth="1"/>
    <col min="3" max="21" width="12.28125" style="17" bestFit="1" customWidth="1"/>
    <col min="22" max="22" width="12.00390625" style="17" bestFit="1" customWidth="1"/>
    <col min="23" max="16384" width="9.140625" style="17" customWidth="1"/>
  </cols>
  <sheetData>
    <row r="1" spans="2:14" ht="12.75">
      <c r="B1" s="17" t="s">
        <v>279</v>
      </c>
      <c r="N1" s="165" t="s">
        <v>224</v>
      </c>
    </row>
    <row r="2" ht="16.2" customHeight="1">
      <c r="B2" s="286" t="s">
        <v>277</v>
      </c>
    </row>
    <row r="3" ht="12.75"/>
    <row r="4" ht="12.75">
      <c r="B4" s="17" t="s">
        <v>237</v>
      </c>
    </row>
    <row r="5" ht="12.75">
      <c r="B5" s="17" t="s">
        <v>134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4" spans="3:22" ht="15">
      <c r="C44" s="182">
        <v>2002</v>
      </c>
      <c r="D44" s="182">
        <v>2003</v>
      </c>
      <c r="E44" s="182">
        <v>2004</v>
      </c>
      <c r="F44" s="182">
        <v>2005</v>
      </c>
      <c r="G44" s="182">
        <v>2006</v>
      </c>
      <c r="H44" s="182">
        <v>2007</v>
      </c>
      <c r="I44" s="182">
        <v>2008</v>
      </c>
      <c r="J44" s="182">
        <v>2009</v>
      </c>
      <c r="K44" s="182">
        <v>2010</v>
      </c>
      <c r="L44" s="182">
        <v>2011</v>
      </c>
      <c r="M44" s="182">
        <v>2012</v>
      </c>
      <c r="N44" s="182">
        <v>2013</v>
      </c>
      <c r="O44" s="182">
        <v>2014</v>
      </c>
      <c r="P44" s="182">
        <v>2015</v>
      </c>
      <c r="Q44" s="182">
        <v>2016</v>
      </c>
      <c r="R44" s="182">
        <v>2017</v>
      </c>
      <c r="S44" s="182">
        <v>2018</v>
      </c>
      <c r="T44" s="3">
        <v>2019</v>
      </c>
      <c r="U44" s="3">
        <v>2020</v>
      </c>
      <c r="V44" s="3">
        <v>2021</v>
      </c>
    </row>
    <row r="45" spans="2:22" ht="15">
      <c r="B45" s="17" t="s">
        <v>1</v>
      </c>
      <c r="C45" s="21">
        <v>42467.82</v>
      </c>
      <c r="D45" s="21">
        <v>43334.73</v>
      </c>
      <c r="E45" s="21">
        <v>48532.23</v>
      </c>
      <c r="F45" s="21">
        <v>52047.72</v>
      </c>
      <c r="G45" s="21">
        <v>54878.51</v>
      </c>
      <c r="H45" s="21">
        <v>57787.57</v>
      </c>
      <c r="I45" s="21">
        <v>56287.44</v>
      </c>
      <c r="J45" s="21">
        <v>50925.01</v>
      </c>
      <c r="K45" s="21">
        <v>52036.48</v>
      </c>
      <c r="L45" s="183">
        <v>53643.96</v>
      </c>
      <c r="M45" s="21">
        <v>53412.09</v>
      </c>
      <c r="N45" s="21">
        <v>53615.14</v>
      </c>
      <c r="O45" s="21">
        <v>54661.51</v>
      </c>
      <c r="P45" s="21">
        <v>56730.67</v>
      </c>
      <c r="Q45" s="21">
        <v>58419.4</v>
      </c>
      <c r="R45" s="21">
        <v>59924.27</v>
      </c>
      <c r="S45" s="21">
        <v>61941.79</v>
      </c>
      <c r="T45" s="21">
        <v>62530.74</v>
      </c>
      <c r="U45" s="21">
        <v>57150.48</v>
      </c>
      <c r="V45" s="21">
        <v>59066.16</v>
      </c>
    </row>
    <row r="46" spans="2:22" ht="15">
      <c r="B46" s="17" t="s">
        <v>143</v>
      </c>
      <c r="C46" s="21">
        <v>12940770</v>
      </c>
      <c r="D46" s="21">
        <v>13158989</v>
      </c>
      <c r="E46" s="21">
        <v>14087490</v>
      </c>
      <c r="F46" s="21">
        <v>14097351</v>
      </c>
      <c r="G46" s="21">
        <v>14654933</v>
      </c>
      <c r="H46" s="21">
        <v>15102403</v>
      </c>
      <c r="I46" s="21">
        <v>14358933</v>
      </c>
      <c r="J46" s="21">
        <v>13596025</v>
      </c>
      <c r="K46" s="21">
        <v>12699707</v>
      </c>
      <c r="L46" s="183">
        <v>12502459</v>
      </c>
      <c r="M46" s="21">
        <v>11386112</v>
      </c>
      <c r="N46" s="21">
        <v>10901898</v>
      </c>
      <c r="O46" s="21">
        <v>11371690</v>
      </c>
      <c r="P46" s="21">
        <v>12578856</v>
      </c>
      <c r="Q46" s="21">
        <v>13645981</v>
      </c>
      <c r="R46" s="21">
        <v>13820143</v>
      </c>
      <c r="S46" s="21">
        <v>14144472</v>
      </c>
      <c r="T46" s="21">
        <v>14354871</v>
      </c>
      <c r="U46" s="184">
        <v>10987227</v>
      </c>
      <c r="V46" s="184">
        <v>10786517</v>
      </c>
    </row>
    <row r="47" ht="15">
      <c r="L47" s="185"/>
    </row>
    <row r="48" spans="3:22" ht="15">
      <c r="C48" s="3">
        <v>2002</v>
      </c>
      <c r="D48" s="182">
        <v>2003</v>
      </c>
      <c r="E48" s="182">
        <v>2004</v>
      </c>
      <c r="F48" s="182">
        <v>2005</v>
      </c>
      <c r="G48" s="182">
        <v>2006</v>
      </c>
      <c r="H48" s="182">
        <v>2007</v>
      </c>
      <c r="I48" s="182">
        <v>2008</v>
      </c>
      <c r="J48" s="182">
        <v>2009</v>
      </c>
      <c r="K48" s="182">
        <v>2010</v>
      </c>
      <c r="L48" s="186">
        <v>2011</v>
      </c>
      <c r="M48" s="182">
        <v>2012</v>
      </c>
      <c r="N48" s="182">
        <v>2013</v>
      </c>
      <c r="O48" s="182">
        <v>2014</v>
      </c>
      <c r="P48" s="182">
        <v>2015</v>
      </c>
      <c r="Q48" s="182">
        <v>2016</v>
      </c>
      <c r="R48" s="182">
        <v>2017</v>
      </c>
      <c r="S48" s="182">
        <v>2018</v>
      </c>
      <c r="T48" s="3">
        <v>2019</v>
      </c>
      <c r="U48" s="3">
        <v>2020</v>
      </c>
      <c r="V48" s="3">
        <v>2021</v>
      </c>
    </row>
    <row r="49" spans="2:22" ht="15">
      <c r="B49" s="17" t="s">
        <v>1</v>
      </c>
      <c r="C49" s="17">
        <v>100</v>
      </c>
      <c r="D49" s="64">
        <v>102.04133388528066</v>
      </c>
      <c r="E49" s="64">
        <v>114.28001248945674</v>
      </c>
      <c r="F49" s="64">
        <v>122.55802157963372</v>
      </c>
      <c r="G49" s="64">
        <v>129.22375106610136</v>
      </c>
      <c r="H49" s="64">
        <v>136.07378480929796</v>
      </c>
      <c r="I49" s="64">
        <v>132.54139251791122</v>
      </c>
      <c r="J49" s="64">
        <v>119.91434926492576</v>
      </c>
      <c r="K49" s="64">
        <v>122.53155448054551</v>
      </c>
      <c r="L49" s="64">
        <v>126.31672640601754</v>
      </c>
      <c r="M49" s="64">
        <v>125.77073652473803</v>
      </c>
      <c r="N49" s="64">
        <v>126.24886325693197</v>
      </c>
      <c r="O49" s="64">
        <v>128.71277593245898</v>
      </c>
      <c r="P49" s="64">
        <v>133.58507688880664</v>
      </c>
      <c r="Q49" s="64">
        <v>137.5615701488798</v>
      </c>
      <c r="R49" s="64">
        <v>141.10512383258666</v>
      </c>
      <c r="S49" s="64">
        <v>145.85582683547213</v>
      </c>
      <c r="T49" s="64">
        <v>147.24264160486692</v>
      </c>
      <c r="U49" s="64">
        <v>134.5736136208546</v>
      </c>
      <c r="V49" s="64">
        <v>139.08451151954586</v>
      </c>
    </row>
    <row r="50" spans="2:22" ht="15">
      <c r="B50" s="17" t="s">
        <v>143</v>
      </c>
      <c r="C50" s="17">
        <v>100</v>
      </c>
      <c r="D50" s="64">
        <v>101.68629069213037</v>
      </c>
      <c r="E50" s="64">
        <v>108.86129650708574</v>
      </c>
      <c r="F50" s="64">
        <v>108.93749753685444</v>
      </c>
      <c r="G50" s="64">
        <v>113.24622105176121</v>
      </c>
      <c r="H50" s="64">
        <v>116.7040523863727</v>
      </c>
      <c r="I50" s="64">
        <v>110.95887648107492</v>
      </c>
      <c r="J50" s="64">
        <v>105.06349313062515</v>
      </c>
      <c r="K50" s="64">
        <v>98.13718194512381</v>
      </c>
      <c r="L50" s="64">
        <v>96.6129449793173</v>
      </c>
      <c r="M50" s="64">
        <v>87.98635629873648</v>
      </c>
      <c r="N50" s="64">
        <v>84.24458513674224</v>
      </c>
      <c r="O50" s="64">
        <v>87.87491007103905</v>
      </c>
      <c r="P50" s="64">
        <v>97.20330397650217</v>
      </c>
      <c r="Q50" s="64">
        <v>105.4495288920211</v>
      </c>
      <c r="R50" s="64">
        <v>106.79536843634499</v>
      </c>
      <c r="S50" s="64">
        <v>111.76029228639514</v>
      </c>
      <c r="T50" s="64">
        <v>113.42272646822713</v>
      </c>
      <c r="U50" s="64">
        <v>86.8138238696342</v>
      </c>
      <c r="V50" s="64">
        <v>85.22794577783958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9"/>
  <sheetViews>
    <sheetView workbookViewId="0" topLeftCell="A1">
      <selection activeCell="O23" sqref="O23"/>
    </sheetView>
  </sheetViews>
  <sheetFormatPr defaultColWidth="9.8515625" defaultRowHeight="15"/>
  <cols>
    <col min="1" max="1" width="36.7109375" style="187" customWidth="1"/>
    <col min="2" max="2" width="13.421875" style="187" bestFit="1" customWidth="1"/>
    <col min="3" max="21" width="10.00390625" style="187" bestFit="1" customWidth="1"/>
    <col min="22" max="16384" width="9.8515625" style="187" customWidth="1"/>
  </cols>
  <sheetData>
    <row r="1" ht="12.75" customHeight="1">
      <c r="J1" s="165"/>
    </row>
    <row r="2" spans="1:2" ht="12.75">
      <c r="A2" s="188" t="s">
        <v>144</v>
      </c>
      <c r="B2" s="188" t="s">
        <v>1</v>
      </c>
    </row>
    <row r="3" spans="1:2" ht="12.75">
      <c r="A3" s="188" t="s">
        <v>22</v>
      </c>
      <c r="B3" s="188" t="s">
        <v>8</v>
      </c>
    </row>
    <row r="4" spans="1:21" ht="12.75">
      <c r="A4" s="189" t="s">
        <v>114</v>
      </c>
      <c r="B4" s="190" t="s">
        <v>115</v>
      </c>
      <c r="C4" s="190" t="s">
        <v>116</v>
      </c>
      <c r="D4" s="190" t="s">
        <v>117</v>
      </c>
      <c r="E4" s="190" t="s">
        <v>118</v>
      </c>
      <c r="F4" s="190" t="s">
        <v>119</v>
      </c>
      <c r="G4" s="190" t="s">
        <v>120</v>
      </c>
      <c r="H4" s="190" t="s">
        <v>121</v>
      </c>
      <c r="I4" s="190" t="s">
        <v>122</v>
      </c>
      <c r="J4" s="190" t="s">
        <v>123</v>
      </c>
      <c r="K4" s="190" t="s">
        <v>124</v>
      </c>
      <c r="L4" s="190" t="s">
        <v>125</v>
      </c>
      <c r="M4" s="190" t="s">
        <v>126</v>
      </c>
      <c r="N4" s="190" t="s">
        <v>99</v>
      </c>
      <c r="O4" s="190" t="s">
        <v>100</v>
      </c>
      <c r="P4" s="190" t="s">
        <v>101</v>
      </c>
      <c r="Q4" s="190">
        <v>2017</v>
      </c>
      <c r="R4" s="190">
        <v>2018</v>
      </c>
      <c r="S4" s="190">
        <v>2019</v>
      </c>
      <c r="T4" s="244">
        <v>2020</v>
      </c>
      <c r="U4" s="190">
        <v>2021</v>
      </c>
    </row>
    <row r="5" spans="1:21" ht="12.75">
      <c r="A5" s="191" t="s">
        <v>145</v>
      </c>
      <c r="B5" s="192">
        <v>42467.82</v>
      </c>
      <c r="C5" s="192">
        <v>43334.73</v>
      </c>
      <c r="D5" s="192">
        <v>48532.23</v>
      </c>
      <c r="E5" s="192">
        <v>52047.72</v>
      </c>
      <c r="F5" s="192">
        <v>54878.51</v>
      </c>
      <c r="G5" s="192">
        <v>57787.57</v>
      </c>
      <c r="H5" s="192">
        <v>56287.44</v>
      </c>
      <c r="I5" s="192">
        <v>50925.01</v>
      </c>
      <c r="J5" s="192">
        <v>52036.48</v>
      </c>
      <c r="K5" s="192">
        <v>53643.96</v>
      </c>
      <c r="L5" s="192">
        <v>53412.09</v>
      </c>
      <c r="M5" s="192">
        <v>53615.14</v>
      </c>
      <c r="N5" s="192">
        <v>54661.51</v>
      </c>
      <c r="O5" s="192">
        <v>56730.67</v>
      </c>
      <c r="P5" s="192">
        <v>58419.4</v>
      </c>
      <c r="Q5" s="192">
        <v>59924.27</v>
      </c>
      <c r="R5" s="192">
        <v>61941.79</v>
      </c>
      <c r="S5" s="192">
        <v>62530.74</v>
      </c>
      <c r="T5" s="199">
        <v>57150.48</v>
      </c>
      <c r="U5" s="192">
        <v>59066.16</v>
      </c>
    </row>
    <row r="6" spans="1:21" ht="12.75">
      <c r="A6" s="191" t="s">
        <v>146</v>
      </c>
      <c r="B6" s="192">
        <v>190116709</v>
      </c>
      <c r="C6" s="192">
        <v>192263967</v>
      </c>
      <c r="D6" s="192">
        <v>194846435</v>
      </c>
      <c r="E6" s="192">
        <v>198469234</v>
      </c>
      <c r="F6" s="192">
        <v>202239796</v>
      </c>
      <c r="G6" s="192">
        <v>207839359</v>
      </c>
      <c r="H6" s="192">
        <v>206290817</v>
      </c>
      <c r="I6" s="192">
        <v>208184158</v>
      </c>
      <c r="J6" s="192">
        <v>211705073</v>
      </c>
      <c r="K6" s="192">
        <v>214519310</v>
      </c>
      <c r="L6" s="192">
        <v>216287410</v>
      </c>
      <c r="M6" s="192">
        <v>217950710</v>
      </c>
      <c r="N6" s="192">
        <v>220443211</v>
      </c>
      <c r="O6" s="192">
        <v>223622291</v>
      </c>
      <c r="P6" s="192">
        <v>232335287</v>
      </c>
      <c r="Q6" s="192">
        <v>237371156</v>
      </c>
      <c r="R6" s="193">
        <v>242165327</v>
      </c>
      <c r="S6" s="193">
        <v>246882158</v>
      </c>
      <c r="T6" s="199">
        <v>249879084</v>
      </c>
      <c r="U6" s="193">
        <v>252854589</v>
      </c>
    </row>
    <row r="7" spans="1:21" ht="12.75">
      <c r="A7" s="191" t="s">
        <v>147</v>
      </c>
      <c r="B7" s="192">
        <v>703812</v>
      </c>
      <c r="C7" s="192">
        <v>703583</v>
      </c>
      <c r="D7" s="192">
        <v>704577</v>
      </c>
      <c r="E7" s="192">
        <v>703339</v>
      </c>
      <c r="F7" s="192">
        <v>691603</v>
      </c>
      <c r="G7" s="192">
        <v>704127</v>
      </c>
      <c r="H7" s="192">
        <v>709468</v>
      </c>
      <c r="I7" s="192">
        <v>710064</v>
      </c>
      <c r="J7" s="192">
        <v>710160</v>
      </c>
      <c r="K7" s="192">
        <v>713481</v>
      </c>
      <c r="L7" s="192">
        <v>707687</v>
      </c>
      <c r="M7" s="192">
        <v>710558</v>
      </c>
      <c r="N7" s="192">
        <v>719092</v>
      </c>
      <c r="O7" s="192">
        <v>731753</v>
      </c>
      <c r="P7" s="192">
        <v>730069</v>
      </c>
      <c r="Q7" s="192">
        <v>740872</v>
      </c>
      <c r="R7" s="193">
        <v>750714</v>
      </c>
      <c r="S7" s="193">
        <v>763408</v>
      </c>
      <c r="T7" s="199">
        <v>747842</v>
      </c>
      <c r="U7" s="193">
        <v>747829</v>
      </c>
    </row>
    <row r="8" spans="1:21" ht="12.75">
      <c r="A8" s="191" t="s">
        <v>148</v>
      </c>
      <c r="B8" s="192">
        <v>23584957</v>
      </c>
      <c r="C8" s="192">
        <v>24142446</v>
      </c>
      <c r="D8" s="192">
        <v>24650507</v>
      </c>
      <c r="E8" s="192">
        <v>25146514</v>
      </c>
      <c r="F8" s="192">
        <v>25732703</v>
      </c>
      <c r="G8" s="192">
        <v>26772604</v>
      </c>
      <c r="H8" s="192">
        <v>26857690</v>
      </c>
      <c r="I8" s="192">
        <v>28166173</v>
      </c>
      <c r="J8" s="192">
        <v>28670580</v>
      </c>
      <c r="K8" s="192">
        <v>28932577</v>
      </c>
      <c r="L8" s="192">
        <v>28951092</v>
      </c>
      <c r="M8" s="192">
        <v>29053922</v>
      </c>
      <c r="N8" s="192">
        <v>29481440</v>
      </c>
      <c r="O8" s="192">
        <v>29819314</v>
      </c>
      <c r="P8" s="192">
        <v>28419164</v>
      </c>
      <c r="Q8" s="192">
        <v>29094419</v>
      </c>
      <c r="R8" s="193">
        <v>29724768</v>
      </c>
      <c r="S8" s="193">
        <v>30146345</v>
      </c>
      <c r="T8" s="199">
        <v>30561022</v>
      </c>
      <c r="U8" s="193">
        <v>31372219</v>
      </c>
    </row>
    <row r="9" spans="1:21" ht="12.75">
      <c r="A9" s="191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  <c r="S9" s="195"/>
      <c r="T9" s="167"/>
      <c r="U9" s="195"/>
    </row>
    <row r="10" spans="1:21" ht="12.75">
      <c r="A10" s="189"/>
      <c r="B10" s="190" t="s">
        <v>115</v>
      </c>
      <c r="C10" s="190" t="s">
        <v>116</v>
      </c>
      <c r="D10" s="190" t="s">
        <v>117</v>
      </c>
      <c r="E10" s="190" t="s">
        <v>118</v>
      </c>
      <c r="F10" s="190" t="s">
        <v>119</v>
      </c>
      <c r="G10" s="190" t="s">
        <v>120</v>
      </c>
      <c r="H10" s="190" t="s">
        <v>121</v>
      </c>
      <c r="I10" s="190" t="s">
        <v>122</v>
      </c>
      <c r="J10" s="190" t="s">
        <v>123</v>
      </c>
      <c r="K10" s="190" t="s">
        <v>124</v>
      </c>
      <c r="L10" s="190" t="s">
        <v>125</v>
      </c>
      <c r="M10" s="190" t="s">
        <v>126</v>
      </c>
      <c r="N10" s="190" t="s">
        <v>99</v>
      </c>
      <c r="O10" s="190" t="s">
        <v>100</v>
      </c>
      <c r="P10" s="190" t="s">
        <v>101</v>
      </c>
      <c r="Q10" s="190">
        <v>2017</v>
      </c>
      <c r="R10" s="190">
        <v>2018</v>
      </c>
      <c r="S10" s="190">
        <v>2019</v>
      </c>
      <c r="T10" s="244">
        <v>2020</v>
      </c>
      <c r="U10" s="190">
        <v>2021</v>
      </c>
    </row>
    <row r="11" spans="1:21" ht="12.75">
      <c r="A11" s="191" t="s">
        <v>145</v>
      </c>
      <c r="B11" s="194">
        <v>100</v>
      </c>
      <c r="C11" s="194">
        <v>102.04133388528066</v>
      </c>
      <c r="D11" s="194">
        <v>114.28001248945674</v>
      </c>
      <c r="E11" s="194">
        <v>122.55802157963372</v>
      </c>
      <c r="F11" s="194">
        <v>129.22375106610136</v>
      </c>
      <c r="G11" s="194">
        <v>136.07378480929796</v>
      </c>
      <c r="H11" s="194">
        <v>132.54139251791122</v>
      </c>
      <c r="I11" s="194">
        <v>119.91434926492576</v>
      </c>
      <c r="J11" s="194">
        <v>122.53155448054551</v>
      </c>
      <c r="K11" s="194">
        <v>126.31672640601754</v>
      </c>
      <c r="L11" s="194">
        <v>125.77073652473803</v>
      </c>
      <c r="M11" s="194">
        <v>126.24886325693197</v>
      </c>
      <c r="N11" s="194">
        <v>128.71277593245898</v>
      </c>
      <c r="O11" s="194">
        <v>133.58507688880664</v>
      </c>
      <c r="P11" s="194">
        <v>137.5615701488798</v>
      </c>
      <c r="Q11" s="194">
        <v>141.10512383258666</v>
      </c>
      <c r="R11" s="194">
        <v>145.85582683547213</v>
      </c>
      <c r="S11" s="194">
        <v>147.24264160486692</v>
      </c>
      <c r="T11" s="166">
        <v>134.5736136208546</v>
      </c>
      <c r="U11" s="194">
        <v>139.08451151954586</v>
      </c>
    </row>
    <row r="12" spans="1:21" ht="12.75">
      <c r="A12" s="191" t="s">
        <v>149</v>
      </c>
      <c r="B12" s="194">
        <v>100</v>
      </c>
      <c r="C12" s="194">
        <v>101.12944202079576</v>
      </c>
      <c r="D12" s="194">
        <v>102.4878013220816</v>
      </c>
      <c r="E12" s="194">
        <v>104.3933671290302</v>
      </c>
      <c r="F12" s="194">
        <v>106.37665519446796</v>
      </c>
      <c r="G12" s="194">
        <v>109.32198442378886</v>
      </c>
      <c r="H12" s="194">
        <v>108.50746264495879</v>
      </c>
      <c r="I12" s="194">
        <v>109.50334617879378</v>
      </c>
      <c r="J12" s="194">
        <v>111.35532174607545</v>
      </c>
      <c r="K12" s="194">
        <v>112.83558984812849</v>
      </c>
      <c r="L12" s="194">
        <v>113.76559753093558</v>
      </c>
      <c r="M12" s="194">
        <v>114.64048117937912</v>
      </c>
      <c r="N12" s="194">
        <v>115.9515184959361</v>
      </c>
      <c r="O12" s="194">
        <v>117.62369135055877</v>
      </c>
      <c r="P12" s="194">
        <v>122.2066635920991</v>
      </c>
      <c r="Q12" s="194">
        <v>124.85549389559442</v>
      </c>
      <c r="R12" s="194">
        <v>127.37719281686073</v>
      </c>
      <c r="S12" s="194">
        <v>129.8582114631492</v>
      </c>
      <c r="T12" s="166">
        <v>131.43457264453278</v>
      </c>
      <c r="U12" s="194">
        <v>132.9996665364116</v>
      </c>
    </row>
    <row r="13" spans="1:21" ht="12.75">
      <c r="A13" s="191" t="s">
        <v>150</v>
      </c>
      <c r="B13" s="194">
        <v>100</v>
      </c>
      <c r="C13" s="194">
        <v>99.96746290202498</v>
      </c>
      <c r="D13" s="194">
        <v>100.10869379891221</v>
      </c>
      <c r="E13" s="194">
        <v>99.93279455309089</v>
      </c>
      <c r="F13" s="194">
        <v>98.26530380272006</v>
      </c>
      <c r="G13" s="194">
        <v>100.04475627014031</v>
      </c>
      <c r="H13" s="194">
        <v>100.803623694964</v>
      </c>
      <c r="I13" s="194">
        <v>100.88830539973743</v>
      </c>
      <c r="J13" s="194">
        <v>100.90194540587542</v>
      </c>
      <c r="K13" s="194">
        <v>101.37380436821198</v>
      </c>
      <c r="L13" s="194">
        <v>100.55057316442459</v>
      </c>
      <c r="M13" s="194">
        <v>100.95849459798924</v>
      </c>
      <c r="N13" s="194">
        <v>102.17103431029877</v>
      </c>
      <c r="O13" s="194">
        <v>103.96995220314516</v>
      </c>
      <c r="P13" s="194">
        <v>103.73068376214103</v>
      </c>
      <c r="Q13" s="194">
        <v>105.26561070285815</v>
      </c>
      <c r="R13" s="194">
        <v>106.66399549879797</v>
      </c>
      <c r="S13" s="194">
        <v>108.4676021437543</v>
      </c>
      <c r="T13" s="166">
        <v>106.25593198183606</v>
      </c>
      <c r="U13" s="194">
        <v>106.25408489767155</v>
      </c>
    </row>
    <row r="14" spans="1:21" ht="12.75">
      <c r="A14" s="191" t="s">
        <v>151</v>
      </c>
      <c r="B14" s="194">
        <v>100</v>
      </c>
      <c r="C14" s="194">
        <v>102.36374821459289</v>
      </c>
      <c r="D14" s="194">
        <v>104.51792216538702</v>
      </c>
      <c r="E14" s="194">
        <v>106.62098726743491</v>
      </c>
      <c r="F14" s="194">
        <v>109.10642321713794</v>
      </c>
      <c r="G14" s="194">
        <v>113.51559385925529</v>
      </c>
      <c r="H14" s="194">
        <v>113.87635771394453</v>
      </c>
      <c r="I14" s="194">
        <v>119.42431355715424</v>
      </c>
      <c r="J14" s="194">
        <v>121.5629945816734</v>
      </c>
      <c r="K14" s="194">
        <v>122.67385944354277</v>
      </c>
      <c r="L14" s="194">
        <v>122.75236287265649</v>
      </c>
      <c r="M14" s="194">
        <v>123.18836112357549</v>
      </c>
      <c r="N14" s="194">
        <v>125.00103349775029</v>
      </c>
      <c r="O14" s="194">
        <v>126.43361613930439</v>
      </c>
      <c r="P14" s="194">
        <v>120.49699306214549</v>
      </c>
      <c r="Q14" s="194">
        <v>123.3600680298039</v>
      </c>
      <c r="R14" s="194">
        <v>126.03274197192727</v>
      </c>
      <c r="S14" s="194">
        <v>127.82022456093517</v>
      </c>
      <c r="T14" s="166">
        <v>129.57845121362737</v>
      </c>
      <c r="U14" s="194">
        <v>133.0179190065939</v>
      </c>
    </row>
    <row r="15" spans="1:16" ht="12.7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spans="1:16" ht="12.75">
      <c r="A16" s="196" t="s">
        <v>154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</row>
    <row r="17" spans="1:16" ht="12.75">
      <c r="A17" s="197" t="s">
        <v>134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18" ht="12.75"/>
    <row r="19" ht="63.75">
      <c r="A19" s="198" t="s">
        <v>155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 C4:P4 B10:P10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C557-AD08-4DC3-9787-E9850C9F0DF2}">
  <dimension ref="A4:X96"/>
  <sheetViews>
    <sheetView showGridLines="0" workbookViewId="0" topLeftCell="B1">
      <selection activeCell="H12" sqref="H12"/>
    </sheetView>
  </sheetViews>
  <sheetFormatPr defaultColWidth="9.00390625" defaultRowHeight="15"/>
  <cols>
    <col min="1" max="1" width="9.00390625" style="201" customWidth="1"/>
    <col min="2" max="2" width="16.28125" style="200" customWidth="1"/>
    <col min="3" max="3" width="14.57421875" style="200" customWidth="1"/>
    <col min="4" max="5" width="9.140625" style="200" bestFit="1" customWidth="1"/>
    <col min="6" max="6" width="11.140625" style="200" customWidth="1"/>
    <col min="7" max="7" width="12.28125" style="200" customWidth="1"/>
    <col min="8" max="8" width="9.140625" style="200" bestFit="1" customWidth="1"/>
    <col min="9" max="9" width="11.8515625" style="200" customWidth="1"/>
    <col min="10" max="11" width="16.57421875" style="200" customWidth="1"/>
    <col min="12" max="15" width="9.140625" style="200" bestFit="1" customWidth="1"/>
    <col min="16" max="16" width="9.8515625" style="200" bestFit="1" customWidth="1"/>
    <col min="17" max="17" width="9.140625" style="200" bestFit="1" customWidth="1"/>
    <col min="18" max="16384" width="9.00390625" style="201" customWidth="1"/>
  </cols>
  <sheetData>
    <row r="1" ht="12.75"/>
    <row r="2" ht="12.75"/>
    <row r="3" ht="12.75"/>
    <row r="4" spans="1:7" s="200" customFormat="1" ht="12.75">
      <c r="A4" s="201"/>
      <c r="C4" s="203" t="s">
        <v>92</v>
      </c>
      <c r="D4" s="203" t="s">
        <v>94</v>
      </c>
      <c r="E4" s="203" t="s">
        <v>93</v>
      </c>
      <c r="F4" s="203" t="s">
        <v>11</v>
      </c>
      <c r="G4" s="203" t="s">
        <v>12</v>
      </c>
    </row>
    <row r="5" spans="1:8" s="200" customFormat="1" ht="12.75">
      <c r="A5" s="201"/>
      <c r="B5" s="204" t="s">
        <v>28</v>
      </c>
      <c r="C5" s="205">
        <v>3.49</v>
      </c>
      <c r="D5" s="205">
        <v>14.4</v>
      </c>
      <c r="E5" s="205">
        <v>29.46</v>
      </c>
      <c r="F5" s="205">
        <v>47.9</v>
      </c>
      <c r="G5" s="205">
        <v>4.75</v>
      </c>
      <c r="H5" s="241"/>
    </row>
    <row r="6" spans="1:8" s="200" customFormat="1" ht="12.75">
      <c r="A6" s="201"/>
      <c r="B6" s="204"/>
      <c r="C6" s="205"/>
      <c r="D6" s="205"/>
      <c r="E6" s="205"/>
      <c r="F6" s="205"/>
      <c r="G6" s="205"/>
      <c r="H6" s="241"/>
    </row>
    <row r="7" spans="1:8" s="200" customFormat="1" ht="12.75">
      <c r="A7" s="201"/>
      <c r="B7" s="204" t="s">
        <v>41</v>
      </c>
      <c r="C7" s="205">
        <v>4.02</v>
      </c>
      <c r="D7" s="205">
        <v>13.63</v>
      </c>
      <c r="E7" s="205">
        <v>20.92</v>
      </c>
      <c r="F7" s="205">
        <v>61.43</v>
      </c>
      <c r="G7" s="205">
        <v>0</v>
      </c>
      <c r="H7" s="241"/>
    </row>
    <row r="8" spans="1:8" s="200" customFormat="1" ht="12.75">
      <c r="A8" s="201"/>
      <c r="B8" s="204" t="s">
        <v>36</v>
      </c>
      <c r="C8" s="205">
        <v>0.46</v>
      </c>
      <c r="D8" s="205">
        <v>20.76</v>
      </c>
      <c r="E8" s="205">
        <v>17.64</v>
      </c>
      <c r="F8" s="205">
        <v>57.86</v>
      </c>
      <c r="G8" s="205">
        <v>3.28</v>
      </c>
      <c r="H8" s="241"/>
    </row>
    <row r="9" spans="1:8" s="200" customFormat="1" ht="12.75">
      <c r="A9" s="201"/>
      <c r="B9" s="204" t="s">
        <v>29</v>
      </c>
      <c r="C9" s="205">
        <v>0.17</v>
      </c>
      <c r="D9" s="205">
        <v>28.44</v>
      </c>
      <c r="E9" s="205">
        <v>10.07</v>
      </c>
      <c r="F9" s="205">
        <v>56.58</v>
      </c>
      <c r="G9" s="205">
        <v>4.75</v>
      </c>
      <c r="H9" s="241"/>
    </row>
    <row r="10" spans="1:8" s="200" customFormat="1" ht="12.75">
      <c r="A10" s="201"/>
      <c r="B10" s="204" t="s">
        <v>34</v>
      </c>
      <c r="C10" s="205">
        <v>4</v>
      </c>
      <c r="D10" s="205">
        <v>14.74</v>
      </c>
      <c r="E10" s="205">
        <v>30.43</v>
      </c>
      <c r="F10" s="205">
        <v>50.55</v>
      </c>
      <c r="G10" s="205">
        <v>0.28</v>
      </c>
      <c r="H10" s="241"/>
    </row>
    <row r="11" spans="1:8" s="200" customFormat="1" ht="12.75">
      <c r="A11" s="201"/>
      <c r="B11" s="204" t="s">
        <v>44</v>
      </c>
      <c r="C11" s="205">
        <v>4.94</v>
      </c>
      <c r="D11" s="205">
        <v>3.5</v>
      </c>
      <c r="E11" s="205">
        <v>43.15</v>
      </c>
      <c r="F11" s="205">
        <v>48.39</v>
      </c>
      <c r="G11" s="205">
        <v>0</v>
      </c>
      <c r="H11" s="241"/>
    </row>
    <row r="12" spans="1:8" s="200" customFormat="1" ht="12.75">
      <c r="A12" s="201"/>
      <c r="B12" s="204" t="s">
        <v>52</v>
      </c>
      <c r="C12" s="205">
        <v>3.84</v>
      </c>
      <c r="D12" s="205">
        <v>21.43</v>
      </c>
      <c r="E12" s="205">
        <v>28.25</v>
      </c>
      <c r="F12" s="205">
        <v>46.29</v>
      </c>
      <c r="G12" s="205">
        <v>0.2</v>
      </c>
      <c r="H12" s="241"/>
    </row>
    <row r="13" spans="1:8" s="200" customFormat="1" ht="12.75">
      <c r="A13" s="201"/>
      <c r="B13" s="204" t="s">
        <v>38</v>
      </c>
      <c r="C13" s="205">
        <v>2.72</v>
      </c>
      <c r="D13" s="205">
        <v>24.35</v>
      </c>
      <c r="E13" s="205">
        <v>25.16</v>
      </c>
      <c r="F13" s="205">
        <v>46.03</v>
      </c>
      <c r="G13" s="205">
        <v>1.74</v>
      </c>
      <c r="H13" s="241"/>
    </row>
    <row r="14" spans="1:8" s="200" customFormat="1" ht="12.75">
      <c r="A14" s="201"/>
      <c r="B14" s="204" t="s">
        <v>46</v>
      </c>
      <c r="C14" s="205">
        <v>1.96</v>
      </c>
      <c r="D14" s="205">
        <v>12.88</v>
      </c>
      <c r="E14" s="205">
        <v>39.46</v>
      </c>
      <c r="F14" s="205">
        <v>44.79</v>
      </c>
      <c r="G14" s="205">
        <v>0.91</v>
      </c>
      <c r="H14" s="241"/>
    </row>
    <row r="15" spans="1:8" s="200" customFormat="1" ht="12.75">
      <c r="A15" s="201"/>
      <c r="B15" s="204" t="s">
        <v>43</v>
      </c>
      <c r="C15" s="205">
        <v>2.3</v>
      </c>
      <c r="D15" s="205">
        <v>19.19</v>
      </c>
      <c r="E15" s="205">
        <v>31.03</v>
      </c>
      <c r="F15" s="205">
        <v>44.52</v>
      </c>
      <c r="G15" s="205">
        <v>2.97</v>
      </c>
      <c r="H15" s="241"/>
    </row>
    <row r="16" spans="1:8" s="200" customFormat="1" ht="12.75">
      <c r="A16" s="201"/>
      <c r="B16" s="204" t="s">
        <v>53</v>
      </c>
      <c r="C16" s="205">
        <v>2.64</v>
      </c>
      <c r="D16" s="205">
        <v>24.95</v>
      </c>
      <c r="E16" s="205">
        <v>19.65</v>
      </c>
      <c r="F16" s="205">
        <v>43.01</v>
      </c>
      <c r="G16" s="205">
        <v>9.75</v>
      </c>
      <c r="H16" s="241"/>
    </row>
    <row r="17" spans="1:8" s="200" customFormat="1" ht="12.75">
      <c r="A17" s="201"/>
      <c r="B17" s="204" t="s">
        <v>51</v>
      </c>
      <c r="C17" s="205">
        <v>4.08</v>
      </c>
      <c r="D17" s="205">
        <v>27.55</v>
      </c>
      <c r="E17" s="205">
        <v>24.39</v>
      </c>
      <c r="F17" s="205">
        <v>42.13</v>
      </c>
      <c r="G17" s="205">
        <v>1.86</v>
      </c>
      <c r="H17" s="241"/>
    </row>
    <row r="18" spans="1:8" s="200" customFormat="1" ht="12.75">
      <c r="A18" s="201"/>
      <c r="B18" s="204" t="s">
        <v>50</v>
      </c>
      <c r="C18" s="205">
        <v>1.48</v>
      </c>
      <c r="D18" s="205">
        <v>25.43</v>
      </c>
      <c r="E18" s="205">
        <v>31.33</v>
      </c>
      <c r="F18" s="205">
        <v>41.76</v>
      </c>
      <c r="G18" s="205">
        <v>0</v>
      </c>
      <c r="H18" s="241"/>
    </row>
    <row r="19" spans="1:8" s="200" customFormat="1" ht="12.75">
      <c r="A19" s="201"/>
      <c r="B19" s="204" t="s">
        <v>42</v>
      </c>
      <c r="C19" s="205">
        <v>3.49</v>
      </c>
      <c r="D19" s="205">
        <v>22.51</v>
      </c>
      <c r="E19" s="205">
        <v>32</v>
      </c>
      <c r="F19" s="205">
        <v>40.29</v>
      </c>
      <c r="G19" s="205">
        <v>1.71</v>
      </c>
      <c r="H19" s="241"/>
    </row>
    <row r="20" spans="1:8" s="200" customFormat="1" ht="12.75">
      <c r="A20" s="201"/>
      <c r="B20" s="204" t="s">
        <v>48</v>
      </c>
      <c r="C20" s="205">
        <v>2.17</v>
      </c>
      <c r="D20" s="205">
        <v>23.14</v>
      </c>
      <c r="E20" s="205">
        <v>32.37</v>
      </c>
      <c r="F20" s="205">
        <v>39.23</v>
      </c>
      <c r="G20" s="205">
        <v>3.09</v>
      </c>
      <c r="H20" s="241"/>
    </row>
    <row r="21" spans="1:8" s="200" customFormat="1" ht="12.75">
      <c r="A21" s="201"/>
      <c r="B21" s="204" t="s">
        <v>54</v>
      </c>
      <c r="C21" s="205">
        <v>3.98</v>
      </c>
      <c r="D21" s="205">
        <v>21.47</v>
      </c>
      <c r="E21" s="205">
        <v>34.65</v>
      </c>
      <c r="F21" s="205">
        <v>39.12</v>
      </c>
      <c r="G21" s="205">
        <v>0.79</v>
      </c>
      <c r="H21" s="241"/>
    </row>
    <row r="22" spans="1:8" s="200" customFormat="1" ht="12.75">
      <c r="A22" s="201"/>
      <c r="B22" s="204" t="s">
        <v>45</v>
      </c>
      <c r="C22" s="205">
        <v>5.6</v>
      </c>
      <c r="D22" s="205">
        <v>27.47</v>
      </c>
      <c r="E22" s="205">
        <v>28.31</v>
      </c>
      <c r="F22" s="205">
        <v>38.62</v>
      </c>
      <c r="G22" s="205">
        <v>0</v>
      </c>
      <c r="H22" s="241"/>
    </row>
    <row r="23" spans="1:8" s="200" customFormat="1" ht="12.75">
      <c r="A23" s="201"/>
      <c r="B23" s="204" t="s">
        <v>32</v>
      </c>
      <c r="C23" s="205">
        <v>5.08</v>
      </c>
      <c r="D23" s="205">
        <v>29.5</v>
      </c>
      <c r="E23" s="205">
        <v>27.98</v>
      </c>
      <c r="F23" s="205">
        <v>36.3</v>
      </c>
      <c r="G23" s="205">
        <v>1.15</v>
      </c>
      <c r="H23" s="241"/>
    </row>
    <row r="24" spans="1:8" s="200" customFormat="1" ht="12.75">
      <c r="A24" s="201"/>
      <c r="B24" s="204" t="s">
        <v>49</v>
      </c>
      <c r="C24" s="205">
        <v>2.32</v>
      </c>
      <c r="D24" s="205">
        <v>17.64</v>
      </c>
      <c r="E24" s="205">
        <v>23.34</v>
      </c>
      <c r="F24" s="205">
        <v>35.08</v>
      </c>
      <c r="G24" s="205">
        <v>21.62</v>
      </c>
      <c r="H24" s="241"/>
    </row>
    <row r="25" spans="1:8" s="200" customFormat="1" ht="12.75">
      <c r="A25" s="201"/>
      <c r="B25" s="204" t="s">
        <v>33</v>
      </c>
      <c r="C25" s="205">
        <v>6.5</v>
      </c>
      <c r="D25" s="205">
        <v>7.68</v>
      </c>
      <c r="E25" s="205">
        <v>47.8</v>
      </c>
      <c r="F25" s="205">
        <v>32.77</v>
      </c>
      <c r="G25" s="205">
        <v>5.25</v>
      </c>
      <c r="H25" s="241"/>
    </row>
    <row r="26" spans="1:8" s="200" customFormat="1" ht="12.75">
      <c r="A26" s="201"/>
      <c r="B26" s="204" t="s">
        <v>31</v>
      </c>
      <c r="C26" s="205">
        <v>3.55</v>
      </c>
      <c r="D26" s="205">
        <v>36.28</v>
      </c>
      <c r="E26" s="205">
        <v>27.26</v>
      </c>
      <c r="F26" s="205">
        <v>31.28</v>
      </c>
      <c r="G26" s="205">
        <v>1.64</v>
      </c>
      <c r="H26" s="241"/>
    </row>
    <row r="27" spans="1:8" s="200" customFormat="1" ht="12.75">
      <c r="A27" s="201"/>
      <c r="B27" s="204" t="s">
        <v>40</v>
      </c>
      <c r="C27" s="205">
        <v>2.57</v>
      </c>
      <c r="D27" s="205">
        <v>30.42</v>
      </c>
      <c r="E27" s="205">
        <v>31.42</v>
      </c>
      <c r="F27" s="205">
        <v>30.28</v>
      </c>
      <c r="G27" s="205">
        <v>5.31</v>
      </c>
      <c r="H27" s="241"/>
    </row>
    <row r="28" spans="1:8" s="200" customFormat="1" ht="12.75">
      <c r="A28" s="201"/>
      <c r="B28" s="204" t="s">
        <v>30</v>
      </c>
      <c r="C28" s="205">
        <v>4.51</v>
      </c>
      <c r="D28" s="205">
        <v>20.02</v>
      </c>
      <c r="E28" s="205">
        <v>41.64</v>
      </c>
      <c r="F28" s="205">
        <v>28.77</v>
      </c>
      <c r="G28" s="205">
        <v>5.07</v>
      </c>
      <c r="H28" s="241"/>
    </row>
    <row r="29" spans="1:8" s="200" customFormat="1" ht="12.75">
      <c r="A29" s="201"/>
      <c r="B29" s="204" t="s">
        <v>37</v>
      </c>
      <c r="C29" s="205">
        <v>6.49</v>
      </c>
      <c r="D29" s="205">
        <v>33.6</v>
      </c>
      <c r="E29" s="205">
        <v>34.01</v>
      </c>
      <c r="F29" s="205">
        <v>23.92</v>
      </c>
      <c r="G29" s="205">
        <v>1.99</v>
      </c>
      <c r="H29" s="241"/>
    </row>
    <row r="30" spans="1:8" s="200" customFormat="1" ht="12.75">
      <c r="A30" s="201"/>
      <c r="B30" s="204" t="s">
        <v>47</v>
      </c>
      <c r="C30" s="205">
        <v>4.06</v>
      </c>
      <c r="D30" s="205">
        <v>39.55</v>
      </c>
      <c r="E30" s="205">
        <v>34.88</v>
      </c>
      <c r="F30" s="205">
        <v>20.67</v>
      </c>
      <c r="G30" s="205">
        <v>0.83</v>
      </c>
      <c r="H30" s="241"/>
    </row>
    <row r="31" spans="1:8" s="200" customFormat="1" ht="12.75">
      <c r="A31" s="201"/>
      <c r="B31" s="204" t="s">
        <v>39</v>
      </c>
      <c r="C31" s="205">
        <v>1.09</v>
      </c>
      <c r="D31" s="205">
        <v>71.34</v>
      </c>
      <c r="E31" s="205">
        <v>12.39</v>
      </c>
      <c r="F31" s="205">
        <v>13.94</v>
      </c>
      <c r="G31" s="205">
        <v>1.24</v>
      </c>
      <c r="H31" s="241"/>
    </row>
    <row r="32" spans="1:8" s="200" customFormat="1" ht="12.75">
      <c r="A32" s="201"/>
      <c r="B32" s="204" t="s">
        <v>35</v>
      </c>
      <c r="C32" s="205">
        <v>0.87</v>
      </c>
      <c r="D32" s="205">
        <v>20.02</v>
      </c>
      <c r="E32" s="205">
        <v>23.05</v>
      </c>
      <c r="F32" s="205">
        <v>12.8</v>
      </c>
      <c r="G32" s="205">
        <v>43.26</v>
      </c>
      <c r="H32" s="241"/>
    </row>
    <row r="33" spans="1:8" s="200" customFormat="1" ht="12.75">
      <c r="A33" s="201"/>
      <c r="B33" s="204" t="s">
        <v>55</v>
      </c>
      <c r="C33" s="205">
        <v>0.04</v>
      </c>
      <c r="D33" s="205">
        <v>7.56</v>
      </c>
      <c r="E33" s="205">
        <v>23.23</v>
      </c>
      <c r="F33" s="205">
        <v>12.21</v>
      </c>
      <c r="G33" s="205">
        <v>56.96</v>
      </c>
      <c r="H33" s="241"/>
    </row>
    <row r="34" spans="1:8" s="200" customFormat="1" ht="12.75">
      <c r="A34" s="201"/>
      <c r="B34" s="204"/>
      <c r="C34" s="205"/>
      <c r="D34" s="205"/>
      <c r="E34" s="205"/>
      <c r="F34" s="205"/>
      <c r="G34" s="205"/>
      <c r="H34" s="241"/>
    </row>
    <row r="35" spans="1:8" s="200" customFormat="1" ht="12.75">
      <c r="A35" s="201"/>
      <c r="B35" s="204" t="s">
        <v>232</v>
      </c>
      <c r="C35" s="205">
        <v>6.389642510879397</v>
      </c>
      <c r="D35" s="205">
        <v>14.006795642407305</v>
      </c>
      <c r="E35" s="205">
        <v>19.511504897675998</v>
      </c>
      <c r="F35" s="205">
        <v>55.33081614844227</v>
      </c>
      <c r="G35" s="205">
        <v>4.761240800595039</v>
      </c>
      <c r="H35" s="241"/>
    </row>
    <row r="36" spans="1:8" s="200" customFormat="1" ht="12.75">
      <c r="A36" s="201"/>
      <c r="B36" s="204" t="s">
        <v>57</v>
      </c>
      <c r="C36" s="205">
        <v>2</v>
      </c>
      <c r="D36" s="205">
        <v>15.64</v>
      </c>
      <c r="E36" s="205">
        <v>23.93</v>
      </c>
      <c r="F36" s="205">
        <v>47.81</v>
      </c>
      <c r="G36" s="205">
        <v>10.61</v>
      </c>
      <c r="H36" s="241"/>
    </row>
    <row r="37" spans="1:8" s="200" customFormat="1" ht="12.75">
      <c r="A37" s="201"/>
      <c r="B37" s="204" t="s">
        <v>56</v>
      </c>
      <c r="C37" s="205">
        <v>2.57</v>
      </c>
      <c r="D37" s="205">
        <v>37.33</v>
      </c>
      <c r="E37" s="205">
        <v>26.34</v>
      </c>
      <c r="F37" s="205">
        <v>33.76</v>
      </c>
      <c r="G37" s="205">
        <v>0</v>
      </c>
      <c r="H37" s="241"/>
    </row>
    <row r="38" spans="1:8" s="200" customFormat="1" ht="12.75">
      <c r="A38" s="201"/>
      <c r="B38" s="204"/>
      <c r="C38" s="205"/>
      <c r="D38" s="205"/>
      <c r="E38" s="205"/>
      <c r="F38" s="205"/>
      <c r="G38" s="205"/>
      <c r="H38" s="241"/>
    </row>
    <row r="39" spans="1:8" s="200" customFormat="1" ht="15">
      <c r="A39" s="201"/>
      <c r="B39" s="204" t="s">
        <v>229</v>
      </c>
      <c r="C39" s="205">
        <v>5.134764958624164</v>
      </c>
      <c r="D39" s="205">
        <v>10.133172903219764</v>
      </c>
      <c r="E39" s="205">
        <v>27.23458617567746</v>
      </c>
      <c r="F39" s="205">
        <v>57.49747596247861</v>
      </c>
      <c r="G39" s="205">
        <v>0</v>
      </c>
      <c r="H39" s="241"/>
    </row>
    <row r="40" spans="1:8" s="200" customFormat="1" ht="15">
      <c r="A40" s="201"/>
      <c r="B40" s="204" t="s">
        <v>89</v>
      </c>
      <c r="C40" s="205">
        <v>1.1534807033046817</v>
      </c>
      <c r="D40" s="205">
        <v>22.891900057419814</v>
      </c>
      <c r="E40" s="205">
        <v>38.27083307560109</v>
      </c>
      <c r="F40" s="205">
        <v>37.68378616367442</v>
      </c>
      <c r="G40" s="205">
        <v>0</v>
      </c>
      <c r="H40" s="241"/>
    </row>
    <row r="41" spans="1:8" s="200" customFormat="1" ht="15">
      <c r="A41" s="201"/>
      <c r="B41" s="204" t="s">
        <v>280</v>
      </c>
      <c r="C41" s="205">
        <v>13.33</v>
      </c>
      <c r="D41" s="205">
        <v>26.02</v>
      </c>
      <c r="E41" s="205">
        <v>33.13</v>
      </c>
      <c r="F41" s="205">
        <v>26.7</v>
      </c>
      <c r="G41" s="205">
        <v>0.83</v>
      </c>
      <c r="H41" s="241"/>
    </row>
    <row r="42" spans="1:7" s="200" customFormat="1" ht="15">
      <c r="A42" s="201"/>
      <c r="B42" s="204"/>
      <c r="C42" s="205"/>
      <c r="D42" s="205"/>
      <c r="E42" s="205"/>
      <c r="F42" s="205"/>
      <c r="G42" s="205"/>
    </row>
    <row r="43" spans="1:2" s="200" customFormat="1" ht="15">
      <c r="A43" s="201"/>
      <c r="B43" s="207"/>
    </row>
    <row r="44" spans="1:2" s="200" customFormat="1" ht="15">
      <c r="A44" s="201"/>
      <c r="B44" s="207"/>
    </row>
    <row r="45" spans="1:2" s="200" customFormat="1" ht="15">
      <c r="A45" s="201"/>
      <c r="B45" s="207"/>
    </row>
    <row r="47" s="200" customFormat="1" ht="12.75" customHeight="1">
      <c r="A47" s="201"/>
    </row>
    <row r="51" s="200" customFormat="1" ht="15" customHeight="1">
      <c r="A51" s="201"/>
    </row>
    <row r="53" ht="16.2" customHeight="1">
      <c r="B53" s="286"/>
    </row>
    <row r="56" ht="15">
      <c r="B56" s="208"/>
    </row>
    <row r="58" spans="2:24" ht="15">
      <c r="B58" s="132"/>
      <c r="C58" s="132"/>
      <c r="D58" s="132"/>
      <c r="E58" s="132"/>
      <c r="F58" s="132"/>
      <c r="G58" s="132"/>
      <c r="I58" s="132"/>
      <c r="Q58" s="201"/>
      <c r="S58" s="213"/>
      <c r="T58" s="213"/>
      <c r="U58" s="213"/>
      <c r="V58" s="213"/>
      <c r="W58" s="213"/>
      <c r="X58" s="213"/>
    </row>
    <row r="59" spans="2:24" ht="15">
      <c r="B59" s="132"/>
      <c r="C59" s="132"/>
      <c r="D59" s="132"/>
      <c r="E59" s="132"/>
      <c r="F59" s="132"/>
      <c r="G59" s="132"/>
      <c r="I59" s="132"/>
      <c r="L59" s="205"/>
      <c r="M59" s="205"/>
      <c r="N59" s="205"/>
      <c r="O59" s="205"/>
      <c r="P59" s="205"/>
      <c r="Q59" s="201"/>
      <c r="S59" s="213"/>
      <c r="T59" s="213"/>
      <c r="U59" s="213"/>
      <c r="V59" s="213"/>
      <c r="W59" s="213"/>
      <c r="X59" s="213"/>
    </row>
    <row r="60" spans="2:24" ht="15">
      <c r="B60" s="132"/>
      <c r="C60" s="132"/>
      <c r="D60" s="132"/>
      <c r="E60" s="132"/>
      <c r="F60" s="132"/>
      <c r="G60" s="132"/>
      <c r="I60" s="132"/>
      <c r="L60" s="205"/>
      <c r="M60" s="205"/>
      <c r="N60" s="205"/>
      <c r="O60" s="205"/>
      <c r="P60" s="205"/>
      <c r="Q60" s="201"/>
      <c r="S60" s="213"/>
      <c r="T60" s="213"/>
      <c r="U60" s="213"/>
      <c r="V60" s="213"/>
      <c r="W60" s="213"/>
      <c r="X60" s="213"/>
    </row>
    <row r="61" spans="2:24" ht="15">
      <c r="B61" s="132"/>
      <c r="C61" s="132"/>
      <c r="D61" s="132"/>
      <c r="E61" s="132"/>
      <c r="F61" s="132"/>
      <c r="G61" s="132"/>
      <c r="I61" s="132"/>
      <c r="L61" s="205"/>
      <c r="M61" s="205"/>
      <c r="N61" s="205"/>
      <c r="O61" s="205"/>
      <c r="P61" s="205"/>
      <c r="Q61" s="201"/>
      <c r="S61" s="213"/>
      <c r="T61" s="213"/>
      <c r="U61" s="213"/>
      <c r="V61" s="213"/>
      <c r="W61" s="213"/>
      <c r="X61" s="213"/>
    </row>
    <row r="62" spans="2:24" ht="15">
      <c r="B62" s="132"/>
      <c r="C62" s="132"/>
      <c r="D62" s="132"/>
      <c r="E62" s="132"/>
      <c r="F62" s="132"/>
      <c r="G62" s="132"/>
      <c r="I62" s="132"/>
      <c r="L62" s="205"/>
      <c r="M62" s="205"/>
      <c r="N62" s="205"/>
      <c r="O62" s="205"/>
      <c r="P62" s="205"/>
      <c r="Q62" s="201"/>
      <c r="S62" s="213"/>
      <c r="T62" s="213"/>
      <c r="U62" s="213"/>
      <c r="V62" s="213"/>
      <c r="W62" s="213"/>
      <c r="X62" s="213"/>
    </row>
    <row r="63" spans="2:24" ht="15">
      <c r="B63" s="132"/>
      <c r="C63" s="132"/>
      <c r="D63" s="132"/>
      <c r="E63" s="132"/>
      <c r="F63" s="132"/>
      <c r="G63" s="132"/>
      <c r="I63" s="132"/>
      <c r="L63" s="205"/>
      <c r="M63" s="205"/>
      <c r="N63" s="205"/>
      <c r="O63" s="205"/>
      <c r="P63" s="205"/>
      <c r="Q63" s="201"/>
      <c r="S63" s="213"/>
      <c r="T63" s="213"/>
      <c r="U63" s="213"/>
      <c r="V63" s="213"/>
      <c r="W63" s="213"/>
      <c r="X63" s="213"/>
    </row>
    <row r="64" spans="2:24" ht="15">
      <c r="B64" s="132"/>
      <c r="C64" s="132"/>
      <c r="D64" s="132"/>
      <c r="E64" s="132"/>
      <c r="F64" s="132"/>
      <c r="G64" s="132"/>
      <c r="I64" s="132"/>
      <c r="L64" s="205"/>
      <c r="M64" s="205"/>
      <c r="N64" s="205"/>
      <c r="O64" s="205"/>
      <c r="P64" s="205"/>
      <c r="Q64" s="201"/>
      <c r="S64" s="213"/>
      <c r="T64" s="213"/>
      <c r="U64" s="213"/>
      <c r="V64" s="213"/>
      <c r="W64" s="213"/>
      <c r="X64" s="213"/>
    </row>
    <row r="65" spans="2:24" ht="15">
      <c r="B65" s="132"/>
      <c r="C65" s="132"/>
      <c r="D65" s="132"/>
      <c r="E65" s="132"/>
      <c r="F65" s="132"/>
      <c r="G65" s="132"/>
      <c r="I65" s="132"/>
      <c r="L65" s="205"/>
      <c r="M65" s="205"/>
      <c r="N65" s="205"/>
      <c r="O65" s="205"/>
      <c r="P65" s="205"/>
      <c r="Q65" s="201"/>
      <c r="S65" s="213"/>
      <c r="T65" s="213"/>
      <c r="U65" s="213"/>
      <c r="V65" s="213"/>
      <c r="W65" s="213"/>
      <c r="X65" s="213"/>
    </row>
    <row r="66" spans="2:24" ht="15">
      <c r="B66" s="132"/>
      <c r="C66" s="132"/>
      <c r="D66" s="132"/>
      <c r="E66" s="132"/>
      <c r="F66" s="132"/>
      <c r="G66" s="132"/>
      <c r="I66" s="132"/>
      <c r="L66" s="205"/>
      <c r="M66" s="205"/>
      <c r="N66" s="205"/>
      <c r="O66" s="205"/>
      <c r="P66" s="205"/>
      <c r="Q66" s="201"/>
      <c r="S66" s="213"/>
      <c r="T66" s="213"/>
      <c r="U66" s="213"/>
      <c r="V66" s="213"/>
      <c r="W66" s="213"/>
      <c r="X66" s="213"/>
    </row>
    <row r="67" spans="2:24" ht="15">
      <c r="B67" s="132"/>
      <c r="C67" s="132"/>
      <c r="D67" s="132"/>
      <c r="E67" s="132"/>
      <c r="F67" s="132"/>
      <c r="G67" s="132"/>
      <c r="I67" s="132"/>
      <c r="L67" s="205"/>
      <c r="M67" s="205"/>
      <c r="N67" s="205"/>
      <c r="O67" s="205"/>
      <c r="P67" s="205"/>
      <c r="Q67" s="201"/>
      <c r="S67" s="213"/>
      <c r="T67" s="213"/>
      <c r="U67" s="213"/>
      <c r="V67" s="213"/>
      <c r="W67" s="213"/>
      <c r="X67" s="213"/>
    </row>
    <row r="68" spans="2:24" ht="15">
      <c r="B68" s="132"/>
      <c r="C68" s="132"/>
      <c r="D68" s="132"/>
      <c r="E68" s="132"/>
      <c r="F68" s="132"/>
      <c r="G68" s="132"/>
      <c r="I68" s="132"/>
      <c r="L68" s="205"/>
      <c r="M68" s="205"/>
      <c r="N68" s="205"/>
      <c r="O68" s="205"/>
      <c r="P68" s="205"/>
      <c r="Q68" s="201"/>
      <c r="S68" s="213"/>
      <c r="T68" s="213"/>
      <c r="U68" s="213"/>
      <c r="V68" s="213"/>
      <c r="W68" s="213"/>
      <c r="X68" s="213"/>
    </row>
    <row r="69" spans="2:24" ht="15">
      <c r="B69" s="132"/>
      <c r="C69" s="132"/>
      <c r="D69" s="132"/>
      <c r="E69" s="132"/>
      <c r="F69" s="132"/>
      <c r="G69" s="132"/>
      <c r="I69" s="132"/>
      <c r="L69" s="205"/>
      <c r="M69" s="205"/>
      <c r="N69" s="205"/>
      <c r="O69" s="205"/>
      <c r="P69" s="205"/>
      <c r="Q69" s="201"/>
      <c r="S69" s="213"/>
      <c r="T69" s="213"/>
      <c r="U69" s="213"/>
      <c r="V69" s="213"/>
      <c r="W69" s="213"/>
      <c r="X69" s="213"/>
    </row>
    <row r="70" spans="2:24" ht="15">
      <c r="B70" s="132"/>
      <c r="C70" s="132"/>
      <c r="D70" s="132"/>
      <c r="E70" s="132"/>
      <c r="F70" s="132"/>
      <c r="G70" s="132"/>
      <c r="I70" s="132"/>
      <c r="L70" s="205"/>
      <c r="M70" s="205"/>
      <c r="N70" s="205"/>
      <c r="O70" s="205"/>
      <c r="P70" s="205"/>
      <c r="Q70" s="201"/>
      <c r="S70" s="213"/>
      <c r="T70" s="213"/>
      <c r="U70" s="213"/>
      <c r="V70" s="213"/>
      <c r="W70" s="213"/>
      <c r="X70" s="213"/>
    </row>
    <row r="71" spans="2:24" ht="15">
      <c r="B71" s="132"/>
      <c r="C71" s="132"/>
      <c r="D71" s="132"/>
      <c r="E71" s="132"/>
      <c r="F71" s="132"/>
      <c r="G71" s="132"/>
      <c r="I71" s="132"/>
      <c r="L71" s="205"/>
      <c r="M71" s="205"/>
      <c r="N71" s="205"/>
      <c r="O71" s="205"/>
      <c r="P71" s="205"/>
      <c r="Q71" s="201"/>
      <c r="S71" s="213"/>
      <c r="T71" s="213"/>
      <c r="U71" s="213"/>
      <c r="V71" s="213"/>
      <c r="W71" s="213"/>
      <c r="X71" s="213"/>
    </row>
    <row r="72" spans="2:24" ht="15">
      <c r="B72" s="132"/>
      <c r="C72" s="132"/>
      <c r="D72" s="132"/>
      <c r="E72" s="132"/>
      <c r="F72" s="132"/>
      <c r="G72" s="132"/>
      <c r="I72" s="132"/>
      <c r="L72" s="205"/>
      <c r="M72" s="205"/>
      <c r="N72" s="205"/>
      <c r="O72" s="205"/>
      <c r="P72" s="205"/>
      <c r="Q72" s="201"/>
      <c r="S72" s="213"/>
      <c r="T72" s="213"/>
      <c r="U72" s="213"/>
      <c r="V72" s="213"/>
      <c r="W72" s="213"/>
      <c r="X72" s="213"/>
    </row>
    <row r="73" spans="2:24" ht="15">
      <c r="B73" s="132"/>
      <c r="C73" s="132"/>
      <c r="D73" s="132"/>
      <c r="E73" s="132"/>
      <c r="F73" s="132"/>
      <c r="G73" s="132"/>
      <c r="I73" s="132"/>
      <c r="L73" s="205"/>
      <c r="M73" s="205"/>
      <c r="N73" s="205"/>
      <c r="O73" s="205"/>
      <c r="P73" s="205"/>
      <c r="Q73" s="201"/>
      <c r="S73" s="213"/>
      <c r="T73" s="213"/>
      <c r="U73" s="213"/>
      <c r="V73" s="213"/>
      <c r="W73" s="213"/>
      <c r="X73" s="213"/>
    </row>
    <row r="74" spans="2:24" ht="15">
      <c r="B74" s="132"/>
      <c r="C74" s="132"/>
      <c r="D74" s="132"/>
      <c r="E74" s="132"/>
      <c r="F74" s="132"/>
      <c r="G74" s="132"/>
      <c r="I74" s="132"/>
      <c r="L74" s="205"/>
      <c r="M74" s="205"/>
      <c r="N74" s="205"/>
      <c r="O74" s="205"/>
      <c r="P74" s="205"/>
      <c r="Q74" s="201"/>
      <c r="S74" s="213"/>
      <c r="T74" s="213"/>
      <c r="U74" s="213"/>
      <c r="V74" s="213"/>
      <c r="W74" s="213"/>
      <c r="X74" s="213"/>
    </row>
    <row r="75" spans="2:24" ht="15">
      <c r="B75" s="132"/>
      <c r="C75" s="132"/>
      <c r="D75" s="132"/>
      <c r="E75" s="132"/>
      <c r="F75" s="132"/>
      <c r="G75" s="132"/>
      <c r="I75" s="132"/>
      <c r="L75" s="205"/>
      <c r="M75" s="205"/>
      <c r="N75" s="205"/>
      <c r="O75" s="205"/>
      <c r="P75" s="205"/>
      <c r="Q75" s="201"/>
      <c r="S75" s="213"/>
      <c r="T75" s="213"/>
      <c r="U75" s="213"/>
      <c r="V75" s="213"/>
      <c r="W75" s="213"/>
      <c r="X75" s="213"/>
    </row>
    <row r="76" spans="2:24" ht="15">
      <c r="B76" s="132"/>
      <c r="C76" s="132"/>
      <c r="D76" s="132"/>
      <c r="E76" s="132"/>
      <c r="F76" s="132"/>
      <c r="G76" s="132"/>
      <c r="I76" s="132"/>
      <c r="L76" s="205"/>
      <c r="M76" s="205"/>
      <c r="N76" s="205"/>
      <c r="O76" s="205"/>
      <c r="P76" s="205"/>
      <c r="Q76" s="201"/>
      <c r="S76" s="213"/>
      <c r="T76" s="213"/>
      <c r="U76" s="213"/>
      <c r="V76" s="213"/>
      <c r="W76" s="213"/>
      <c r="X76" s="213"/>
    </row>
    <row r="77" spans="2:24" ht="15">
      <c r="B77" s="132"/>
      <c r="C77" s="132"/>
      <c r="D77" s="132"/>
      <c r="E77" s="132"/>
      <c r="F77" s="132"/>
      <c r="G77" s="132"/>
      <c r="I77" s="132"/>
      <c r="L77" s="205"/>
      <c r="M77" s="205"/>
      <c r="N77" s="205"/>
      <c r="O77" s="205"/>
      <c r="P77" s="205"/>
      <c r="Q77" s="201"/>
      <c r="S77" s="213"/>
      <c r="T77" s="213"/>
      <c r="U77" s="213"/>
      <c r="V77" s="213"/>
      <c r="W77" s="213"/>
      <c r="X77" s="213"/>
    </row>
    <row r="78" spans="2:24" ht="15">
      <c r="B78" s="132"/>
      <c r="C78" s="132"/>
      <c r="D78" s="132"/>
      <c r="E78" s="132"/>
      <c r="F78" s="132"/>
      <c r="G78" s="132"/>
      <c r="I78" s="132"/>
      <c r="L78" s="205"/>
      <c r="M78" s="205"/>
      <c r="N78" s="205"/>
      <c r="O78" s="205"/>
      <c r="P78" s="205"/>
      <c r="Q78" s="201"/>
      <c r="S78" s="213"/>
      <c r="T78" s="213"/>
      <c r="U78" s="213"/>
      <c r="V78" s="213"/>
      <c r="W78" s="213"/>
      <c r="X78" s="213"/>
    </row>
    <row r="79" spans="2:24" ht="15">
      <c r="B79" s="132"/>
      <c r="C79" s="132"/>
      <c r="D79" s="132"/>
      <c r="E79" s="132"/>
      <c r="F79" s="132"/>
      <c r="G79" s="132"/>
      <c r="I79" s="132"/>
      <c r="L79" s="205"/>
      <c r="M79" s="205"/>
      <c r="N79" s="205"/>
      <c r="O79" s="205"/>
      <c r="P79" s="205"/>
      <c r="Q79" s="201"/>
      <c r="S79" s="213"/>
      <c r="T79" s="213"/>
      <c r="U79" s="213"/>
      <c r="V79" s="213"/>
      <c r="W79" s="213"/>
      <c r="X79" s="213"/>
    </row>
    <row r="80" spans="2:24" ht="15">
      <c r="B80" s="132"/>
      <c r="C80" s="132"/>
      <c r="D80" s="132"/>
      <c r="E80" s="132"/>
      <c r="F80" s="132"/>
      <c r="G80" s="132"/>
      <c r="I80" s="132"/>
      <c r="L80" s="205"/>
      <c r="M80" s="205"/>
      <c r="N80" s="205"/>
      <c r="O80" s="205"/>
      <c r="P80" s="205"/>
      <c r="Q80" s="201"/>
      <c r="S80" s="213"/>
      <c r="T80" s="213"/>
      <c r="U80" s="213"/>
      <c r="V80" s="213"/>
      <c r="W80" s="213"/>
      <c r="X80" s="213"/>
    </row>
    <row r="81" spans="2:24" ht="15">
      <c r="B81" s="132"/>
      <c r="C81" s="132"/>
      <c r="D81" s="132"/>
      <c r="E81" s="132"/>
      <c r="F81" s="132"/>
      <c r="G81" s="132"/>
      <c r="I81" s="132"/>
      <c r="L81" s="205"/>
      <c r="M81" s="205"/>
      <c r="N81" s="205"/>
      <c r="O81" s="205"/>
      <c r="P81" s="205"/>
      <c r="Q81" s="201"/>
      <c r="S81" s="213"/>
      <c r="T81" s="213"/>
      <c r="U81" s="213"/>
      <c r="V81" s="213"/>
      <c r="W81" s="213"/>
      <c r="X81" s="213"/>
    </row>
    <row r="82" spans="2:24" ht="15">
      <c r="B82" s="132"/>
      <c r="C82" s="132"/>
      <c r="D82" s="132"/>
      <c r="E82" s="132"/>
      <c r="F82" s="132"/>
      <c r="G82" s="132"/>
      <c r="I82" s="132"/>
      <c r="L82" s="205"/>
      <c r="M82" s="205"/>
      <c r="N82" s="205"/>
      <c r="O82" s="205"/>
      <c r="P82" s="205"/>
      <c r="Q82" s="201"/>
      <c r="S82" s="213"/>
      <c r="T82" s="213"/>
      <c r="U82" s="213"/>
      <c r="V82" s="213"/>
      <c r="W82" s="213"/>
      <c r="X82" s="213"/>
    </row>
    <row r="83" spans="2:24" ht="15">
      <c r="B83" s="132"/>
      <c r="C83" s="132"/>
      <c r="D83" s="132"/>
      <c r="E83" s="132"/>
      <c r="F83" s="132"/>
      <c r="G83" s="132"/>
      <c r="I83" s="132"/>
      <c r="L83" s="205"/>
      <c r="M83" s="205"/>
      <c r="N83" s="205"/>
      <c r="O83" s="205"/>
      <c r="P83" s="205"/>
      <c r="Q83" s="201"/>
      <c r="S83" s="213"/>
      <c r="T83" s="213"/>
      <c r="U83" s="213"/>
      <c r="V83" s="213"/>
      <c r="W83" s="213"/>
      <c r="X83" s="213"/>
    </row>
    <row r="84" spans="2:24" ht="15">
      <c r="B84" s="132"/>
      <c r="C84" s="132"/>
      <c r="D84" s="132"/>
      <c r="E84" s="132"/>
      <c r="F84" s="132"/>
      <c r="G84" s="132"/>
      <c r="I84" s="132"/>
      <c r="L84" s="205"/>
      <c r="M84" s="205"/>
      <c r="N84" s="205"/>
      <c r="O84" s="205"/>
      <c r="P84" s="205"/>
      <c r="Q84" s="201"/>
      <c r="T84" s="213"/>
      <c r="U84" s="213"/>
      <c r="V84" s="213"/>
      <c r="W84" s="213"/>
      <c r="X84" s="213"/>
    </row>
    <row r="85" spans="2:24" ht="15">
      <c r="B85" s="132"/>
      <c r="C85" s="132"/>
      <c r="D85" s="132"/>
      <c r="E85" s="132"/>
      <c r="F85" s="132"/>
      <c r="G85" s="132"/>
      <c r="I85" s="132"/>
      <c r="L85" s="205"/>
      <c r="M85" s="205"/>
      <c r="N85" s="205"/>
      <c r="O85" s="205"/>
      <c r="P85" s="205"/>
      <c r="Q85" s="201"/>
      <c r="S85" s="213"/>
      <c r="T85" s="213"/>
      <c r="U85" s="213"/>
      <c r="V85" s="213"/>
      <c r="W85" s="213"/>
      <c r="X85" s="213"/>
    </row>
    <row r="86" spans="2:24" ht="15">
      <c r="B86" s="132"/>
      <c r="C86" s="132"/>
      <c r="D86" s="132"/>
      <c r="E86" s="132"/>
      <c r="F86" s="132"/>
      <c r="G86" s="132"/>
      <c r="I86" s="132"/>
      <c r="L86" s="205"/>
      <c r="M86" s="205"/>
      <c r="N86" s="205"/>
      <c r="O86" s="205"/>
      <c r="P86" s="205"/>
      <c r="Q86" s="201"/>
      <c r="S86" s="213"/>
      <c r="T86" s="213"/>
      <c r="U86" s="213"/>
      <c r="V86" s="213"/>
      <c r="W86" s="213"/>
      <c r="X86" s="213"/>
    </row>
    <row r="87" spans="2:24" ht="15">
      <c r="B87" s="132"/>
      <c r="C87" s="132"/>
      <c r="D87" s="132"/>
      <c r="E87" s="132"/>
      <c r="F87" s="132"/>
      <c r="G87" s="132"/>
      <c r="I87" s="132"/>
      <c r="L87" s="205"/>
      <c r="M87" s="205"/>
      <c r="N87" s="205"/>
      <c r="O87" s="205"/>
      <c r="P87" s="205"/>
      <c r="Q87" s="201"/>
      <c r="S87" s="213"/>
      <c r="T87" s="213"/>
      <c r="U87" s="213"/>
      <c r="V87" s="213"/>
      <c r="W87" s="213"/>
      <c r="X87" s="213"/>
    </row>
    <row r="88" spans="2:24" ht="15">
      <c r="B88" s="132"/>
      <c r="C88" s="132"/>
      <c r="D88" s="132"/>
      <c r="E88" s="132"/>
      <c r="F88" s="132"/>
      <c r="G88" s="132"/>
      <c r="I88" s="132"/>
      <c r="L88" s="205"/>
      <c r="M88" s="205"/>
      <c r="N88" s="205"/>
      <c r="O88" s="205"/>
      <c r="P88" s="205"/>
      <c r="Q88" s="201"/>
      <c r="S88" s="213"/>
      <c r="T88" s="213"/>
      <c r="U88" s="213"/>
      <c r="V88" s="213"/>
      <c r="W88" s="213"/>
      <c r="X88" s="213"/>
    </row>
    <row r="89" spans="2:24" ht="15">
      <c r="B89" s="132"/>
      <c r="C89" s="132"/>
      <c r="D89" s="132"/>
      <c r="E89" s="132"/>
      <c r="F89" s="132"/>
      <c r="G89" s="132"/>
      <c r="I89" s="132"/>
      <c r="L89" s="205"/>
      <c r="M89" s="205"/>
      <c r="N89" s="205"/>
      <c r="O89" s="205"/>
      <c r="P89" s="205"/>
      <c r="S89" s="213"/>
      <c r="T89" s="213"/>
      <c r="U89" s="213"/>
      <c r="V89" s="213"/>
      <c r="W89" s="213"/>
      <c r="X89" s="213"/>
    </row>
    <row r="90" spans="11:24" ht="15">
      <c r="K90" s="213"/>
      <c r="L90" s="213"/>
      <c r="M90" s="213"/>
      <c r="N90" s="213"/>
      <c r="O90" s="213"/>
      <c r="P90" s="213"/>
      <c r="S90" s="213"/>
      <c r="T90" s="213"/>
      <c r="U90" s="213"/>
      <c r="V90" s="213"/>
      <c r="W90" s="213"/>
      <c r="X90" s="213"/>
    </row>
    <row r="91" spans="11:24" ht="15">
      <c r="K91" s="213"/>
      <c r="L91" s="213"/>
      <c r="M91" s="213"/>
      <c r="N91" s="213"/>
      <c r="O91" s="213"/>
      <c r="P91" s="213"/>
      <c r="S91" s="213"/>
      <c r="T91" s="213"/>
      <c r="U91" s="213"/>
      <c r="V91" s="213"/>
      <c r="W91" s="213"/>
      <c r="X91" s="213"/>
    </row>
    <row r="92" spans="11:24" ht="15">
      <c r="K92" s="213"/>
      <c r="L92" s="213"/>
      <c r="M92" s="213"/>
      <c r="N92" s="213"/>
      <c r="O92" s="213"/>
      <c r="P92" s="213"/>
      <c r="S92" s="213"/>
      <c r="T92" s="213"/>
      <c r="U92" s="213"/>
      <c r="V92" s="213"/>
      <c r="W92" s="213"/>
      <c r="X92" s="213"/>
    </row>
    <row r="93" spans="19:24" ht="15">
      <c r="S93" s="213"/>
      <c r="T93" s="213"/>
      <c r="U93" s="213"/>
      <c r="V93" s="213"/>
      <c r="W93" s="213"/>
      <c r="X93" s="213"/>
    </row>
    <row r="96" ht="15">
      <c r="X96" s="2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74A3-44CA-4045-8BF8-F0754A0B3ADA}">
  <dimension ref="A4:W93"/>
  <sheetViews>
    <sheetView showGridLines="0" workbookViewId="0" topLeftCell="C1">
      <selection activeCell="C51" sqref="C51"/>
    </sheetView>
  </sheetViews>
  <sheetFormatPr defaultColWidth="9.00390625" defaultRowHeight="15"/>
  <cols>
    <col min="1" max="1" width="9.00390625" style="201" customWidth="1"/>
    <col min="2" max="2" width="16.28125" style="200" customWidth="1"/>
    <col min="3" max="3" width="14.57421875" style="200" customWidth="1"/>
    <col min="4" max="5" width="9.140625" style="200" bestFit="1" customWidth="1"/>
    <col min="6" max="6" width="11.140625" style="200" customWidth="1"/>
    <col min="7" max="7" width="12.28125" style="200" customWidth="1"/>
    <col min="8" max="8" width="9.140625" style="200" bestFit="1" customWidth="1"/>
    <col min="9" max="9" width="11.8515625" style="200" customWidth="1"/>
    <col min="10" max="11" width="16.57421875" style="200" customWidth="1"/>
    <col min="12" max="15" width="9.140625" style="200" bestFit="1" customWidth="1"/>
    <col min="16" max="16" width="9.8515625" style="200" bestFit="1" customWidth="1"/>
    <col min="17" max="17" width="9.140625" style="200" bestFit="1" customWidth="1"/>
    <col min="18" max="16384" width="9.00390625" style="201" customWidth="1"/>
  </cols>
  <sheetData>
    <row r="1" ht="12.75"/>
    <row r="2" ht="12.75"/>
    <row r="3" ht="12.75"/>
    <row r="4" spans="1:7" s="200" customFormat="1" ht="12.75">
      <c r="A4" s="201"/>
      <c r="C4" s="203" t="s">
        <v>92</v>
      </c>
      <c r="D4" s="203" t="s">
        <v>94</v>
      </c>
      <c r="E4" s="203" t="s">
        <v>93</v>
      </c>
      <c r="F4" s="203" t="s">
        <v>11</v>
      </c>
      <c r="G4" s="203" t="s">
        <v>12</v>
      </c>
    </row>
    <row r="5" spans="1:7" s="200" customFormat="1" ht="12.75">
      <c r="A5" s="201"/>
      <c r="B5" s="204" t="s">
        <v>28</v>
      </c>
      <c r="C5" s="205">
        <v>1.0648779778802078</v>
      </c>
      <c r="D5" s="205">
        <v>7.81728813130933</v>
      </c>
      <c r="E5" s="205">
        <v>23.10453025424581</v>
      </c>
      <c r="F5" s="205">
        <v>68.28502863825348</v>
      </c>
      <c r="G5" s="205">
        <v>0.8116596867762491</v>
      </c>
    </row>
    <row r="6" spans="1:7" s="200" customFormat="1" ht="12.75">
      <c r="A6" s="201"/>
      <c r="B6" s="204"/>
      <c r="C6" s="205"/>
      <c r="D6" s="205"/>
      <c r="E6" s="205"/>
      <c r="F6" s="205"/>
      <c r="G6" s="205"/>
    </row>
    <row r="7" spans="1:7" s="200" customFormat="1" ht="12.75">
      <c r="A7" s="201"/>
      <c r="B7" s="204" t="s">
        <v>42</v>
      </c>
      <c r="C7" s="205">
        <v>2.5999445499650338</v>
      </c>
      <c r="D7" s="205">
        <v>5.948523687155396</v>
      </c>
      <c r="E7" s="205">
        <v>12.731635427251978</v>
      </c>
      <c r="F7" s="205">
        <v>78.71989633562761</v>
      </c>
      <c r="G7" s="205">
        <v>0</v>
      </c>
    </row>
    <row r="8" spans="1:7" s="200" customFormat="1" ht="12.75">
      <c r="A8" s="201"/>
      <c r="B8" s="204" t="s">
        <v>50</v>
      </c>
      <c r="C8" s="205">
        <v>0.0610632183908046</v>
      </c>
      <c r="D8" s="205">
        <v>1.1889367816091954</v>
      </c>
      <c r="E8" s="205">
        <v>21.889367816091955</v>
      </c>
      <c r="F8" s="205">
        <v>76.86063218390805</v>
      </c>
      <c r="G8" s="205">
        <v>0</v>
      </c>
    </row>
    <row r="9" spans="1:7" s="200" customFormat="1" ht="12.75">
      <c r="A9" s="201"/>
      <c r="B9" s="204" t="s">
        <v>35</v>
      </c>
      <c r="C9" s="205">
        <v>0.858073693387785</v>
      </c>
      <c r="D9" s="205">
        <v>5.829394759785252</v>
      </c>
      <c r="E9" s="205">
        <v>16.6190978754646</v>
      </c>
      <c r="F9" s="205">
        <v>76.69343367136236</v>
      </c>
      <c r="G9" s="205">
        <v>0</v>
      </c>
    </row>
    <row r="10" spans="1:7" s="200" customFormat="1" ht="12.75">
      <c r="A10" s="201"/>
      <c r="B10" s="204" t="s">
        <v>49</v>
      </c>
      <c r="C10" s="205">
        <v>0.3232349177752868</v>
      </c>
      <c r="D10" s="205">
        <v>5.986814927221097</v>
      </c>
      <c r="E10" s="205">
        <v>17.017935202688392</v>
      </c>
      <c r="F10" s="205">
        <v>76.67201495231524</v>
      </c>
      <c r="G10" s="205">
        <v>0</v>
      </c>
    </row>
    <row r="11" spans="1:7" s="200" customFormat="1" ht="12.75">
      <c r="A11" s="201"/>
      <c r="B11" s="204" t="s">
        <v>38</v>
      </c>
      <c r="C11" s="205">
        <v>1.3514562743332752</v>
      </c>
      <c r="D11" s="205">
        <v>7.832431684420619</v>
      </c>
      <c r="E11" s="205">
        <v>15.095548171564495</v>
      </c>
      <c r="F11" s="205">
        <v>75.72056386968161</v>
      </c>
      <c r="G11" s="205">
        <v>0</v>
      </c>
    </row>
    <row r="12" spans="1:7" s="200" customFormat="1" ht="12.75">
      <c r="A12" s="201"/>
      <c r="B12" s="204" t="s">
        <v>53</v>
      </c>
      <c r="C12" s="205">
        <v>0.2099662790744945</v>
      </c>
      <c r="D12" s="205">
        <v>5.866195676951372</v>
      </c>
      <c r="E12" s="205">
        <v>19.12778326038486</v>
      </c>
      <c r="F12" s="205">
        <v>74.79605478358927</v>
      </c>
      <c r="G12" s="205">
        <v>0</v>
      </c>
    </row>
    <row r="13" spans="1:7" s="200" customFormat="1" ht="12.75">
      <c r="A13" s="201"/>
      <c r="B13" s="204" t="s">
        <v>46</v>
      </c>
      <c r="C13" s="205">
        <v>0.23682045797185208</v>
      </c>
      <c r="D13" s="205">
        <v>10.068265770809145</v>
      </c>
      <c r="E13" s="205">
        <v>17.34050740826661</v>
      </c>
      <c r="F13" s="205">
        <v>72.35440636295239</v>
      </c>
      <c r="G13" s="205">
        <v>0</v>
      </c>
    </row>
    <row r="14" spans="1:7" s="200" customFormat="1" ht="12.75">
      <c r="A14" s="201"/>
      <c r="B14" s="204" t="s">
        <v>36</v>
      </c>
      <c r="C14" s="205">
        <v>1.0972595187707848</v>
      </c>
      <c r="D14" s="205">
        <v>6.6546922516049865</v>
      </c>
      <c r="E14" s="205">
        <v>19.836033504650462</v>
      </c>
      <c r="F14" s="205">
        <v>70.95018761892905</v>
      </c>
      <c r="G14" s="205">
        <v>1.4618271060447081</v>
      </c>
    </row>
    <row r="15" spans="1:7" s="200" customFormat="1" ht="12.75">
      <c r="A15" s="201"/>
      <c r="B15" s="204" t="s">
        <v>34</v>
      </c>
      <c r="C15" s="205">
        <v>0.3823335530652604</v>
      </c>
      <c r="D15" s="205">
        <v>2.6763348714568225</v>
      </c>
      <c r="E15" s="205">
        <v>26.038233355306527</v>
      </c>
      <c r="F15" s="205">
        <v>70.85036255767963</v>
      </c>
      <c r="G15" s="205">
        <v>0.05273566249176005</v>
      </c>
    </row>
    <row r="16" spans="1:7" s="200" customFormat="1" ht="12.75">
      <c r="A16" s="201"/>
      <c r="B16" s="204" t="s">
        <v>33</v>
      </c>
      <c r="C16" s="205">
        <v>0.9902739069868662</v>
      </c>
      <c r="D16" s="205">
        <v>5.857666093169103</v>
      </c>
      <c r="E16" s="205">
        <v>14.590119693290275</v>
      </c>
      <c r="F16" s="205">
        <v>70.7001033902826</v>
      </c>
      <c r="G16" s="205">
        <v>7.861836916271153</v>
      </c>
    </row>
    <row r="17" spans="1:7" s="200" customFormat="1" ht="12.75">
      <c r="A17" s="201"/>
      <c r="B17" s="204" t="s">
        <v>29</v>
      </c>
      <c r="C17" s="205">
        <v>1.0345965428839758</v>
      </c>
      <c r="D17" s="205">
        <v>5.069421529558089</v>
      </c>
      <c r="E17" s="205">
        <v>27.38533390867325</v>
      </c>
      <c r="F17" s="205">
        <v>66.51064801888468</v>
      </c>
      <c r="G17" s="205">
        <v>0</v>
      </c>
    </row>
    <row r="18" spans="1:7" s="200" customFormat="1" ht="12.75">
      <c r="A18" s="201"/>
      <c r="B18" s="204" t="s">
        <v>45</v>
      </c>
      <c r="C18" s="205">
        <v>2.025272514942852</v>
      </c>
      <c r="D18" s="205">
        <v>3.6206118439657473</v>
      </c>
      <c r="E18" s="205">
        <v>24.737287975168336</v>
      </c>
      <c r="F18" s="205">
        <v>66.50624864853481</v>
      </c>
      <c r="G18" s="205">
        <v>3.1105790173882566</v>
      </c>
    </row>
    <row r="19" spans="1:7" s="200" customFormat="1" ht="12.75">
      <c r="A19" s="201"/>
      <c r="B19" s="204" t="s">
        <v>39</v>
      </c>
      <c r="C19" s="205">
        <v>4.61373210824895</v>
      </c>
      <c r="D19" s="205">
        <v>6.4384555663949845</v>
      </c>
      <c r="E19" s="205">
        <v>22.287377194023502</v>
      </c>
      <c r="F19" s="205">
        <v>66.36045690520362</v>
      </c>
      <c r="G19" s="205">
        <v>0.2999782261289427</v>
      </c>
    </row>
    <row r="20" spans="1:7" s="200" customFormat="1" ht="12.75">
      <c r="A20" s="201"/>
      <c r="B20" s="204" t="s">
        <v>32</v>
      </c>
      <c r="C20" s="205">
        <v>7.178024165390963</v>
      </c>
      <c r="D20" s="205">
        <v>5.68778889791336</v>
      </c>
      <c r="E20" s="205">
        <v>21.94790244352211</v>
      </c>
      <c r="F20" s="205">
        <v>65.18628449317357</v>
      </c>
      <c r="G20" s="205">
        <v>0</v>
      </c>
    </row>
    <row r="21" spans="1:7" s="200" customFormat="1" ht="12.75">
      <c r="A21" s="201"/>
      <c r="B21" s="204" t="s">
        <v>40</v>
      </c>
      <c r="C21" s="205">
        <v>1.914077144805622</v>
      </c>
      <c r="D21" s="205">
        <v>4.183042049353216</v>
      </c>
      <c r="E21" s="205">
        <v>16.085577446611424</v>
      </c>
      <c r="F21" s="205">
        <v>64.61442550344421</v>
      </c>
      <c r="G21" s="205">
        <v>13.202877855785534</v>
      </c>
    </row>
    <row r="22" spans="1:7" s="200" customFormat="1" ht="12.75">
      <c r="A22" s="201"/>
      <c r="B22" s="204" t="s">
        <v>48</v>
      </c>
      <c r="C22" s="205">
        <v>1.243694071340872</v>
      </c>
      <c r="D22" s="205">
        <v>5.178271720957326</v>
      </c>
      <c r="E22" s="205">
        <v>26.59273074267949</v>
      </c>
      <c r="F22" s="205">
        <v>62.854761287914016</v>
      </c>
      <c r="G22" s="205">
        <v>4.130542177108292</v>
      </c>
    </row>
    <row r="23" spans="1:7" s="200" customFormat="1" ht="12.75">
      <c r="A23" s="201"/>
      <c r="B23" s="204" t="s">
        <v>52</v>
      </c>
      <c r="C23" s="205">
        <v>0.6124223332610187</v>
      </c>
      <c r="D23" s="205">
        <v>9.212861177044722</v>
      </c>
      <c r="E23" s="205">
        <v>26.94412339788728</v>
      </c>
      <c r="F23" s="205">
        <v>62.80202042202457</v>
      </c>
      <c r="G23" s="205">
        <v>0.42857266978240377</v>
      </c>
    </row>
    <row r="24" spans="1:7" s="200" customFormat="1" ht="12.75">
      <c r="A24" s="201"/>
      <c r="B24" s="204" t="s">
        <v>41</v>
      </c>
      <c r="C24" s="205">
        <v>0.906964306072532</v>
      </c>
      <c r="D24" s="205">
        <v>4.826298172176262</v>
      </c>
      <c r="E24" s="205">
        <v>34.81628838013284</v>
      </c>
      <c r="F24" s="205">
        <v>59.45044914161837</v>
      </c>
      <c r="G24" s="205">
        <v>0</v>
      </c>
    </row>
    <row r="25" spans="1:7" s="200" customFormat="1" ht="12.75">
      <c r="A25" s="201"/>
      <c r="B25" s="204" t="s">
        <v>55</v>
      </c>
      <c r="C25" s="205">
        <v>0.05787874403125452</v>
      </c>
      <c r="D25" s="205">
        <v>8.045145420344378</v>
      </c>
      <c r="E25" s="205">
        <v>33.06323252785415</v>
      </c>
      <c r="F25" s="205">
        <v>58.83374330777021</v>
      </c>
      <c r="G25" s="205">
        <v>0</v>
      </c>
    </row>
    <row r="26" spans="1:7" s="200" customFormat="1" ht="12.75">
      <c r="A26" s="201"/>
      <c r="B26" s="204" t="s">
        <v>44</v>
      </c>
      <c r="C26" s="205">
        <v>1.1104489760323253</v>
      </c>
      <c r="D26" s="205">
        <v>5.6394529149285635</v>
      </c>
      <c r="E26" s="205">
        <v>35.82796761674976</v>
      </c>
      <c r="F26" s="205">
        <v>57.42213049228936</v>
      </c>
      <c r="G26" s="205">
        <v>0</v>
      </c>
    </row>
    <row r="27" spans="1:7" s="200" customFormat="1" ht="12.75">
      <c r="A27" s="201"/>
      <c r="B27" s="204" t="s">
        <v>30</v>
      </c>
      <c r="C27" s="205">
        <v>0.36811518495543444</v>
      </c>
      <c r="D27" s="205">
        <v>2.528649319272585</v>
      </c>
      <c r="E27" s="205">
        <v>41.16768422083646</v>
      </c>
      <c r="F27" s="205">
        <v>55.93555127493552</v>
      </c>
      <c r="G27" s="205">
        <v>0</v>
      </c>
    </row>
    <row r="28" spans="1:7" s="200" customFormat="1" ht="12.75">
      <c r="A28" s="201"/>
      <c r="B28" s="204" t="s">
        <v>51</v>
      </c>
      <c r="C28" s="205">
        <v>0.9236840623100028</v>
      </c>
      <c r="D28" s="205">
        <v>13.91878788209437</v>
      </c>
      <c r="E28" s="205">
        <v>32.33009750800746</v>
      </c>
      <c r="F28" s="205">
        <v>50.84071713082202</v>
      </c>
      <c r="G28" s="205">
        <v>1.9867134167661396</v>
      </c>
    </row>
    <row r="29" spans="1:7" s="200" customFormat="1" ht="12.75">
      <c r="A29" s="201"/>
      <c r="B29" s="204" t="s">
        <v>43</v>
      </c>
      <c r="C29" s="205">
        <v>4.149939476169573</v>
      </c>
      <c r="D29" s="205">
        <v>8.582323494331156</v>
      </c>
      <c r="E29" s="205">
        <v>38.97477508635176</v>
      </c>
      <c r="F29" s="205">
        <v>48.2929619431475</v>
      </c>
      <c r="G29" s="205">
        <v>0</v>
      </c>
    </row>
    <row r="30" spans="1:7" s="200" customFormat="1" ht="12.75">
      <c r="A30" s="201"/>
      <c r="B30" s="204" t="s">
        <v>31</v>
      </c>
      <c r="C30" s="205">
        <v>1.6062872708898324</v>
      </c>
      <c r="D30" s="205">
        <v>8.7560383490926</v>
      </c>
      <c r="E30" s="205">
        <v>37.555459259746684</v>
      </c>
      <c r="F30" s="205">
        <v>39.33901919017102</v>
      </c>
      <c r="G30" s="205">
        <v>12.743195930099864</v>
      </c>
    </row>
    <row r="31" spans="1:7" s="200" customFormat="1" ht="12.75">
      <c r="A31" s="201"/>
      <c r="B31" s="204" t="s">
        <v>37</v>
      </c>
      <c r="C31" s="205">
        <v>5.137310606060606</v>
      </c>
      <c r="D31" s="205">
        <v>11.845012626262625</v>
      </c>
      <c r="E31" s="205">
        <v>48.16919191919192</v>
      </c>
      <c r="F31" s="205">
        <v>34.84848484848485</v>
      </c>
      <c r="G31" s="205">
        <v>0</v>
      </c>
    </row>
    <row r="32" spans="1:7" s="200" customFormat="1" ht="12.75">
      <c r="A32" s="201"/>
      <c r="B32" s="204" t="s">
        <v>54</v>
      </c>
      <c r="C32" s="205">
        <v>4.662499508589849</v>
      </c>
      <c r="D32" s="205">
        <v>24.14642056846326</v>
      </c>
      <c r="E32" s="205">
        <v>61.521602390218966</v>
      </c>
      <c r="F32" s="205">
        <v>9.669477532727916</v>
      </c>
      <c r="G32" s="205">
        <v>0</v>
      </c>
    </row>
    <row r="33" spans="1:7" s="200" customFormat="1" ht="12.75">
      <c r="A33" s="201"/>
      <c r="B33" s="204" t="s">
        <v>47</v>
      </c>
      <c r="C33" s="205">
        <v>4.640770026128139</v>
      </c>
      <c r="D33" s="205">
        <v>29.580611886358284</v>
      </c>
      <c r="E33" s="205">
        <v>62.255070477368065</v>
      </c>
      <c r="F33" s="205">
        <v>3.5235476101455063</v>
      </c>
      <c r="G33" s="205">
        <v>0</v>
      </c>
    </row>
    <row r="34" spans="1:7" s="200" customFormat="1" ht="12.75">
      <c r="A34" s="201"/>
      <c r="B34" s="204"/>
      <c r="C34" s="205"/>
      <c r="D34" s="205"/>
      <c r="E34" s="205"/>
      <c r="F34" s="205"/>
      <c r="G34" s="205"/>
    </row>
    <row r="35" spans="1:7" s="200" customFormat="1" ht="12.75">
      <c r="A35" s="201"/>
      <c r="B35" s="204" t="s">
        <v>57</v>
      </c>
      <c r="C35" s="205">
        <v>4.649442816066914</v>
      </c>
      <c r="D35" s="205">
        <v>12.226676371327414</v>
      </c>
      <c r="E35" s="205">
        <v>17.102613777088784</v>
      </c>
      <c r="F35" s="205">
        <v>66.0212670355169</v>
      </c>
      <c r="G35" s="205">
        <v>0</v>
      </c>
    </row>
    <row r="36" spans="1:7" s="200" customFormat="1" ht="12.75">
      <c r="A36" s="201"/>
      <c r="B36" s="204" t="s">
        <v>204</v>
      </c>
      <c r="C36" s="205">
        <v>4.5482037296014015</v>
      </c>
      <c r="D36" s="205">
        <v>9.843160774853105</v>
      </c>
      <c r="E36" s="205">
        <v>23.571707626563963</v>
      </c>
      <c r="F36" s="205">
        <v>62.03692786898153</v>
      </c>
      <c r="G36" s="205">
        <v>0</v>
      </c>
    </row>
    <row r="37" spans="1:7" s="200" customFormat="1" ht="12.75">
      <c r="A37" s="201"/>
      <c r="B37" s="204" t="s">
        <v>56</v>
      </c>
      <c r="C37" s="205">
        <v>0.52205957628437</v>
      </c>
      <c r="D37" s="205">
        <v>3.6595352657324116</v>
      </c>
      <c r="E37" s="205">
        <v>39.83007472541824</v>
      </c>
      <c r="F37" s="205">
        <v>55.98833043256497</v>
      </c>
      <c r="G37" s="205">
        <v>0</v>
      </c>
    </row>
    <row r="38" spans="1:7" s="200" customFormat="1" ht="12.75">
      <c r="A38" s="201"/>
      <c r="B38" s="204"/>
      <c r="C38" s="205"/>
      <c r="D38" s="205"/>
      <c r="E38" s="205"/>
      <c r="F38" s="205"/>
      <c r="G38" s="205"/>
    </row>
    <row r="39" spans="1:7" s="200" customFormat="1" ht="15">
      <c r="A39" s="201"/>
      <c r="B39" s="204" t="s">
        <v>229</v>
      </c>
      <c r="C39" s="205">
        <v>0.1501195480679993</v>
      </c>
      <c r="D39" s="205">
        <v>10.05377733266392</v>
      </c>
      <c r="E39" s="205">
        <v>9.321222100265274</v>
      </c>
      <c r="F39" s="205">
        <v>80.47488101900281</v>
      </c>
      <c r="G39" s="205">
        <v>0</v>
      </c>
    </row>
    <row r="40" spans="1:7" s="200" customFormat="1" ht="15">
      <c r="A40" s="201"/>
      <c r="B40" s="204" t="s">
        <v>89</v>
      </c>
      <c r="C40" s="205">
        <v>2.2512865524493026</v>
      </c>
      <c r="D40" s="205">
        <v>16.98806331135463</v>
      </c>
      <c r="E40" s="205">
        <v>47.37315874542008</v>
      </c>
      <c r="F40" s="205">
        <v>33.387491390775985</v>
      </c>
      <c r="G40" s="205">
        <v>0</v>
      </c>
    </row>
    <row r="41" spans="1:7" s="200" customFormat="1" ht="15">
      <c r="A41" s="201"/>
      <c r="B41" s="204" t="s">
        <v>90</v>
      </c>
      <c r="C41" s="205">
        <v>1.5872849988113342</v>
      </c>
      <c r="D41" s="205">
        <v>27.150900046670554</v>
      </c>
      <c r="E41" s="205">
        <v>71.26181495451813</v>
      </c>
      <c r="F41" s="205">
        <v>0</v>
      </c>
      <c r="G41" s="205">
        <v>0</v>
      </c>
    </row>
    <row r="42" spans="1:2" s="200" customFormat="1" ht="15">
      <c r="A42" s="201"/>
      <c r="B42" s="207"/>
    </row>
    <row r="43" spans="1:2" s="200" customFormat="1" ht="15">
      <c r="A43" s="201"/>
      <c r="B43" s="207"/>
    </row>
    <row r="44" spans="1:2" s="200" customFormat="1" ht="15.6">
      <c r="A44" s="282" t="s">
        <v>281</v>
      </c>
      <c r="B44" s="207"/>
    </row>
    <row r="45" s="200" customFormat="1" ht="15">
      <c r="A45" s="201"/>
    </row>
    <row r="47" s="200" customFormat="1" ht="12.75" customHeight="1">
      <c r="A47" s="201"/>
    </row>
    <row r="51" s="200" customFormat="1" ht="15" customHeight="1">
      <c r="A51" s="201"/>
    </row>
    <row r="55" ht="15">
      <c r="B55" s="208"/>
    </row>
    <row r="58" spans="2:7" ht="15">
      <c r="B58" s="132"/>
      <c r="C58" s="132"/>
      <c r="D58" s="132"/>
      <c r="E58" s="132"/>
      <c r="F58" s="132"/>
      <c r="G58" s="132"/>
    </row>
    <row r="59" spans="2:17" ht="15">
      <c r="B59" s="132"/>
      <c r="C59" s="132"/>
      <c r="D59" s="132"/>
      <c r="E59" s="132"/>
      <c r="F59" s="132"/>
      <c r="G59" s="132"/>
      <c r="I59" s="132"/>
      <c r="Q59" s="201"/>
    </row>
    <row r="60" spans="2:23" ht="15">
      <c r="B60" s="132"/>
      <c r="C60" s="132"/>
      <c r="D60" s="132"/>
      <c r="E60" s="132"/>
      <c r="F60" s="132"/>
      <c r="G60" s="132"/>
      <c r="I60" s="132"/>
      <c r="L60" s="241"/>
      <c r="M60" s="241"/>
      <c r="N60" s="241"/>
      <c r="O60" s="241"/>
      <c r="P60" s="241"/>
      <c r="Q60" s="201"/>
      <c r="W60" s="213"/>
    </row>
    <row r="61" spans="2:17" ht="15">
      <c r="B61" s="132"/>
      <c r="C61" s="132"/>
      <c r="D61" s="132"/>
      <c r="E61" s="132"/>
      <c r="F61" s="132"/>
      <c r="G61" s="132"/>
      <c r="I61" s="132"/>
      <c r="L61" s="241"/>
      <c r="M61" s="241"/>
      <c r="N61" s="241"/>
      <c r="O61" s="241"/>
      <c r="P61" s="241"/>
      <c r="Q61" s="201"/>
    </row>
    <row r="62" spans="2:17" ht="15">
      <c r="B62" s="132"/>
      <c r="C62" s="132"/>
      <c r="D62" s="132"/>
      <c r="E62" s="132"/>
      <c r="F62" s="132"/>
      <c r="G62" s="132"/>
      <c r="I62" s="132"/>
      <c r="L62" s="241"/>
      <c r="M62" s="241"/>
      <c r="N62" s="241"/>
      <c r="O62" s="241"/>
      <c r="P62" s="241"/>
      <c r="Q62" s="201"/>
    </row>
    <row r="63" spans="2:17" ht="15">
      <c r="B63" s="132"/>
      <c r="C63" s="132"/>
      <c r="D63" s="132"/>
      <c r="E63" s="132"/>
      <c r="F63" s="132"/>
      <c r="G63" s="132"/>
      <c r="I63" s="132"/>
      <c r="L63" s="241"/>
      <c r="M63" s="241"/>
      <c r="N63" s="241"/>
      <c r="O63" s="241"/>
      <c r="P63" s="241"/>
      <c r="Q63" s="201"/>
    </row>
    <row r="64" spans="2:17" ht="15">
      <c r="B64" s="132"/>
      <c r="C64" s="132"/>
      <c r="D64" s="132"/>
      <c r="E64" s="132"/>
      <c r="F64" s="132"/>
      <c r="G64" s="132"/>
      <c r="I64" s="132"/>
      <c r="L64" s="241"/>
      <c r="M64" s="241"/>
      <c r="N64" s="241"/>
      <c r="O64" s="241"/>
      <c r="P64" s="241"/>
      <c r="Q64" s="201"/>
    </row>
    <row r="65" spans="2:17" ht="15">
      <c r="B65" s="132"/>
      <c r="C65" s="132"/>
      <c r="D65" s="132"/>
      <c r="E65" s="132"/>
      <c r="F65" s="132"/>
      <c r="G65" s="132"/>
      <c r="I65" s="132"/>
      <c r="L65" s="241"/>
      <c r="M65" s="241"/>
      <c r="N65" s="241"/>
      <c r="O65" s="241"/>
      <c r="P65" s="241"/>
      <c r="Q65" s="201"/>
    </row>
    <row r="66" spans="2:17" ht="15">
      <c r="B66" s="132"/>
      <c r="C66" s="132"/>
      <c r="D66" s="132"/>
      <c r="E66" s="132"/>
      <c r="F66" s="132"/>
      <c r="G66" s="132"/>
      <c r="I66" s="132"/>
      <c r="L66" s="241"/>
      <c r="M66" s="241"/>
      <c r="N66" s="241"/>
      <c r="O66" s="241"/>
      <c r="P66" s="241"/>
      <c r="Q66" s="201"/>
    </row>
    <row r="67" spans="2:17" ht="15">
      <c r="B67" s="132"/>
      <c r="C67" s="132"/>
      <c r="D67" s="132"/>
      <c r="E67" s="132"/>
      <c r="F67" s="132"/>
      <c r="G67" s="132"/>
      <c r="I67" s="132"/>
      <c r="L67" s="241"/>
      <c r="M67" s="241"/>
      <c r="N67" s="241"/>
      <c r="O67" s="241"/>
      <c r="P67" s="241"/>
      <c r="Q67" s="201"/>
    </row>
    <row r="68" spans="2:17" ht="15">
      <c r="B68" s="132"/>
      <c r="C68" s="132"/>
      <c r="D68" s="132"/>
      <c r="E68" s="132"/>
      <c r="F68" s="132"/>
      <c r="G68" s="132"/>
      <c r="I68" s="132"/>
      <c r="L68" s="241"/>
      <c r="M68" s="241"/>
      <c r="N68" s="241"/>
      <c r="O68" s="241"/>
      <c r="P68" s="241"/>
      <c r="Q68" s="201"/>
    </row>
    <row r="69" spans="2:17" ht="15">
      <c r="B69" s="132"/>
      <c r="C69" s="132"/>
      <c r="D69" s="132"/>
      <c r="E69" s="132"/>
      <c r="F69" s="132"/>
      <c r="G69" s="132"/>
      <c r="I69" s="132"/>
      <c r="L69" s="241"/>
      <c r="M69" s="241"/>
      <c r="N69" s="241"/>
      <c r="O69" s="241"/>
      <c r="P69" s="241"/>
      <c r="Q69" s="201"/>
    </row>
    <row r="70" spans="2:17" ht="15">
      <c r="B70" s="132"/>
      <c r="C70" s="132"/>
      <c r="D70" s="132"/>
      <c r="E70" s="132"/>
      <c r="F70" s="132"/>
      <c r="G70" s="132"/>
      <c r="I70" s="132"/>
      <c r="L70" s="241"/>
      <c r="M70" s="241"/>
      <c r="N70" s="241"/>
      <c r="O70" s="241"/>
      <c r="P70" s="241"/>
      <c r="Q70" s="201"/>
    </row>
    <row r="71" spans="2:17" ht="15">
      <c r="B71" s="132"/>
      <c r="C71" s="132"/>
      <c r="D71" s="132"/>
      <c r="E71" s="132"/>
      <c r="F71" s="132"/>
      <c r="G71" s="132"/>
      <c r="I71" s="132"/>
      <c r="L71" s="241"/>
      <c r="M71" s="241"/>
      <c r="N71" s="241"/>
      <c r="O71" s="241"/>
      <c r="P71" s="241"/>
      <c r="Q71" s="201"/>
    </row>
    <row r="72" spans="2:17" ht="15">
      <c r="B72" s="132"/>
      <c r="C72" s="132"/>
      <c r="D72" s="132"/>
      <c r="E72" s="132"/>
      <c r="F72" s="132"/>
      <c r="G72" s="132"/>
      <c r="I72" s="132"/>
      <c r="L72" s="241"/>
      <c r="M72" s="241"/>
      <c r="N72" s="241"/>
      <c r="O72" s="241"/>
      <c r="P72" s="241"/>
      <c r="Q72" s="201"/>
    </row>
    <row r="73" spans="2:17" ht="15">
      <c r="B73" s="132"/>
      <c r="C73" s="132"/>
      <c r="D73" s="132"/>
      <c r="E73" s="132"/>
      <c r="F73" s="132"/>
      <c r="G73" s="132"/>
      <c r="I73" s="132"/>
      <c r="L73" s="241"/>
      <c r="M73" s="241"/>
      <c r="N73" s="241"/>
      <c r="O73" s="241"/>
      <c r="P73" s="241"/>
      <c r="Q73" s="201"/>
    </row>
    <row r="74" spans="2:17" ht="15">
      <c r="B74" s="132"/>
      <c r="C74" s="132"/>
      <c r="D74" s="132"/>
      <c r="E74" s="132"/>
      <c r="F74" s="132"/>
      <c r="G74" s="132"/>
      <c r="I74" s="132"/>
      <c r="L74" s="241"/>
      <c r="M74" s="241"/>
      <c r="N74" s="241"/>
      <c r="O74" s="241"/>
      <c r="P74" s="241"/>
      <c r="Q74" s="201"/>
    </row>
    <row r="75" spans="2:17" ht="15">
      <c r="B75" s="132"/>
      <c r="C75" s="132"/>
      <c r="D75" s="132"/>
      <c r="E75" s="132"/>
      <c r="F75" s="132"/>
      <c r="G75" s="132"/>
      <c r="I75" s="132"/>
      <c r="L75" s="241"/>
      <c r="M75" s="241"/>
      <c r="N75" s="241"/>
      <c r="O75" s="241"/>
      <c r="P75" s="241"/>
      <c r="Q75" s="201"/>
    </row>
    <row r="76" spans="2:17" ht="15">
      <c r="B76" s="132"/>
      <c r="C76" s="132"/>
      <c r="D76" s="132"/>
      <c r="E76" s="132"/>
      <c r="F76" s="132"/>
      <c r="G76" s="132"/>
      <c r="I76" s="132"/>
      <c r="L76" s="241"/>
      <c r="M76" s="241"/>
      <c r="N76" s="241"/>
      <c r="O76" s="241"/>
      <c r="P76" s="241"/>
      <c r="Q76" s="201"/>
    </row>
    <row r="77" spans="2:17" ht="15">
      <c r="B77" s="132"/>
      <c r="C77" s="132"/>
      <c r="D77" s="132"/>
      <c r="E77" s="132"/>
      <c r="F77" s="132"/>
      <c r="G77" s="132"/>
      <c r="I77" s="132"/>
      <c r="L77" s="241"/>
      <c r="M77" s="241"/>
      <c r="N77" s="241"/>
      <c r="O77" s="241"/>
      <c r="P77" s="241"/>
      <c r="Q77" s="201"/>
    </row>
    <row r="78" spans="2:17" ht="15">
      <c r="B78" s="132"/>
      <c r="C78" s="132"/>
      <c r="D78" s="132"/>
      <c r="E78" s="132"/>
      <c r="F78" s="132"/>
      <c r="G78" s="132"/>
      <c r="I78" s="132"/>
      <c r="L78" s="241"/>
      <c r="M78" s="241"/>
      <c r="N78" s="241"/>
      <c r="O78" s="241"/>
      <c r="P78" s="241"/>
      <c r="Q78" s="201"/>
    </row>
    <row r="79" spans="2:17" ht="15">
      <c r="B79" s="132"/>
      <c r="C79" s="132"/>
      <c r="D79" s="132"/>
      <c r="E79" s="132"/>
      <c r="F79" s="132"/>
      <c r="G79" s="132"/>
      <c r="I79" s="132"/>
      <c r="L79" s="241"/>
      <c r="M79" s="241"/>
      <c r="N79" s="241"/>
      <c r="O79" s="241"/>
      <c r="P79" s="241"/>
      <c r="Q79" s="201"/>
    </row>
    <row r="80" spans="2:17" ht="15">
      <c r="B80" s="132"/>
      <c r="C80" s="132"/>
      <c r="D80" s="132"/>
      <c r="E80" s="132"/>
      <c r="F80" s="132"/>
      <c r="G80" s="132"/>
      <c r="I80" s="132"/>
      <c r="L80" s="241"/>
      <c r="M80" s="241"/>
      <c r="N80" s="241"/>
      <c r="O80" s="241"/>
      <c r="P80" s="241"/>
      <c r="Q80" s="201"/>
    </row>
    <row r="81" spans="2:17" ht="15">
      <c r="B81" s="132"/>
      <c r="C81" s="132"/>
      <c r="D81" s="132"/>
      <c r="E81" s="132"/>
      <c r="F81" s="132"/>
      <c r="G81" s="132"/>
      <c r="I81" s="132"/>
      <c r="L81" s="241"/>
      <c r="M81" s="241"/>
      <c r="N81" s="241"/>
      <c r="O81" s="241"/>
      <c r="P81" s="241"/>
      <c r="Q81" s="201"/>
    </row>
    <row r="82" spans="2:17" ht="15">
      <c r="B82" s="132"/>
      <c r="C82" s="132"/>
      <c r="D82" s="132"/>
      <c r="E82" s="132"/>
      <c r="F82" s="132"/>
      <c r="G82" s="132"/>
      <c r="I82" s="132"/>
      <c r="L82" s="241"/>
      <c r="M82" s="241"/>
      <c r="N82" s="241"/>
      <c r="O82" s="241"/>
      <c r="P82" s="241"/>
      <c r="Q82" s="201"/>
    </row>
    <row r="83" spans="2:17" ht="15">
      <c r="B83" s="132"/>
      <c r="C83" s="132"/>
      <c r="D83" s="132"/>
      <c r="E83" s="132"/>
      <c r="F83" s="132"/>
      <c r="G83" s="132"/>
      <c r="I83" s="132"/>
      <c r="L83" s="241"/>
      <c r="M83" s="241"/>
      <c r="N83" s="241"/>
      <c r="O83" s="241"/>
      <c r="P83" s="241"/>
      <c r="Q83" s="201"/>
    </row>
    <row r="84" spans="2:17" ht="15">
      <c r="B84" s="132"/>
      <c r="C84" s="132"/>
      <c r="D84" s="132"/>
      <c r="E84" s="132"/>
      <c r="F84" s="132"/>
      <c r="G84" s="132"/>
      <c r="I84" s="132"/>
      <c r="L84" s="241"/>
      <c r="M84" s="241"/>
      <c r="N84" s="241"/>
      <c r="O84" s="241"/>
      <c r="P84" s="241"/>
      <c r="Q84" s="201"/>
    </row>
    <row r="85" spans="2:17" ht="15">
      <c r="B85" s="132"/>
      <c r="C85" s="132"/>
      <c r="D85" s="132"/>
      <c r="E85" s="132"/>
      <c r="F85" s="132"/>
      <c r="G85" s="132"/>
      <c r="I85" s="132"/>
      <c r="L85" s="241"/>
      <c r="M85" s="241"/>
      <c r="N85" s="241"/>
      <c r="O85" s="241"/>
      <c r="P85" s="241"/>
      <c r="Q85" s="201"/>
    </row>
    <row r="86" spans="2:17" ht="15">
      <c r="B86" s="132"/>
      <c r="C86" s="132"/>
      <c r="D86" s="132"/>
      <c r="E86" s="132"/>
      <c r="F86" s="132"/>
      <c r="G86" s="132"/>
      <c r="I86" s="132"/>
      <c r="L86" s="241"/>
      <c r="M86" s="241"/>
      <c r="N86" s="241"/>
      <c r="O86" s="241"/>
      <c r="P86" s="241"/>
      <c r="Q86" s="201"/>
    </row>
    <row r="87" spans="2:17" ht="15">
      <c r="B87" s="132"/>
      <c r="C87" s="132"/>
      <c r="D87" s="132"/>
      <c r="E87" s="132"/>
      <c r="F87" s="132"/>
      <c r="G87" s="132"/>
      <c r="I87" s="132"/>
      <c r="L87" s="241"/>
      <c r="M87" s="241"/>
      <c r="N87" s="241"/>
      <c r="O87" s="241"/>
      <c r="P87" s="241"/>
      <c r="Q87" s="201"/>
    </row>
    <row r="88" spans="2:17" ht="15">
      <c r="B88" s="132"/>
      <c r="C88" s="132"/>
      <c r="D88" s="132"/>
      <c r="E88" s="132"/>
      <c r="F88" s="132"/>
      <c r="G88" s="132"/>
      <c r="I88" s="132"/>
      <c r="K88" s="241"/>
      <c r="L88" s="241"/>
      <c r="M88" s="241"/>
      <c r="N88" s="241"/>
      <c r="O88" s="241"/>
      <c r="P88" s="241"/>
      <c r="Q88" s="201"/>
    </row>
    <row r="89" spans="9:17" ht="15">
      <c r="I89" s="132"/>
      <c r="K89" s="241"/>
      <c r="L89" s="241"/>
      <c r="M89" s="241"/>
      <c r="N89" s="241"/>
      <c r="O89" s="241"/>
      <c r="P89" s="241"/>
      <c r="Q89" s="201"/>
    </row>
    <row r="90" spans="11:17" ht="15">
      <c r="K90" s="241"/>
      <c r="L90" s="241"/>
      <c r="M90" s="241"/>
      <c r="N90" s="241"/>
      <c r="O90" s="241"/>
      <c r="P90" s="241"/>
      <c r="Q90" s="201"/>
    </row>
    <row r="91" spans="11:17" ht="15">
      <c r="K91" s="241"/>
      <c r="L91" s="241"/>
      <c r="M91" s="241"/>
      <c r="N91" s="241"/>
      <c r="O91" s="241"/>
      <c r="P91" s="241"/>
      <c r="Q91" s="201"/>
    </row>
    <row r="92" spans="11:17" ht="15">
      <c r="K92" s="241"/>
      <c r="L92" s="241"/>
      <c r="M92" s="241"/>
      <c r="N92" s="241"/>
      <c r="O92" s="241"/>
      <c r="P92" s="241"/>
      <c r="Q92" s="201"/>
    </row>
    <row r="93" ht="15">
      <c r="Q93" s="20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1:R78"/>
  <sheetViews>
    <sheetView showGridLines="0" workbookViewId="0" topLeftCell="A1">
      <selection activeCell="T29" sqref="S29:T29"/>
    </sheetView>
  </sheetViews>
  <sheetFormatPr defaultColWidth="9.00390625" defaultRowHeight="15"/>
  <cols>
    <col min="1" max="2" width="9.00390625" style="201" customWidth="1"/>
    <col min="3" max="3" width="16.28125" style="201" customWidth="1"/>
    <col min="4" max="26" width="9.00390625" style="201" customWidth="1"/>
    <col min="27" max="27" width="10.28125" style="201" customWidth="1"/>
    <col min="28" max="16384" width="9.00390625" style="20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1:18" ht="12.75">
      <c r="A41" s="209"/>
      <c r="B41" s="210"/>
      <c r="C41" s="210"/>
      <c r="D41" s="210"/>
      <c r="E41" s="210"/>
      <c r="F41" s="210"/>
      <c r="G41" s="211"/>
      <c r="H41" s="210"/>
      <c r="I41" s="210"/>
      <c r="J41" s="210"/>
      <c r="K41" s="211"/>
      <c r="L41" s="210"/>
      <c r="M41" s="210"/>
      <c r="N41" s="211"/>
      <c r="O41" s="210"/>
      <c r="P41" s="211"/>
      <c r="Q41" s="210"/>
      <c r="R41" s="210"/>
    </row>
    <row r="42" ht="12.75"/>
    <row r="44" spans="2:7" ht="15">
      <c r="B44" s="200"/>
      <c r="C44" s="203" t="s">
        <v>92</v>
      </c>
      <c r="D44" s="203" t="s">
        <v>94</v>
      </c>
      <c r="E44" s="203" t="s">
        <v>93</v>
      </c>
      <c r="F44" s="203" t="s">
        <v>11</v>
      </c>
      <c r="G44" s="203" t="s">
        <v>12</v>
      </c>
    </row>
    <row r="45" spans="2:7" ht="15">
      <c r="B45" s="212" t="s">
        <v>28</v>
      </c>
      <c r="C45" s="205">
        <v>3.303721563385408</v>
      </c>
      <c r="D45" s="205">
        <v>24.681788668116525</v>
      </c>
      <c r="E45" s="205">
        <v>14.862480729969791</v>
      </c>
      <c r="F45" s="205">
        <v>56.149041140069166</v>
      </c>
      <c r="G45" s="205">
        <v>1.002995359706717</v>
      </c>
    </row>
    <row r="46" spans="1:7" ht="15">
      <c r="A46" s="202"/>
      <c r="B46" s="212"/>
      <c r="C46" s="205"/>
      <c r="D46" s="205"/>
      <c r="E46" s="205"/>
      <c r="F46" s="205"/>
      <c r="G46" s="205"/>
    </row>
    <row r="47" spans="1:11" ht="15">
      <c r="A47" s="202"/>
      <c r="B47" s="212" t="s">
        <v>34</v>
      </c>
      <c r="C47" s="205">
        <v>0.9875259875259876</v>
      </c>
      <c r="D47" s="205">
        <v>9.641372141372141</v>
      </c>
      <c r="E47" s="205">
        <v>20.08835758835759</v>
      </c>
      <c r="F47" s="205">
        <v>69.25675675675676</v>
      </c>
      <c r="G47" s="205">
        <v>0.02598752598752599</v>
      </c>
      <c r="I47" s="213"/>
      <c r="K47" s="213"/>
    </row>
    <row r="48" spans="1:7" ht="15">
      <c r="A48" s="202"/>
      <c r="B48" s="212" t="s">
        <v>51</v>
      </c>
      <c r="C48" s="205">
        <v>3.9626922234336948</v>
      </c>
      <c r="D48" s="205">
        <v>15.030128749096642</v>
      </c>
      <c r="E48" s="205">
        <v>18.883788391177674</v>
      </c>
      <c r="F48" s="205">
        <v>59.69118346935127</v>
      </c>
      <c r="G48" s="205">
        <v>2.4322071669407164</v>
      </c>
    </row>
    <row r="49" spans="1:7" ht="15">
      <c r="A49" s="202"/>
      <c r="B49" s="212" t="s">
        <v>38</v>
      </c>
      <c r="C49" s="205">
        <v>0.4736842105263157</v>
      </c>
      <c r="D49" s="205">
        <v>19.93103448275862</v>
      </c>
      <c r="E49" s="205">
        <v>19.86569872958258</v>
      </c>
      <c r="F49" s="205">
        <v>58.802177858439194</v>
      </c>
      <c r="G49" s="205">
        <v>0.927404718693285</v>
      </c>
    </row>
    <row r="50" spans="1:7" ht="15">
      <c r="A50" s="202"/>
      <c r="B50" s="212" t="s">
        <v>52</v>
      </c>
      <c r="C50" s="205">
        <v>4.188756010356306</v>
      </c>
      <c r="D50" s="205">
        <v>37.886820367402294</v>
      </c>
      <c r="E50" s="205">
        <v>4.352114412526198</v>
      </c>
      <c r="F50" s="205">
        <v>53.57230920971519</v>
      </c>
      <c r="G50" s="205">
        <v>0</v>
      </c>
    </row>
    <row r="51" spans="1:7" ht="15">
      <c r="A51" s="202"/>
      <c r="B51" s="212" t="s">
        <v>46</v>
      </c>
      <c r="C51" s="205">
        <v>1.9103600293901541</v>
      </c>
      <c r="D51" s="205">
        <v>3.6002939015429827</v>
      </c>
      <c r="E51" s="205">
        <v>39.75018368846436</v>
      </c>
      <c r="F51" s="205">
        <v>52.828802351212346</v>
      </c>
      <c r="G51" s="205">
        <v>1.9103600293901541</v>
      </c>
    </row>
    <row r="52" spans="1:7" ht="15">
      <c r="A52" s="202"/>
      <c r="B52" s="212" t="s">
        <v>43</v>
      </c>
      <c r="C52" s="205">
        <v>2.066051025199562</v>
      </c>
      <c r="D52" s="205">
        <v>15.495382688996715</v>
      </c>
      <c r="E52" s="205">
        <v>29.83252465174519</v>
      </c>
      <c r="F52" s="205">
        <v>52.60604163405853</v>
      </c>
      <c r="G52" s="205">
        <v>0</v>
      </c>
    </row>
    <row r="53" spans="1:7" ht="15">
      <c r="A53" s="202"/>
      <c r="B53" s="212" t="s">
        <v>55</v>
      </c>
      <c r="C53" s="205">
        <v>1.083032490974729</v>
      </c>
      <c r="D53" s="205">
        <v>4.404332129963899</v>
      </c>
      <c r="E53" s="205">
        <v>47.942238267148014</v>
      </c>
      <c r="F53" s="205">
        <v>46.57039711191335</v>
      </c>
      <c r="G53" s="205">
        <v>0</v>
      </c>
    </row>
    <row r="54" spans="1:7" ht="15">
      <c r="A54" s="202"/>
      <c r="B54" s="212" t="s">
        <v>45</v>
      </c>
      <c r="C54" s="205">
        <v>0.2064868642587122</v>
      </c>
      <c r="D54" s="205">
        <v>35.38549509196608</v>
      </c>
      <c r="E54" s="205">
        <v>19.11115346739096</v>
      </c>
      <c r="F54" s="205">
        <v>45.29686457638426</v>
      </c>
      <c r="G54" s="205">
        <v>0</v>
      </c>
    </row>
    <row r="55" spans="1:7" ht="15">
      <c r="A55" s="202"/>
      <c r="B55" s="212" t="s">
        <v>29</v>
      </c>
      <c r="C55" s="205">
        <v>0.1504890895410083</v>
      </c>
      <c r="D55" s="205">
        <v>55.417607223476296</v>
      </c>
      <c r="E55" s="205">
        <v>1.8246802106847253</v>
      </c>
      <c r="F55" s="205">
        <v>42.60722347629797</v>
      </c>
      <c r="G55" s="205">
        <v>0</v>
      </c>
    </row>
    <row r="56" spans="1:7" ht="15">
      <c r="A56" s="202"/>
      <c r="B56" s="212" t="s">
        <v>41</v>
      </c>
      <c r="C56" s="205">
        <v>7.0292629380739475</v>
      </c>
      <c r="D56" s="205">
        <v>12.94208990388477</v>
      </c>
      <c r="E56" s="205">
        <v>38.61877861369174</v>
      </c>
      <c r="F56" s="205">
        <v>41.40986854434955</v>
      </c>
      <c r="G56" s="205">
        <v>0</v>
      </c>
    </row>
    <row r="57" spans="1:7" ht="15">
      <c r="A57" s="202"/>
      <c r="B57" s="212" t="s">
        <v>48</v>
      </c>
      <c r="C57" s="205">
        <v>2.133269854058706</v>
      </c>
      <c r="D57" s="205">
        <v>35.94513925765871</v>
      </c>
      <c r="E57" s="205">
        <v>23.861493105784543</v>
      </c>
      <c r="F57" s="205">
        <v>38.06009778249803</v>
      </c>
      <c r="G57" s="205">
        <v>0</v>
      </c>
    </row>
    <row r="58" spans="1:7" ht="15">
      <c r="A58" s="202"/>
      <c r="B58" s="212" t="s">
        <v>42</v>
      </c>
      <c r="C58" s="205">
        <v>0</v>
      </c>
      <c r="D58" s="205">
        <v>28.000000000000004</v>
      </c>
      <c r="E58" s="205">
        <v>36</v>
      </c>
      <c r="F58" s="205">
        <v>36</v>
      </c>
      <c r="G58" s="205">
        <v>0</v>
      </c>
    </row>
    <row r="59" spans="1:7" ht="15">
      <c r="A59" s="202"/>
      <c r="B59" s="212" t="s">
        <v>32</v>
      </c>
      <c r="C59" s="205">
        <v>1.8508771929824561</v>
      </c>
      <c r="D59" s="205">
        <v>10.771929824561404</v>
      </c>
      <c r="E59" s="205">
        <v>47.482456140350884</v>
      </c>
      <c r="F59" s="205">
        <v>30.7719298245614</v>
      </c>
      <c r="G59" s="205">
        <v>9.12280701754386</v>
      </c>
    </row>
    <row r="60" spans="1:7" ht="15">
      <c r="A60" s="202"/>
      <c r="B60" s="212" t="s">
        <v>40</v>
      </c>
      <c r="C60" s="205">
        <v>2.608560733888016</v>
      </c>
      <c r="D60" s="205">
        <v>30.790713911677432</v>
      </c>
      <c r="E60" s="205">
        <v>35.31545160101627</v>
      </c>
      <c r="F60" s="205">
        <v>28.60495335621885</v>
      </c>
      <c r="G60" s="205">
        <v>2.680320397199434</v>
      </c>
    </row>
    <row r="61" spans="1:7" ht="15">
      <c r="A61" s="202"/>
      <c r="B61" s="212" t="s">
        <v>36</v>
      </c>
      <c r="C61" s="205">
        <v>9.419600380589914</v>
      </c>
      <c r="D61" s="205">
        <v>52.80685061845861</v>
      </c>
      <c r="E61" s="205">
        <v>20.932445290199812</v>
      </c>
      <c r="F61" s="205">
        <v>16.841103710751664</v>
      </c>
      <c r="G61" s="205">
        <v>0</v>
      </c>
    </row>
    <row r="62" spans="1:7" ht="15">
      <c r="A62" s="202"/>
      <c r="B62" s="212" t="s">
        <v>49</v>
      </c>
      <c r="C62" s="205">
        <v>2.047182686683564</v>
      </c>
      <c r="D62" s="205">
        <v>41.79177227529733</v>
      </c>
      <c r="E62" s="205">
        <v>39.42288945213492</v>
      </c>
      <c r="F62" s="205">
        <v>16.73815558588419</v>
      </c>
      <c r="G62" s="205">
        <v>0</v>
      </c>
    </row>
    <row r="63" spans="1:7" ht="15">
      <c r="A63" s="202"/>
      <c r="B63" s="212" t="s">
        <v>47</v>
      </c>
      <c r="C63" s="205">
        <v>0.1502065339842283</v>
      </c>
      <c r="D63" s="205">
        <v>82.27562898986106</v>
      </c>
      <c r="E63" s="205">
        <v>1.6147202403304546</v>
      </c>
      <c r="F63" s="205">
        <v>15.959444235824257</v>
      </c>
      <c r="G63" s="205">
        <v>0</v>
      </c>
    </row>
    <row r="64" spans="1:7" ht="15">
      <c r="A64" s="202"/>
      <c r="B64" s="212" t="s">
        <v>31</v>
      </c>
      <c r="C64" s="205">
        <v>2.400270453008789</v>
      </c>
      <c r="D64" s="205">
        <v>61.96754563894523</v>
      </c>
      <c r="E64" s="205">
        <v>20.68965517241379</v>
      </c>
      <c r="F64" s="205">
        <v>14.942528735632182</v>
      </c>
      <c r="G64" s="205">
        <v>0</v>
      </c>
    </row>
    <row r="65" spans="1:7" ht="15">
      <c r="A65" s="202"/>
      <c r="B65" s="212" t="s">
        <v>35</v>
      </c>
      <c r="C65" s="205">
        <v>0.09980039920159679</v>
      </c>
      <c r="D65" s="205">
        <v>63.57285429141717</v>
      </c>
      <c r="E65" s="205">
        <v>23.918829008649368</v>
      </c>
      <c r="F65" s="205">
        <v>12.40851630073187</v>
      </c>
      <c r="G65" s="205">
        <v>0</v>
      </c>
    </row>
    <row r="66" spans="1:7" ht="15">
      <c r="A66" s="202"/>
      <c r="B66" s="212" t="s">
        <v>39</v>
      </c>
      <c r="C66" s="205">
        <v>0.6829268292682928</v>
      </c>
      <c r="D66" s="205">
        <v>84.29268292682927</v>
      </c>
      <c r="E66" s="205">
        <v>6.634146341463416</v>
      </c>
      <c r="F66" s="205">
        <v>8.390243902439027</v>
      </c>
      <c r="G66" s="205">
        <v>0</v>
      </c>
    </row>
    <row r="67" spans="1:7" ht="15">
      <c r="A67" s="202"/>
      <c r="B67" s="212" t="s">
        <v>50</v>
      </c>
      <c r="C67" s="205">
        <v>0.6790697674418604</v>
      </c>
      <c r="D67" s="205">
        <v>87.00465116279071</v>
      </c>
      <c r="E67" s="205">
        <v>9.711627906976744</v>
      </c>
      <c r="F67" s="205">
        <v>2.604651162790698</v>
      </c>
      <c r="G67" s="205">
        <v>0</v>
      </c>
    </row>
    <row r="68" spans="1:7" ht="15">
      <c r="A68" s="202"/>
      <c r="B68" s="212" t="s">
        <v>30</v>
      </c>
      <c r="C68" s="205">
        <v>4.6042186436833745</v>
      </c>
      <c r="D68" s="205">
        <v>84.35019278748015</v>
      </c>
      <c r="E68" s="205">
        <v>8.52801088682241</v>
      </c>
      <c r="F68" s="205">
        <v>2.5175776820140627</v>
      </c>
      <c r="G68" s="205">
        <v>0</v>
      </c>
    </row>
    <row r="69" spans="1:9" ht="15">
      <c r="A69" s="202"/>
      <c r="B69" s="212" t="s">
        <v>37</v>
      </c>
      <c r="C69" s="206">
        <v>5.315822388993119</v>
      </c>
      <c r="D69" s="206">
        <v>92.62038774233896</v>
      </c>
      <c r="E69" s="206">
        <v>1.2299353762768397</v>
      </c>
      <c r="F69" s="206">
        <v>0.8338544923910778</v>
      </c>
      <c r="G69" s="205">
        <v>0</v>
      </c>
      <c r="I69" s="213"/>
    </row>
    <row r="70" spans="1:7" ht="15">
      <c r="A70" s="202"/>
      <c r="B70" s="212" t="s">
        <v>33</v>
      </c>
      <c r="C70" s="206">
        <v>3.2615786040443573</v>
      </c>
      <c r="D70" s="206">
        <v>49.31506849315068</v>
      </c>
      <c r="E70" s="206">
        <v>44.74885844748858</v>
      </c>
      <c r="F70" s="206">
        <v>0</v>
      </c>
      <c r="G70" s="205">
        <v>2.6744944553163728</v>
      </c>
    </row>
    <row r="71" spans="1:7" ht="15">
      <c r="A71" s="202"/>
      <c r="B71" s="212" t="s">
        <v>44</v>
      </c>
      <c r="C71" s="206">
        <v>58.80764036272429</v>
      </c>
      <c r="D71" s="206">
        <v>26.93420798765194</v>
      </c>
      <c r="E71" s="206">
        <v>14.258151649623771</v>
      </c>
      <c r="F71" s="206">
        <v>0</v>
      </c>
      <c r="G71" s="205">
        <v>0</v>
      </c>
    </row>
    <row r="72" spans="1:11" ht="15">
      <c r="A72" s="202"/>
      <c r="B72" s="212" t="s">
        <v>54</v>
      </c>
      <c r="C72" s="206">
        <v>1.8224117875145405</v>
      </c>
      <c r="D72" s="206">
        <v>90.53896859247772</v>
      </c>
      <c r="E72" s="206">
        <v>7.638619620007756</v>
      </c>
      <c r="F72" s="206">
        <v>0</v>
      </c>
      <c r="G72" s="205">
        <v>0</v>
      </c>
      <c r="J72" s="213"/>
      <c r="K72" s="213"/>
    </row>
    <row r="73" spans="1:7" ht="15">
      <c r="A73" s="202"/>
      <c r="B73" s="212" t="s">
        <v>54</v>
      </c>
      <c r="C73" s="205">
        <v>2.084137398687762</v>
      </c>
      <c r="D73" s="205">
        <v>88.18988807410267</v>
      </c>
      <c r="E73" s="205">
        <v>9.725974527209571</v>
      </c>
      <c r="F73" s="205">
        <v>0</v>
      </c>
      <c r="G73" s="205">
        <v>0</v>
      </c>
    </row>
    <row r="74" spans="1:7" ht="15">
      <c r="A74" s="202"/>
      <c r="B74" s="212"/>
      <c r="C74" s="205"/>
      <c r="D74" s="205"/>
      <c r="E74" s="205"/>
      <c r="F74" s="205"/>
      <c r="G74" s="205"/>
    </row>
    <row r="75" spans="1:9" ht="15">
      <c r="A75" s="202"/>
      <c r="B75" s="212" t="s">
        <v>57</v>
      </c>
      <c r="C75" s="205">
        <v>5.408275495885008</v>
      </c>
      <c r="D75" s="205">
        <v>12.811468881556493</v>
      </c>
      <c r="E75" s="205">
        <v>21.71653961391133</v>
      </c>
      <c r="F75" s="205">
        <v>60.063716008647184</v>
      </c>
      <c r="G75" s="205">
        <v>0</v>
      </c>
      <c r="I75" s="243" t="s">
        <v>234</v>
      </c>
    </row>
    <row r="76" spans="1:9" ht="15">
      <c r="A76" s="202"/>
      <c r="B76" s="212" t="s">
        <v>56</v>
      </c>
      <c r="C76" s="205">
        <v>0.4826356101143636</v>
      </c>
      <c r="D76" s="205">
        <v>3.299758682194943</v>
      </c>
      <c r="E76" s="205">
        <v>39.59185814709894</v>
      </c>
      <c r="F76" s="205">
        <v>56.62050152135137</v>
      </c>
      <c r="G76" s="205">
        <v>0</v>
      </c>
      <c r="I76" s="243" t="s">
        <v>234</v>
      </c>
    </row>
    <row r="78" ht="15.6">
      <c r="B78" s="282" t="s">
        <v>281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40D6-3E6F-474D-83C7-4754F14F691F}">
  <dimension ref="A1:H92"/>
  <sheetViews>
    <sheetView workbookViewId="0" topLeftCell="A1">
      <selection activeCell="O12" sqref="O12"/>
    </sheetView>
  </sheetViews>
  <sheetFormatPr defaultColWidth="11.421875" defaultRowHeight="15"/>
  <cols>
    <col min="1" max="1" width="15.7109375" style="17" customWidth="1"/>
    <col min="2" max="2" width="12.8515625" style="17" bestFit="1" customWidth="1"/>
    <col min="3" max="3" width="12.7109375" style="17" customWidth="1"/>
    <col min="4" max="4" width="12.8515625" style="17" customWidth="1"/>
    <col min="5" max="16384" width="11.421875" style="17" customWidth="1"/>
  </cols>
  <sheetData>
    <row r="1" ht="12.75">
      <c r="A1" s="17" t="s">
        <v>263</v>
      </c>
    </row>
    <row r="2" ht="12.75">
      <c r="A2" s="17" t="s">
        <v>264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50" ht="15">
      <c r="A50" s="133" t="s">
        <v>255</v>
      </c>
    </row>
    <row r="51" spans="1:2" ht="15">
      <c r="A51" s="133" t="s">
        <v>152</v>
      </c>
      <c r="B51" s="134" t="s">
        <v>256</v>
      </c>
    </row>
    <row r="52" spans="1:3" ht="15">
      <c r="A52" s="134" t="s">
        <v>96</v>
      </c>
      <c r="C52" s="133" t="s">
        <v>97</v>
      </c>
    </row>
    <row r="53" spans="1:3" ht="15">
      <c r="A53" s="134" t="s">
        <v>257</v>
      </c>
      <c r="C53" s="133" t="s">
        <v>13</v>
      </c>
    </row>
    <row r="54" spans="1:3" ht="15">
      <c r="A54" s="134" t="s">
        <v>98</v>
      </c>
      <c r="C54" s="133" t="s">
        <v>258</v>
      </c>
    </row>
    <row r="55" ht="15">
      <c r="F55" s="17" t="s">
        <v>259</v>
      </c>
    </row>
    <row r="56" spans="1:7" ht="15">
      <c r="A56" s="129" t="s">
        <v>21</v>
      </c>
      <c r="B56" s="130" t="s">
        <v>104</v>
      </c>
      <c r="C56" s="130" t="s">
        <v>105</v>
      </c>
      <c r="D56" s="130" t="s">
        <v>106</v>
      </c>
      <c r="F56" s="278" t="s">
        <v>260</v>
      </c>
      <c r="G56" s="278" t="s">
        <v>261</v>
      </c>
    </row>
    <row r="57" spans="1:7" ht="15">
      <c r="A57" s="136" t="s">
        <v>28</v>
      </c>
      <c r="B57" s="137">
        <v>5.74</v>
      </c>
      <c r="C57" s="137">
        <v>5.42</v>
      </c>
      <c r="D57" s="137">
        <v>5.38</v>
      </c>
      <c r="F57" s="279">
        <f>C57-B57</f>
        <v>-0.3200000000000003</v>
      </c>
      <c r="G57" s="279">
        <f>D57-C57</f>
        <v>-0.040000000000000036</v>
      </c>
    </row>
    <row r="58" spans="1:7" ht="15">
      <c r="A58" s="136"/>
      <c r="B58" s="137"/>
      <c r="C58" s="137"/>
      <c r="D58" s="137"/>
      <c r="F58" s="279"/>
      <c r="G58" s="279"/>
    </row>
    <row r="59" spans="1:7" ht="15">
      <c r="A59" s="136" t="s">
        <v>48</v>
      </c>
      <c r="B59" s="142">
        <v>5.76</v>
      </c>
      <c r="C59" s="142">
        <v>5.48</v>
      </c>
      <c r="D59" s="142">
        <v>5.43</v>
      </c>
      <c r="F59" s="279">
        <f aca="true" t="shared" si="0" ref="F59:G83">C59-B59</f>
        <v>-0.27999999999999936</v>
      </c>
      <c r="G59" s="279">
        <f t="shared" si="0"/>
        <v>-0.05000000000000071</v>
      </c>
    </row>
    <row r="60" spans="1:7" ht="15">
      <c r="A60" s="136" t="s">
        <v>31</v>
      </c>
      <c r="B60" s="137">
        <v>9.85</v>
      </c>
      <c r="C60" s="137">
        <v>9.89</v>
      </c>
      <c r="D60" s="137">
        <v>9.06</v>
      </c>
      <c r="F60" s="279">
        <f t="shared" si="0"/>
        <v>0.040000000000000924</v>
      </c>
      <c r="G60" s="279">
        <f t="shared" si="0"/>
        <v>-0.8300000000000001</v>
      </c>
    </row>
    <row r="61" spans="1:8" ht="15">
      <c r="A61" s="136" t="s">
        <v>47</v>
      </c>
      <c r="B61" s="142">
        <v>5.67</v>
      </c>
      <c r="C61" s="142">
        <v>5.34</v>
      </c>
      <c r="D61" s="142">
        <v>5.11</v>
      </c>
      <c r="F61" s="279">
        <f t="shared" si="0"/>
        <v>-0.33000000000000007</v>
      </c>
      <c r="G61" s="279">
        <f t="shared" si="0"/>
        <v>-0.22999999999999954</v>
      </c>
      <c r="H61" s="17" t="s">
        <v>262</v>
      </c>
    </row>
    <row r="62" spans="1:7" ht="15">
      <c r="A62" s="136" t="s">
        <v>41</v>
      </c>
      <c r="B62" s="137">
        <v>6.9</v>
      </c>
      <c r="C62" s="137">
        <v>6.6</v>
      </c>
      <c r="D62" s="137">
        <v>5.91</v>
      </c>
      <c r="F62" s="279">
        <f t="shared" si="0"/>
        <v>-0.3000000000000007</v>
      </c>
      <c r="G62" s="279">
        <f t="shared" si="0"/>
        <v>-0.6899999999999995</v>
      </c>
    </row>
    <row r="63" spans="1:7" ht="15">
      <c r="A63" s="136" t="s">
        <v>37</v>
      </c>
      <c r="B63" s="137">
        <v>9.49</v>
      </c>
      <c r="C63" s="137">
        <v>7.13</v>
      </c>
      <c r="D63" s="137">
        <v>6.75</v>
      </c>
      <c r="F63" s="279">
        <f t="shared" si="0"/>
        <v>-2.3600000000000003</v>
      </c>
      <c r="G63" s="279">
        <f t="shared" si="0"/>
        <v>-0.3799999999999999</v>
      </c>
    </row>
    <row r="64" spans="1:7" ht="15">
      <c r="A64" s="136" t="s">
        <v>46</v>
      </c>
      <c r="B64" s="142">
        <v>6.19</v>
      </c>
      <c r="C64" s="142">
        <v>5.8</v>
      </c>
      <c r="D64" s="142">
        <v>5.31</v>
      </c>
      <c r="F64" s="279">
        <f t="shared" si="0"/>
        <v>-0.39000000000000057</v>
      </c>
      <c r="G64" s="279">
        <f t="shared" si="0"/>
        <v>-0.4900000000000002</v>
      </c>
    </row>
    <row r="65" spans="1:7" ht="15">
      <c r="A65" s="136" t="s">
        <v>32</v>
      </c>
      <c r="B65" s="137">
        <v>9.23</v>
      </c>
      <c r="C65" s="137">
        <v>9.11</v>
      </c>
      <c r="D65" s="137">
        <v>9.47</v>
      </c>
      <c r="F65" s="279">
        <f t="shared" si="0"/>
        <v>-0.120000000000001</v>
      </c>
      <c r="G65" s="279">
        <f t="shared" si="0"/>
        <v>0.3600000000000012</v>
      </c>
    </row>
    <row r="66" spans="1:7" ht="15">
      <c r="A66" s="136" t="s">
        <v>50</v>
      </c>
      <c r="B66" s="142">
        <v>4.99</v>
      </c>
      <c r="C66" s="142">
        <v>4.65</v>
      </c>
      <c r="D66" s="142">
        <v>4.52</v>
      </c>
      <c r="F66" s="279">
        <f t="shared" si="0"/>
        <v>-0.33999999999999986</v>
      </c>
      <c r="G66" s="279">
        <f t="shared" si="0"/>
        <v>-0.13000000000000078</v>
      </c>
    </row>
    <row r="67" spans="1:7" ht="15">
      <c r="A67" s="136" t="s">
        <v>51</v>
      </c>
      <c r="B67" s="137">
        <v>4.9</v>
      </c>
      <c r="C67" s="137">
        <v>4.58</v>
      </c>
      <c r="D67" s="137">
        <v>4.63</v>
      </c>
      <c r="F67" s="279">
        <f t="shared" si="0"/>
        <v>-0.3200000000000003</v>
      </c>
      <c r="G67" s="279">
        <f t="shared" si="0"/>
        <v>0.04999999999999982</v>
      </c>
    </row>
    <row r="68" spans="1:7" ht="15">
      <c r="A68" s="136" t="s">
        <v>33</v>
      </c>
      <c r="B68" s="142">
        <v>9.17</v>
      </c>
      <c r="C68" s="142">
        <v>8.87</v>
      </c>
      <c r="D68" s="142">
        <v>8.7</v>
      </c>
      <c r="F68" s="279">
        <f t="shared" si="0"/>
        <v>-0.3000000000000007</v>
      </c>
      <c r="G68" s="279">
        <f t="shared" si="0"/>
        <v>-0.16999999999999993</v>
      </c>
    </row>
    <row r="69" spans="1:7" ht="15">
      <c r="A69" s="136" t="s">
        <v>38</v>
      </c>
      <c r="B69" s="137">
        <v>7.65</v>
      </c>
      <c r="C69" s="137">
        <v>7.09</v>
      </c>
      <c r="D69" s="137">
        <v>6.88</v>
      </c>
      <c r="F69" s="279">
        <f t="shared" si="0"/>
        <v>-0.5600000000000005</v>
      </c>
      <c r="G69" s="279">
        <f t="shared" si="0"/>
        <v>-0.20999999999999996</v>
      </c>
    </row>
    <row r="70" spans="1:7" ht="15">
      <c r="A70" s="136" t="s">
        <v>36</v>
      </c>
      <c r="B70" s="142">
        <v>7.37</v>
      </c>
      <c r="C70" s="142">
        <v>6.98</v>
      </c>
      <c r="D70" s="142">
        <v>6.5</v>
      </c>
      <c r="F70" s="279">
        <f t="shared" si="0"/>
        <v>-0.3899999999999997</v>
      </c>
      <c r="G70" s="279">
        <f t="shared" si="0"/>
        <v>-0.4800000000000004</v>
      </c>
    </row>
    <row r="71" spans="1:7" ht="15">
      <c r="A71" s="136" t="s">
        <v>44</v>
      </c>
      <c r="B71" s="142">
        <v>6.16</v>
      </c>
      <c r="C71" s="142">
        <v>6.16</v>
      </c>
      <c r="D71" s="142">
        <v>5.72</v>
      </c>
      <c r="F71" s="279">
        <f t="shared" si="0"/>
        <v>0</v>
      </c>
      <c r="G71" s="279">
        <f t="shared" si="0"/>
        <v>-0.4400000000000004</v>
      </c>
    </row>
    <row r="72" spans="1:7" ht="15">
      <c r="A72" s="136" t="s">
        <v>55</v>
      </c>
      <c r="B72" s="137">
        <v>4.28</v>
      </c>
      <c r="C72" s="137">
        <v>3.48</v>
      </c>
      <c r="D72" s="137">
        <v>3.64</v>
      </c>
      <c r="F72" s="279">
        <f t="shared" si="0"/>
        <v>-0.8000000000000003</v>
      </c>
      <c r="G72" s="279">
        <f t="shared" si="0"/>
        <v>0.16000000000000014</v>
      </c>
    </row>
    <row r="73" spans="1:8" ht="15">
      <c r="A73" s="136" t="s">
        <v>45</v>
      </c>
      <c r="B73" s="142">
        <v>6.21</v>
      </c>
      <c r="C73" s="281">
        <v>6.21</v>
      </c>
      <c r="D73" s="142">
        <v>5.93</v>
      </c>
      <c r="F73" s="279">
        <f t="shared" si="0"/>
        <v>0</v>
      </c>
      <c r="G73" s="279">
        <f t="shared" si="0"/>
        <v>-0.28000000000000025</v>
      </c>
      <c r="H73" s="17" t="s">
        <v>262</v>
      </c>
    </row>
    <row r="74" spans="1:7" ht="15">
      <c r="A74" s="136" t="s">
        <v>35</v>
      </c>
      <c r="B74" s="137">
        <v>8.05</v>
      </c>
      <c r="C74" s="137">
        <v>7.49</v>
      </c>
      <c r="D74" s="137">
        <v>6.31</v>
      </c>
      <c r="F74" s="279">
        <f t="shared" si="0"/>
        <v>-0.5600000000000005</v>
      </c>
      <c r="G74" s="279">
        <f t="shared" si="0"/>
        <v>-1.1800000000000006</v>
      </c>
    </row>
    <row r="75" spans="1:7" ht="15">
      <c r="A75" s="136" t="s">
        <v>34</v>
      </c>
      <c r="B75" s="142">
        <v>8.53</v>
      </c>
      <c r="C75" s="142">
        <v>7.9</v>
      </c>
      <c r="D75" s="142">
        <v>7.68</v>
      </c>
      <c r="F75" s="279">
        <f t="shared" si="0"/>
        <v>-0.629999999999999</v>
      </c>
      <c r="G75" s="279">
        <f t="shared" si="0"/>
        <v>-0.22000000000000064</v>
      </c>
    </row>
    <row r="76" spans="1:8" ht="15">
      <c r="A76" s="136" t="s">
        <v>49</v>
      </c>
      <c r="B76" s="137">
        <v>5.28</v>
      </c>
      <c r="C76" s="137">
        <v>4.91</v>
      </c>
      <c r="D76" s="137">
        <v>4.94</v>
      </c>
      <c r="F76" s="279">
        <f t="shared" si="0"/>
        <v>-0.3700000000000001</v>
      </c>
      <c r="G76" s="279">
        <f t="shared" si="0"/>
        <v>0.03000000000000025</v>
      </c>
      <c r="H76" s="17" t="s">
        <v>262</v>
      </c>
    </row>
    <row r="77" spans="1:8" ht="15">
      <c r="A77" s="136" t="s">
        <v>40</v>
      </c>
      <c r="B77" s="142">
        <v>7.06</v>
      </c>
      <c r="C77" s="142">
        <v>6.95</v>
      </c>
      <c r="D77" s="142">
        <v>7.66</v>
      </c>
      <c r="F77" s="279">
        <f t="shared" si="0"/>
        <v>-0.10999999999999943</v>
      </c>
      <c r="G77" s="279">
        <f t="shared" si="0"/>
        <v>0.71</v>
      </c>
      <c r="H77" s="17" t="s">
        <v>262</v>
      </c>
    </row>
    <row r="78" spans="1:7" ht="15">
      <c r="A78" s="136" t="s">
        <v>43</v>
      </c>
      <c r="B78" s="137">
        <v>6.88</v>
      </c>
      <c r="C78" s="137">
        <v>6.29</v>
      </c>
      <c r="D78" s="137">
        <v>6.22</v>
      </c>
      <c r="F78" s="279">
        <f t="shared" si="0"/>
        <v>-0.5899999999999999</v>
      </c>
      <c r="G78" s="279">
        <f t="shared" si="0"/>
        <v>-0.07000000000000028</v>
      </c>
    </row>
    <row r="79" spans="1:7" ht="15">
      <c r="A79" s="136" t="s">
        <v>39</v>
      </c>
      <c r="B79" s="142">
        <v>7.91</v>
      </c>
      <c r="C79" s="142">
        <v>7.07</v>
      </c>
      <c r="D79" s="142">
        <v>7.21</v>
      </c>
      <c r="F79" s="279">
        <f t="shared" si="0"/>
        <v>-0.8399999999999999</v>
      </c>
      <c r="G79" s="279">
        <f t="shared" si="0"/>
        <v>0.13999999999999968</v>
      </c>
    </row>
    <row r="80" spans="1:8" ht="15">
      <c r="A80" s="136" t="s">
        <v>29</v>
      </c>
      <c r="B80" s="137">
        <v>8.83</v>
      </c>
      <c r="C80" s="137">
        <v>7.78</v>
      </c>
      <c r="D80" s="137">
        <v>7.22</v>
      </c>
      <c r="F80" s="279">
        <f t="shared" si="0"/>
        <v>-1.0499999999999998</v>
      </c>
      <c r="G80" s="279">
        <f t="shared" si="0"/>
        <v>-0.5600000000000005</v>
      </c>
      <c r="H80" s="17" t="s">
        <v>262</v>
      </c>
    </row>
    <row r="81" spans="1:7" ht="15">
      <c r="A81" s="136" t="s">
        <v>54</v>
      </c>
      <c r="B81" s="142">
        <v>7.23</v>
      </c>
      <c r="C81" s="142">
        <v>7.04</v>
      </c>
      <c r="D81" s="142">
        <v>6.68</v>
      </c>
      <c r="F81" s="279">
        <f t="shared" si="0"/>
        <v>-0.1900000000000004</v>
      </c>
      <c r="G81" s="279">
        <f t="shared" si="0"/>
        <v>-0.3600000000000003</v>
      </c>
    </row>
    <row r="82" spans="1:7" ht="15">
      <c r="A82" s="136" t="s">
        <v>42</v>
      </c>
      <c r="B82" s="137">
        <v>6.62</v>
      </c>
      <c r="C82" s="137">
        <v>6.5</v>
      </c>
      <c r="D82" s="137">
        <v>5.8</v>
      </c>
      <c r="F82" s="279">
        <f t="shared" si="0"/>
        <v>-0.1200000000000001</v>
      </c>
      <c r="G82" s="279">
        <f t="shared" si="0"/>
        <v>-0.7000000000000002</v>
      </c>
    </row>
    <row r="83" spans="1:7" ht="15">
      <c r="A83" s="136" t="s">
        <v>52</v>
      </c>
      <c r="B83" s="142">
        <v>4.71</v>
      </c>
      <c r="C83" s="142">
        <v>4.64</v>
      </c>
      <c r="D83" s="142">
        <v>4.36</v>
      </c>
      <c r="F83" s="279">
        <f t="shared" si="0"/>
        <v>-0.07000000000000028</v>
      </c>
      <c r="G83" s="279">
        <f t="shared" si="0"/>
        <v>-0.27999999999999936</v>
      </c>
    </row>
    <row r="85" spans="1:7" ht="15">
      <c r="A85" s="136" t="s">
        <v>58</v>
      </c>
      <c r="B85" s="137">
        <v>5.72</v>
      </c>
      <c r="C85" s="137">
        <v>5.56</v>
      </c>
      <c r="D85" s="137">
        <v>4.85</v>
      </c>
      <c r="F85" s="279">
        <f aca="true" t="shared" si="1" ref="F85:G87">C85-B85</f>
        <v>-0.16000000000000014</v>
      </c>
      <c r="G85" s="279">
        <f t="shared" si="1"/>
        <v>-0.71</v>
      </c>
    </row>
    <row r="86" spans="1:7" ht="15">
      <c r="A86" s="136" t="s">
        <v>56</v>
      </c>
      <c r="B86" s="137">
        <v>5.22</v>
      </c>
      <c r="C86" s="137">
        <v>5.13</v>
      </c>
      <c r="D86" s="137">
        <v>3.95</v>
      </c>
      <c r="F86" s="279">
        <f t="shared" si="1"/>
        <v>-0.08999999999999986</v>
      </c>
      <c r="G86" s="279">
        <f t="shared" si="1"/>
        <v>-1.1799999999999997</v>
      </c>
    </row>
    <row r="87" spans="1:7" ht="15">
      <c r="A87" s="136" t="s">
        <v>57</v>
      </c>
      <c r="B87" s="142">
        <v>5.06</v>
      </c>
      <c r="C87" s="142">
        <v>4.95</v>
      </c>
      <c r="D87" s="142">
        <v>4.77</v>
      </c>
      <c r="F87" s="279">
        <f t="shared" si="1"/>
        <v>-0.10999999999999943</v>
      </c>
      <c r="G87" s="279">
        <f t="shared" si="1"/>
        <v>-0.1800000000000006</v>
      </c>
    </row>
    <row r="89" ht="15">
      <c r="A89" s="134" t="s">
        <v>251</v>
      </c>
    </row>
    <row r="90" spans="1:2" ht="15">
      <c r="A90" s="134" t="s">
        <v>27</v>
      </c>
      <c r="B90" s="133" t="s">
        <v>252</v>
      </c>
    </row>
    <row r="92" spans="1:4" ht="15">
      <c r="A92" s="284" t="s">
        <v>270</v>
      </c>
      <c r="B92" s="280"/>
      <c r="C92" s="280"/>
      <c r="D92" s="2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57"/>
  <sheetViews>
    <sheetView workbookViewId="0" topLeftCell="A19">
      <selection activeCell="T24" sqref="T24"/>
    </sheetView>
  </sheetViews>
  <sheetFormatPr defaultColWidth="9.140625" defaultRowHeight="15"/>
  <cols>
    <col min="1" max="1" width="4.8515625" style="17" customWidth="1"/>
    <col min="2" max="2" width="17.8515625" style="17" bestFit="1" customWidth="1"/>
    <col min="3" max="16384" width="9.140625" style="17" customWidth="1"/>
  </cols>
  <sheetData>
    <row r="1" ht="12.75"/>
    <row r="2" spans="2:16" ht="12.75">
      <c r="B2" s="74"/>
      <c r="C2" s="75">
        <v>2008</v>
      </c>
      <c r="D2" s="76">
        <v>2009</v>
      </c>
      <c r="E2" s="76">
        <v>2010</v>
      </c>
      <c r="F2" s="75">
        <v>2011</v>
      </c>
      <c r="G2" s="76">
        <v>2012</v>
      </c>
      <c r="H2" s="76">
        <v>2013</v>
      </c>
      <c r="I2" s="75">
        <v>2014</v>
      </c>
      <c r="J2" s="76">
        <v>2015</v>
      </c>
      <c r="K2" s="76">
        <v>2016</v>
      </c>
      <c r="L2" s="75">
        <v>2017</v>
      </c>
      <c r="M2" s="76">
        <v>2018</v>
      </c>
      <c r="N2" s="75">
        <v>2019</v>
      </c>
      <c r="O2" s="75">
        <v>2020</v>
      </c>
      <c r="P2" s="75">
        <v>2021</v>
      </c>
    </row>
    <row r="3" spans="2:17" ht="12.75">
      <c r="B3" s="77" t="s">
        <v>5</v>
      </c>
      <c r="C3" s="78">
        <v>100</v>
      </c>
      <c r="D3" s="78">
        <v>103.50194552529183</v>
      </c>
      <c r="E3" s="78">
        <v>102.33463035019456</v>
      </c>
      <c r="F3" s="78">
        <v>101.55642023346304</v>
      </c>
      <c r="G3" s="78">
        <v>101.55642023346304</v>
      </c>
      <c r="H3" s="78">
        <v>101.9455252918288</v>
      </c>
      <c r="I3" s="78">
        <v>101.55642023346304</v>
      </c>
      <c r="J3" s="78">
        <v>100.58365758754864</v>
      </c>
      <c r="K3" s="78">
        <v>100.38910505836576</v>
      </c>
      <c r="L3" s="78">
        <v>100.38910505836576</v>
      </c>
      <c r="M3" s="78">
        <v>100.77821011673151</v>
      </c>
      <c r="N3" s="78">
        <v>100.9727626459144</v>
      </c>
      <c r="O3" s="78">
        <v>104.08560311284047</v>
      </c>
      <c r="P3" s="216">
        <v>100</v>
      </c>
      <c r="Q3" s="79"/>
    </row>
    <row r="4" spans="2:16" ht="12.75">
      <c r="B4" s="80" t="s">
        <v>6</v>
      </c>
      <c r="C4" s="81">
        <v>100</v>
      </c>
      <c r="D4" s="81">
        <v>103.44234079173839</v>
      </c>
      <c r="E4" s="81">
        <v>104.13080895008606</v>
      </c>
      <c r="F4" s="81">
        <v>104.81927710843374</v>
      </c>
      <c r="G4" s="81">
        <v>103.95869191049914</v>
      </c>
      <c r="H4" s="81">
        <v>103.61445783132531</v>
      </c>
      <c r="I4" s="81">
        <v>103.61445783132531</v>
      </c>
      <c r="J4" s="81">
        <v>103.09810671256454</v>
      </c>
      <c r="K4" s="81">
        <v>103.95869191049914</v>
      </c>
      <c r="L4" s="81">
        <v>101.54905335628227</v>
      </c>
      <c r="M4" s="81">
        <v>100.34423407917384</v>
      </c>
      <c r="N4" s="81">
        <v>98.79518072289157</v>
      </c>
      <c r="O4" s="81">
        <v>93.28743545611016</v>
      </c>
      <c r="P4" s="81">
        <v>92.59896729776248</v>
      </c>
    </row>
    <row r="5" ht="12.75"/>
    <row r="6" ht="12.75">
      <c r="B6" s="17" t="s">
        <v>7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8" spans="2:16" ht="15">
      <c r="B48" s="74"/>
      <c r="C48" s="75">
        <v>2008</v>
      </c>
      <c r="D48" s="76">
        <v>2009</v>
      </c>
      <c r="E48" s="76">
        <v>2010</v>
      </c>
      <c r="F48" s="75">
        <v>2011</v>
      </c>
      <c r="G48" s="76">
        <v>2012</v>
      </c>
      <c r="H48" s="76">
        <v>2013</v>
      </c>
      <c r="I48" s="75">
        <v>2014</v>
      </c>
      <c r="J48" s="76">
        <v>2015</v>
      </c>
      <c r="K48" s="76">
        <v>2016</v>
      </c>
      <c r="L48" s="75">
        <v>2017</v>
      </c>
      <c r="M48" s="76">
        <v>2018</v>
      </c>
      <c r="N48" s="75">
        <v>2019</v>
      </c>
      <c r="O48" s="75">
        <v>2020</v>
      </c>
      <c r="P48" s="75">
        <v>2021</v>
      </c>
    </row>
    <row r="49" spans="2:16" ht="15">
      <c r="B49" s="77" t="s">
        <v>5</v>
      </c>
      <c r="C49" s="78">
        <v>100</v>
      </c>
      <c r="D49" s="78">
        <v>103.50194552529183</v>
      </c>
      <c r="E49" s="78">
        <v>102.33463035019456</v>
      </c>
      <c r="F49" s="78">
        <v>101.55642023346304</v>
      </c>
      <c r="G49" s="78">
        <v>101.55642023346304</v>
      </c>
      <c r="H49" s="78">
        <v>101.9455252918288</v>
      </c>
      <c r="I49" s="78">
        <v>101.55642023346304</v>
      </c>
      <c r="J49" s="78">
        <v>100.58365758754864</v>
      </c>
      <c r="K49" s="78">
        <v>100.38910505836576</v>
      </c>
      <c r="L49" s="78">
        <v>100.38910505836576</v>
      </c>
      <c r="M49" s="78">
        <v>100.77821011673151</v>
      </c>
      <c r="N49" s="78">
        <v>100.9727626459144</v>
      </c>
      <c r="O49" s="78">
        <v>104.08560311284047</v>
      </c>
      <c r="P49" s="78"/>
    </row>
    <row r="50" spans="2:16" ht="15">
      <c r="B50" s="80" t="s">
        <v>6</v>
      </c>
      <c r="C50" s="81">
        <v>100</v>
      </c>
      <c r="D50" s="81">
        <v>103.44234079173839</v>
      </c>
      <c r="E50" s="81">
        <v>104.13080895008606</v>
      </c>
      <c r="F50" s="81">
        <v>104.81927710843374</v>
      </c>
      <c r="G50" s="81">
        <v>103.95869191049914</v>
      </c>
      <c r="H50" s="81">
        <v>103.61445783132531</v>
      </c>
      <c r="I50" s="81">
        <v>103.61445783132531</v>
      </c>
      <c r="J50" s="81">
        <v>103.09810671256454</v>
      </c>
      <c r="K50" s="81">
        <v>103.95869191049914</v>
      </c>
      <c r="L50" s="81">
        <v>101.54905335628227</v>
      </c>
      <c r="M50" s="81">
        <v>100.34423407917384</v>
      </c>
      <c r="N50" s="81">
        <v>98.79518072289157</v>
      </c>
      <c r="O50" s="81">
        <v>93.28743545611016</v>
      </c>
      <c r="P50" s="81">
        <v>92.59896729776248</v>
      </c>
    </row>
    <row r="53" spans="2:16" ht="15">
      <c r="B53" s="74"/>
      <c r="C53" s="75">
        <v>2008</v>
      </c>
      <c r="D53" s="76">
        <v>2009</v>
      </c>
      <c r="E53" s="76">
        <v>2010</v>
      </c>
      <c r="F53" s="75">
        <v>2011</v>
      </c>
      <c r="G53" s="76">
        <v>2012</v>
      </c>
      <c r="H53" s="76">
        <v>2013</v>
      </c>
      <c r="I53" s="75">
        <v>2014</v>
      </c>
      <c r="J53" s="76">
        <v>2015</v>
      </c>
      <c r="K53" s="76">
        <v>2016</v>
      </c>
      <c r="L53" s="75">
        <v>2017</v>
      </c>
      <c r="M53" s="76">
        <v>2018</v>
      </c>
      <c r="N53" s="75">
        <v>2019</v>
      </c>
      <c r="O53" s="75">
        <v>2020</v>
      </c>
      <c r="P53" s="75">
        <v>2021</v>
      </c>
    </row>
    <row r="54" spans="2:17" ht="15">
      <c r="B54" s="77" t="s">
        <v>5</v>
      </c>
      <c r="C54" s="82">
        <v>51.4</v>
      </c>
      <c r="D54" s="82">
        <v>53.2</v>
      </c>
      <c r="E54" s="82">
        <v>52.6</v>
      </c>
      <c r="F54" s="82">
        <v>52.2</v>
      </c>
      <c r="G54" s="82">
        <v>52.2</v>
      </c>
      <c r="H54" s="82">
        <v>52.4</v>
      </c>
      <c r="I54" s="82">
        <v>52.2</v>
      </c>
      <c r="J54" s="82">
        <v>51.7</v>
      </c>
      <c r="K54" s="82">
        <v>51.6</v>
      </c>
      <c r="L54" s="82">
        <v>51.6</v>
      </c>
      <c r="M54" s="82">
        <v>51.8</v>
      </c>
      <c r="N54" s="82">
        <v>51.9</v>
      </c>
      <c r="O54" s="82">
        <v>53.5</v>
      </c>
      <c r="P54" s="83"/>
      <c r="Q54" s="84"/>
    </row>
    <row r="55" spans="2:16" ht="15">
      <c r="B55" s="80" t="s">
        <v>6</v>
      </c>
      <c r="C55" s="85">
        <v>5.81</v>
      </c>
      <c r="D55" s="85">
        <v>6.01</v>
      </c>
      <c r="E55" s="85">
        <v>6.05</v>
      </c>
      <c r="F55" s="85">
        <v>6.09</v>
      </c>
      <c r="G55" s="85">
        <v>6.04</v>
      </c>
      <c r="H55" s="85">
        <v>6.02</v>
      </c>
      <c r="I55" s="85">
        <v>6.02</v>
      </c>
      <c r="J55" s="85">
        <v>5.99</v>
      </c>
      <c r="K55" s="85">
        <v>6.04</v>
      </c>
      <c r="L55" s="85">
        <v>5.9</v>
      </c>
      <c r="M55" s="85">
        <v>5.83</v>
      </c>
      <c r="N55" s="85">
        <v>5.74</v>
      </c>
      <c r="O55" s="85">
        <v>5.42</v>
      </c>
      <c r="P55" s="85">
        <v>5.38</v>
      </c>
    </row>
    <row r="57" ht="15.6">
      <c r="B57" s="282" t="s">
        <v>271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O50"/>
  <sheetViews>
    <sheetView showGridLines="0" workbookViewId="0" topLeftCell="A1">
      <selection activeCell="E21" sqref="E21"/>
    </sheetView>
  </sheetViews>
  <sheetFormatPr defaultColWidth="11.421875" defaultRowHeight="15"/>
  <cols>
    <col min="1" max="1" width="6.140625" style="25" customWidth="1"/>
    <col min="2" max="2" width="1.1484375" style="25" customWidth="1"/>
    <col min="3" max="3" width="35.421875" style="25" customWidth="1"/>
    <col min="4" max="6" width="12.421875" style="25" customWidth="1"/>
    <col min="7" max="7" width="16.57421875" style="25" customWidth="1"/>
    <col min="8" max="9" width="12.421875" style="25" customWidth="1"/>
    <col min="10" max="10" width="14.8515625" style="25" customWidth="1"/>
    <col min="11" max="11" width="6.00390625" style="25" customWidth="1"/>
    <col min="12" max="12" width="25.00390625" style="25" customWidth="1"/>
    <col min="13" max="26" width="11.7109375" style="25" customWidth="1"/>
    <col min="27" max="16384" width="11.421875" style="25" customWidth="1"/>
  </cols>
  <sheetData>
    <row r="2" spans="3:11" ht="15.6">
      <c r="C2" s="287" t="s">
        <v>225</v>
      </c>
      <c r="D2" s="23"/>
      <c r="E2" s="23"/>
      <c r="F2" s="23"/>
      <c r="G2" s="23"/>
      <c r="H2" s="23"/>
      <c r="I2" s="23"/>
      <c r="J2" s="23"/>
      <c r="K2" s="24"/>
    </row>
    <row r="3" spans="3:11" ht="15">
      <c r="C3" s="24"/>
      <c r="D3" s="24"/>
      <c r="E3" s="24"/>
      <c r="F3" s="24"/>
      <c r="G3" s="24"/>
      <c r="H3" s="24"/>
      <c r="I3" s="24"/>
      <c r="J3" s="24"/>
      <c r="K3" s="24"/>
    </row>
    <row r="4" spans="3:10" ht="85.5" customHeight="1">
      <c r="C4" s="26"/>
      <c r="D4" s="27" t="s">
        <v>8</v>
      </c>
      <c r="E4" s="28" t="s">
        <v>9</v>
      </c>
      <c r="F4" s="29" t="s">
        <v>4</v>
      </c>
      <c r="G4" s="28" t="s">
        <v>187</v>
      </c>
      <c r="H4" s="288" t="s">
        <v>188</v>
      </c>
      <c r="I4" s="289"/>
      <c r="J4" s="290"/>
    </row>
    <row r="5" spans="3:10" ht="15">
      <c r="C5" s="30"/>
      <c r="D5" s="291">
        <v>2021</v>
      </c>
      <c r="E5" s="292"/>
      <c r="F5" s="292"/>
      <c r="G5" s="293"/>
      <c r="H5" s="294">
        <v>2020</v>
      </c>
      <c r="I5" s="295"/>
      <c r="J5" s="296"/>
    </row>
    <row r="6" spans="3:15" s="31" customFormat="1" ht="12" customHeight="1">
      <c r="C6" s="32"/>
      <c r="D6" s="214"/>
      <c r="E6" s="33"/>
      <c r="F6" s="215"/>
      <c r="G6" s="34"/>
      <c r="H6" s="35" t="s">
        <v>10</v>
      </c>
      <c r="I6" s="33" t="s">
        <v>11</v>
      </c>
      <c r="J6" s="36" t="s">
        <v>12</v>
      </c>
      <c r="M6" s="37"/>
      <c r="N6" s="37"/>
      <c r="O6" s="37"/>
    </row>
    <row r="7" spans="3:15" ht="15">
      <c r="C7" s="38" t="s">
        <v>13</v>
      </c>
      <c r="D7" s="39">
        <v>325837.48</v>
      </c>
      <c r="E7" s="229">
        <v>100</v>
      </c>
      <c r="F7" s="230">
        <v>2.24</v>
      </c>
      <c r="G7" s="236">
        <v>5.38</v>
      </c>
      <c r="H7" s="217">
        <v>47.61013168183766</v>
      </c>
      <c r="I7" s="218">
        <v>48.60696645045054</v>
      </c>
      <c r="J7" s="219">
        <v>3.782905195086113</v>
      </c>
      <c r="K7" s="40"/>
      <c r="M7" s="41"/>
      <c r="N7" s="41"/>
      <c r="O7" s="41"/>
    </row>
    <row r="8" spans="3:15" ht="15">
      <c r="C8" s="42" t="s">
        <v>0</v>
      </c>
      <c r="D8" s="43">
        <v>255297.44</v>
      </c>
      <c r="E8" s="231">
        <f>D8*$E$7/$D$7</f>
        <v>78.35115837502795</v>
      </c>
      <c r="F8" s="232">
        <v>1.76</v>
      </c>
      <c r="G8" s="237">
        <v>4.21</v>
      </c>
      <c r="H8" s="220">
        <v>52.029990139152694</v>
      </c>
      <c r="I8" s="221">
        <v>43.32726659238821</v>
      </c>
      <c r="J8" s="222">
        <v>4.642743268459087</v>
      </c>
      <c r="K8" s="40"/>
      <c r="L8" s="44"/>
      <c r="M8" s="44"/>
      <c r="N8" s="44"/>
      <c r="O8" s="41"/>
    </row>
    <row r="9" spans="3:14" ht="15">
      <c r="C9" s="45" t="s">
        <v>1</v>
      </c>
      <c r="D9" s="46">
        <v>59066.16</v>
      </c>
      <c r="E9" s="231">
        <f aca="true" t="shared" si="0" ref="E9:E10">D9*$E$7/$D$7</f>
        <v>18.12749104246694</v>
      </c>
      <c r="F9" s="233">
        <v>0.41</v>
      </c>
      <c r="G9" s="238">
        <v>0.97</v>
      </c>
      <c r="H9" s="223">
        <v>30.998016739013014</v>
      </c>
      <c r="I9" s="224">
        <v>68.16116215845423</v>
      </c>
      <c r="J9" s="225">
        <v>0.8408211025327598</v>
      </c>
      <c r="K9" s="40"/>
      <c r="L9" s="44"/>
      <c r="M9" s="44"/>
      <c r="N9" s="44"/>
    </row>
    <row r="10" spans="3:15" ht="15">
      <c r="C10" s="47" t="s">
        <v>14</v>
      </c>
      <c r="D10" s="48">
        <v>11473.88</v>
      </c>
      <c r="E10" s="234">
        <f t="shared" si="0"/>
        <v>3.5213505825051192</v>
      </c>
      <c r="F10" s="235">
        <v>0.08</v>
      </c>
      <c r="G10" s="239">
        <v>0.19</v>
      </c>
      <c r="H10" s="226">
        <v>42.02882245890928</v>
      </c>
      <c r="I10" s="227">
        <v>56.782692124225306</v>
      </c>
      <c r="J10" s="228">
        <v>1.188485416865408</v>
      </c>
      <c r="K10" s="40"/>
      <c r="L10" s="44"/>
      <c r="M10" s="44"/>
      <c r="N10" s="44"/>
      <c r="O10" s="41"/>
    </row>
    <row r="11" spans="4:15" ht="15">
      <c r="D11" s="49"/>
      <c r="E11" s="50"/>
      <c r="K11" s="51"/>
      <c r="L11" s="52"/>
      <c r="M11" s="37"/>
      <c r="N11" s="41"/>
      <c r="O11" s="41"/>
    </row>
    <row r="12" spans="3:15" ht="15">
      <c r="C12" s="53" t="s">
        <v>15</v>
      </c>
      <c r="K12" s="51"/>
      <c r="L12" s="52"/>
      <c r="M12" s="37"/>
      <c r="N12" s="41"/>
      <c r="O12" s="41"/>
    </row>
    <row r="13" spans="3:13" ht="15" customHeight="1">
      <c r="C13" s="54" t="s">
        <v>189</v>
      </c>
      <c r="D13" s="53"/>
      <c r="E13" s="53"/>
      <c r="F13" s="53"/>
      <c r="K13" s="51"/>
      <c r="L13" s="51"/>
      <c r="M13" s="51"/>
    </row>
    <row r="14" spans="3:13" ht="15">
      <c r="C14" s="53" t="s">
        <v>226</v>
      </c>
      <c r="D14" s="53"/>
      <c r="E14" s="53"/>
      <c r="F14" s="53"/>
      <c r="K14" s="51"/>
      <c r="L14" s="51"/>
      <c r="M14" s="51"/>
    </row>
    <row r="15" spans="3:13" ht="15">
      <c r="C15" s="53"/>
      <c r="D15" s="53"/>
      <c r="E15" s="53"/>
      <c r="F15" s="53"/>
      <c r="K15" s="51"/>
      <c r="L15" s="51"/>
      <c r="M15" s="51"/>
    </row>
    <row r="16" spans="3:13" ht="15" customHeight="1">
      <c r="C16" s="55" t="s">
        <v>230</v>
      </c>
      <c r="K16" s="51"/>
      <c r="L16" s="51"/>
      <c r="M16" s="51"/>
    </row>
    <row r="17" spans="3:13" ht="15">
      <c r="C17" s="55"/>
      <c r="K17" s="51"/>
      <c r="L17" s="51"/>
      <c r="M17" s="51"/>
    </row>
    <row r="18" spans="11:13" ht="15">
      <c r="K18" s="51"/>
      <c r="L18" s="51"/>
      <c r="M18" s="51"/>
    </row>
    <row r="19" spans="11:13" ht="15">
      <c r="K19" s="51"/>
      <c r="L19" s="51"/>
      <c r="M19" s="51"/>
    </row>
    <row r="20" spans="3:12" ht="15">
      <c r="C20" s="56" t="s">
        <v>16</v>
      </c>
      <c r="E20" s="51"/>
      <c r="F20" s="51"/>
      <c r="G20" s="51"/>
      <c r="H20" s="51"/>
      <c r="I20" s="51"/>
      <c r="J20" s="51"/>
      <c r="K20" s="51"/>
      <c r="L20" s="51"/>
    </row>
    <row r="21" spans="3:12" ht="15">
      <c r="C21" s="56" t="s">
        <v>6</v>
      </c>
      <c r="E21" s="51"/>
      <c r="F21" s="51"/>
      <c r="G21" s="51"/>
      <c r="H21" s="51"/>
      <c r="I21" s="51"/>
      <c r="J21" s="51"/>
      <c r="K21" s="51"/>
      <c r="L21" s="51"/>
    </row>
    <row r="22" spans="5:12" ht="15">
      <c r="E22" s="57"/>
      <c r="F22" s="51"/>
      <c r="G22" s="51"/>
      <c r="H22" s="51"/>
      <c r="I22" s="51"/>
      <c r="J22" s="51"/>
      <c r="K22" s="51"/>
      <c r="L22" s="51"/>
    </row>
    <row r="23" spans="3:12" ht="15">
      <c r="C23" s="58" t="s">
        <v>17</v>
      </c>
      <c r="D23" s="51"/>
      <c r="E23" s="58"/>
      <c r="F23" s="51"/>
      <c r="G23" s="51"/>
      <c r="H23" s="51"/>
      <c r="I23" s="51"/>
      <c r="J23" s="51"/>
      <c r="K23" s="51"/>
      <c r="L23" s="51"/>
    </row>
    <row r="24" spans="3:8" ht="15">
      <c r="C24" s="58" t="s">
        <v>18</v>
      </c>
      <c r="D24" s="51"/>
      <c r="E24" s="51"/>
      <c r="F24" s="51"/>
      <c r="G24" s="51"/>
      <c r="H24" s="51"/>
    </row>
    <row r="25" spans="3:7" ht="15">
      <c r="C25" s="59"/>
      <c r="D25" s="59"/>
      <c r="E25" s="59"/>
      <c r="F25" s="59"/>
      <c r="G25" s="59"/>
    </row>
    <row r="26" spans="3:7" ht="15">
      <c r="C26" s="60" t="s">
        <v>190</v>
      </c>
      <c r="D26" s="61"/>
      <c r="E26" s="61" t="s">
        <v>10</v>
      </c>
      <c r="F26" s="61" t="s">
        <v>11</v>
      </c>
      <c r="G26" s="61" t="s">
        <v>12</v>
      </c>
    </row>
    <row r="27" spans="3:7" ht="15">
      <c r="C27" s="62" t="s">
        <v>13</v>
      </c>
      <c r="D27" s="63">
        <v>100</v>
      </c>
      <c r="E27" s="63">
        <v>47.61013168183766</v>
      </c>
      <c r="F27" s="63">
        <v>48.60696645045054</v>
      </c>
      <c r="G27" s="63">
        <v>3.782905195086113</v>
      </c>
    </row>
    <row r="28" spans="3:7" ht="15">
      <c r="C28" s="62" t="s">
        <v>0</v>
      </c>
      <c r="D28" s="63">
        <v>77.04605488696959</v>
      </c>
      <c r="E28" s="63">
        <v>52.029990139152694</v>
      </c>
      <c r="F28" s="63">
        <v>43.32726659238821</v>
      </c>
      <c r="G28" s="63">
        <v>4.642743268459087</v>
      </c>
    </row>
    <row r="29" spans="3:7" ht="15">
      <c r="C29" s="62" t="s">
        <v>1</v>
      </c>
      <c r="D29" s="63">
        <v>19.25697268761375</v>
      </c>
      <c r="E29" s="63">
        <v>30.998016739013014</v>
      </c>
      <c r="F29" s="63">
        <v>68.16116215845423</v>
      </c>
      <c r="G29" s="63">
        <v>0.8408211025327598</v>
      </c>
    </row>
    <row r="30" spans="3:7" ht="15">
      <c r="C30" s="62" t="s">
        <v>191</v>
      </c>
      <c r="D30" s="63">
        <v>3.214157099384046</v>
      </c>
      <c r="E30" s="63">
        <v>41.128022079269215</v>
      </c>
      <c r="F30" s="63">
        <v>57.65165522053389</v>
      </c>
      <c r="G30" s="63">
        <v>1.2203227001968961</v>
      </c>
    </row>
    <row r="31" spans="3:7" ht="15">
      <c r="C31" s="62" t="s">
        <v>192</v>
      </c>
      <c r="D31" s="63">
        <v>0.4828153260326082</v>
      </c>
      <c r="E31" s="63">
        <v>48.02555408534568</v>
      </c>
      <c r="F31" s="63">
        <v>50.99790495093175</v>
      </c>
      <c r="G31" s="63">
        <v>0.9765409637225686</v>
      </c>
    </row>
    <row r="32" spans="3:7" ht="15">
      <c r="C32" s="62" t="s">
        <v>25</v>
      </c>
      <c r="D32" s="63">
        <v>3.6969724254166545</v>
      </c>
      <c r="E32" s="63">
        <v>42.02882245890928</v>
      </c>
      <c r="F32" s="63">
        <v>56.782692124225306</v>
      </c>
      <c r="G32" s="63">
        <v>1.188485416865408</v>
      </c>
    </row>
    <row r="34" s="17" customFormat="1" ht="15"/>
    <row r="35" s="17" customFormat="1" ht="15">
      <c r="C35" s="22" t="s">
        <v>231</v>
      </c>
    </row>
    <row r="36" s="17" customFormat="1" ht="15"/>
    <row r="37" s="17" customFormat="1" ht="15">
      <c r="E37" s="17" t="s">
        <v>28</v>
      </c>
    </row>
    <row r="38" spans="3:5" s="17" customFormat="1" ht="15">
      <c r="C38" s="65" t="s">
        <v>193</v>
      </c>
      <c r="D38" s="65" t="s">
        <v>194</v>
      </c>
      <c r="E38" s="65">
        <v>2021</v>
      </c>
    </row>
    <row r="39" spans="3:5" s="17" customFormat="1" ht="15">
      <c r="C39" s="17" t="s">
        <v>195</v>
      </c>
      <c r="D39" s="17" t="s">
        <v>196</v>
      </c>
      <c r="E39" s="64">
        <v>325837.48</v>
      </c>
    </row>
    <row r="40" spans="3:8" s="17" customFormat="1" ht="15">
      <c r="C40" s="66" t="s">
        <v>195</v>
      </c>
      <c r="D40" s="66" t="s">
        <v>197</v>
      </c>
      <c r="E40" s="67">
        <v>255297.44</v>
      </c>
      <c r="H40" s="64"/>
    </row>
    <row r="41" spans="3:5" s="17" customFormat="1" ht="15">
      <c r="C41" s="68" t="s">
        <v>195</v>
      </c>
      <c r="D41" s="68" t="s">
        <v>198</v>
      </c>
      <c r="E41" s="69">
        <v>59066.16</v>
      </c>
    </row>
    <row r="42" spans="3:6" s="17" customFormat="1" ht="15">
      <c r="C42" s="70" t="s">
        <v>195</v>
      </c>
      <c r="D42" s="70" t="s">
        <v>199</v>
      </c>
      <c r="E42" s="71">
        <v>11473.88</v>
      </c>
      <c r="F42" s="64"/>
    </row>
    <row r="43" spans="3:5" s="17" customFormat="1" ht="15">
      <c r="C43" s="17" t="s">
        <v>200</v>
      </c>
      <c r="D43" s="17" t="s">
        <v>196</v>
      </c>
      <c r="E43" s="72">
        <v>5.38</v>
      </c>
    </row>
    <row r="44" spans="3:5" s="17" customFormat="1" ht="15">
      <c r="C44" s="17" t="s">
        <v>200</v>
      </c>
      <c r="D44" s="17" t="s">
        <v>197</v>
      </c>
      <c r="E44" s="72">
        <v>4.21</v>
      </c>
    </row>
    <row r="45" spans="3:5" s="17" customFormat="1" ht="15">
      <c r="C45" s="17" t="s">
        <v>200</v>
      </c>
      <c r="D45" s="17" t="s">
        <v>198</v>
      </c>
      <c r="E45" s="72">
        <v>0.97</v>
      </c>
    </row>
    <row r="46" spans="3:5" s="17" customFormat="1" ht="15">
      <c r="C46" s="17" t="s">
        <v>200</v>
      </c>
      <c r="D46" s="17" t="s">
        <v>199</v>
      </c>
      <c r="E46" s="72">
        <v>0.19</v>
      </c>
    </row>
    <row r="47" spans="3:5" s="17" customFormat="1" ht="15">
      <c r="C47" s="59" t="s">
        <v>201</v>
      </c>
      <c r="D47" s="59" t="s">
        <v>196</v>
      </c>
      <c r="E47" s="73">
        <v>2.24</v>
      </c>
    </row>
    <row r="48" spans="3:5" s="17" customFormat="1" ht="15">
      <c r="C48" s="17" t="s">
        <v>201</v>
      </c>
      <c r="D48" s="17" t="s">
        <v>197</v>
      </c>
      <c r="E48" s="73">
        <v>1.76</v>
      </c>
    </row>
    <row r="49" spans="3:5" s="17" customFormat="1" ht="15">
      <c r="C49" s="17" t="s">
        <v>201</v>
      </c>
      <c r="D49" s="17" t="s">
        <v>198</v>
      </c>
      <c r="E49" s="73">
        <v>0.41</v>
      </c>
    </row>
    <row r="50" spans="3:5" s="17" customFormat="1" ht="15">
      <c r="C50" s="17" t="s">
        <v>201</v>
      </c>
      <c r="D50" s="17" t="s">
        <v>199</v>
      </c>
      <c r="E50" s="73">
        <v>0.08</v>
      </c>
    </row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</sheetData>
  <mergeCells count="3">
    <mergeCell ref="H4:J4"/>
    <mergeCell ref="D5:G5"/>
    <mergeCell ref="H5:J5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Q82"/>
  <sheetViews>
    <sheetView showGridLines="0" zoomScale="69" zoomScaleNormal="69" workbookViewId="0" topLeftCell="A1">
      <selection activeCell="B4" sqref="B4:AA41"/>
    </sheetView>
  </sheetViews>
  <sheetFormatPr defaultColWidth="9.140625" defaultRowHeight="15"/>
  <cols>
    <col min="1" max="1" width="9.140625" style="17" customWidth="1"/>
    <col min="2" max="2" width="14.28125" style="17" customWidth="1"/>
    <col min="3" max="3" width="10.421875" style="17" customWidth="1"/>
    <col min="4" max="12" width="9.140625" style="17" customWidth="1"/>
    <col min="13" max="13" width="9.8515625" style="17" customWidth="1"/>
    <col min="14" max="16384" width="9.140625" style="17" customWidth="1"/>
  </cols>
  <sheetData>
    <row r="1" ht="12.75"/>
    <row r="2" ht="15">
      <c r="B2" s="240" t="s">
        <v>205</v>
      </c>
    </row>
    <row r="3" ht="15">
      <c r="B3" s="17" t="s">
        <v>107</v>
      </c>
    </row>
    <row r="4" spans="4:11" ht="15">
      <c r="D4" s="86"/>
      <c r="E4" s="86"/>
      <c r="F4" s="86"/>
      <c r="G4" s="86"/>
      <c r="H4" s="86"/>
      <c r="I4" s="86"/>
      <c r="J4" s="86"/>
      <c r="K4" s="86"/>
    </row>
    <row r="5" spans="2:27" ht="12.75">
      <c r="B5" s="14"/>
      <c r="C5" s="14"/>
      <c r="D5" s="87"/>
      <c r="E5" s="87"/>
      <c r="F5" s="87"/>
      <c r="G5" s="87"/>
      <c r="H5" s="87"/>
      <c r="I5" s="87"/>
      <c r="J5" s="87"/>
      <c r="K5" s="8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2:27" ht="15">
      <c r="B6" s="14"/>
      <c r="C6" s="14"/>
      <c r="D6" s="87"/>
      <c r="E6" s="87"/>
      <c r="F6" s="87"/>
      <c r="G6" s="87"/>
      <c r="H6" s="87"/>
      <c r="I6" s="87"/>
      <c r="J6" s="87"/>
      <c r="K6" s="8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5">
      <c r="B7" s="14"/>
      <c r="C7" s="14"/>
      <c r="D7" s="87"/>
      <c r="E7" s="87"/>
      <c r="F7" s="87"/>
      <c r="G7" s="87"/>
      <c r="H7" s="87"/>
      <c r="I7" s="87"/>
      <c r="J7" s="87"/>
      <c r="K7" s="8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2:27" ht="15">
      <c r="B8" s="14"/>
      <c r="C8" s="14"/>
      <c r="D8" s="87"/>
      <c r="E8" s="87"/>
      <c r="F8" s="87"/>
      <c r="G8" s="87"/>
      <c r="H8" s="87"/>
      <c r="I8" s="87"/>
      <c r="J8" s="87"/>
      <c r="K8" s="87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2:27" ht="15">
      <c r="B9" s="14"/>
      <c r="C9" s="14"/>
      <c r="D9" s="87"/>
      <c r="E9" s="87"/>
      <c r="F9" s="87"/>
      <c r="G9" s="87"/>
      <c r="H9" s="87"/>
      <c r="I9" s="87"/>
      <c r="J9" s="87"/>
      <c r="K9" s="8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ht="15">
      <c r="B10" s="14"/>
      <c r="C10" s="14"/>
      <c r="D10" s="87"/>
      <c r="E10" s="87"/>
      <c r="F10" s="87"/>
      <c r="G10" s="87"/>
      <c r="H10" s="87"/>
      <c r="I10" s="87"/>
      <c r="J10" s="87"/>
      <c r="K10" s="8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12.75">
      <c r="B11" s="14"/>
      <c r="C11" s="14"/>
      <c r="D11" s="87"/>
      <c r="E11" s="87"/>
      <c r="F11" s="87"/>
      <c r="G11" s="87"/>
      <c r="H11" s="87"/>
      <c r="I11" s="87"/>
      <c r="J11" s="87"/>
      <c r="K11" s="87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ht="15">
      <c r="B12" s="14"/>
      <c r="C12" s="14"/>
      <c r="D12" s="87"/>
      <c r="E12" s="87"/>
      <c r="F12" s="87"/>
      <c r="G12" s="87"/>
      <c r="H12" s="87"/>
      <c r="I12" s="87"/>
      <c r="J12" s="87"/>
      <c r="K12" s="8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7" ht="15">
      <c r="B13" s="14"/>
      <c r="C13" s="14"/>
      <c r="D13" s="87"/>
      <c r="E13" s="87"/>
      <c r="F13" s="87"/>
      <c r="G13" s="87"/>
      <c r="H13" s="87"/>
      <c r="I13" s="87"/>
      <c r="J13" s="87"/>
      <c r="K13" s="8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2:27" ht="15">
      <c r="B14" s="14"/>
      <c r="C14" s="14"/>
      <c r="D14" s="87"/>
      <c r="E14" s="87"/>
      <c r="F14" s="87"/>
      <c r="G14" s="87"/>
      <c r="H14" s="87"/>
      <c r="I14" s="87"/>
      <c r="J14" s="87"/>
      <c r="K14" s="8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ht="15">
      <c r="B15" s="14"/>
      <c r="C15" s="14"/>
      <c r="D15" s="87"/>
      <c r="E15" s="87"/>
      <c r="F15" s="87"/>
      <c r="G15" s="87"/>
      <c r="H15" s="87"/>
      <c r="I15" s="87"/>
      <c r="J15" s="87"/>
      <c r="K15" s="87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2:27" ht="15">
      <c r="B16" s="14"/>
      <c r="C16" s="14"/>
      <c r="D16" s="87"/>
      <c r="E16" s="87"/>
      <c r="F16" s="87"/>
      <c r="G16" s="87"/>
      <c r="H16" s="87"/>
      <c r="I16" s="87"/>
      <c r="J16" s="87"/>
      <c r="K16" s="8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2:27" ht="15">
      <c r="B17" s="14"/>
      <c r="C17" s="14"/>
      <c r="D17" s="87"/>
      <c r="E17" s="87"/>
      <c r="F17" s="87"/>
      <c r="G17" s="87"/>
      <c r="H17" s="87"/>
      <c r="I17" s="87"/>
      <c r="J17" s="87"/>
      <c r="K17" s="87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2:27" ht="15">
      <c r="B18" s="14"/>
      <c r="C18" s="14"/>
      <c r="D18" s="87"/>
      <c r="E18" s="87"/>
      <c r="F18" s="87"/>
      <c r="G18" s="87"/>
      <c r="H18" s="87"/>
      <c r="I18" s="87"/>
      <c r="J18" s="87"/>
      <c r="K18" s="8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ht="15">
      <c r="B19" s="14"/>
      <c r="C19" s="14"/>
      <c r="D19" s="87"/>
      <c r="E19" s="87"/>
      <c r="F19" s="87"/>
      <c r="G19" s="87"/>
      <c r="H19" s="87"/>
      <c r="I19" s="87"/>
      <c r="J19" s="87"/>
      <c r="K19" s="8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2:27" ht="15">
      <c r="B20" s="14"/>
      <c r="C20" s="14"/>
      <c r="D20" s="87"/>
      <c r="E20" s="87"/>
      <c r="F20" s="87"/>
      <c r="G20" s="87"/>
      <c r="H20" s="87"/>
      <c r="I20" s="87"/>
      <c r="J20" s="87"/>
      <c r="K20" s="8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7" ht="15">
      <c r="B21" s="14"/>
      <c r="C21" s="14"/>
      <c r="D21" s="87"/>
      <c r="E21" s="87"/>
      <c r="F21" s="87"/>
      <c r="G21" s="87"/>
      <c r="H21" s="87"/>
      <c r="I21" s="87"/>
      <c r="J21" s="87"/>
      <c r="K21" s="8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2:27" ht="15">
      <c r="B22" s="14"/>
      <c r="C22" s="14"/>
      <c r="D22" s="87"/>
      <c r="E22" s="87"/>
      <c r="F22" s="87"/>
      <c r="G22" s="87"/>
      <c r="H22" s="87"/>
      <c r="I22" s="87"/>
      <c r="J22" s="87"/>
      <c r="K22" s="8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2:27" ht="15">
      <c r="B23" s="14"/>
      <c r="C23" s="14"/>
      <c r="D23" s="87"/>
      <c r="E23" s="87"/>
      <c r="F23" s="87"/>
      <c r="G23" s="87"/>
      <c r="H23" s="87"/>
      <c r="I23" s="87"/>
      <c r="J23" s="87"/>
      <c r="K23" s="8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2:27" ht="15">
      <c r="B24" s="14"/>
      <c r="C24" s="14"/>
      <c r="D24" s="87"/>
      <c r="E24" s="87"/>
      <c r="F24" s="87"/>
      <c r="G24" s="87"/>
      <c r="H24" s="87"/>
      <c r="I24" s="87"/>
      <c r="J24" s="87"/>
      <c r="K24" s="8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2:27" ht="15">
      <c r="B25" s="14"/>
      <c r="C25" s="14"/>
      <c r="D25" s="87"/>
      <c r="E25" s="87"/>
      <c r="F25" s="87"/>
      <c r="G25" s="87"/>
      <c r="H25" s="87"/>
      <c r="I25" s="87"/>
      <c r="J25" s="87"/>
      <c r="K25" s="8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2:27" ht="15">
      <c r="B26" s="14"/>
      <c r="C26" s="14"/>
      <c r="D26" s="87"/>
      <c r="E26" s="87"/>
      <c r="F26" s="87"/>
      <c r="G26" s="87"/>
      <c r="H26" s="87"/>
      <c r="I26" s="87"/>
      <c r="J26" s="87"/>
      <c r="K26" s="8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2:27" ht="15">
      <c r="B27" s="14"/>
      <c r="C27" s="14"/>
      <c r="D27" s="87"/>
      <c r="E27" s="87"/>
      <c r="F27" s="87"/>
      <c r="G27" s="87"/>
      <c r="H27" s="87"/>
      <c r="I27" s="87"/>
      <c r="J27" s="87"/>
      <c r="K27" s="8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2:27" ht="15">
      <c r="B28" s="14"/>
      <c r="C28" s="14"/>
      <c r="D28" s="87"/>
      <c r="E28" s="87"/>
      <c r="F28" s="87"/>
      <c r="G28" s="87"/>
      <c r="H28" s="87"/>
      <c r="I28" s="87"/>
      <c r="J28" s="87"/>
      <c r="K28" s="8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2:27" ht="15">
      <c r="B29" s="14"/>
      <c r="C29" s="14"/>
      <c r="D29" s="87"/>
      <c r="E29" s="87"/>
      <c r="F29" s="87"/>
      <c r="G29" s="87"/>
      <c r="H29" s="87"/>
      <c r="I29" s="87"/>
      <c r="J29" s="87"/>
      <c r="K29" s="8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7" ht="15">
      <c r="B30" s="14"/>
      <c r="C30" s="14"/>
      <c r="D30" s="87"/>
      <c r="E30" s="87"/>
      <c r="F30" s="87"/>
      <c r="G30" s="87"/>
      <c r="H30" s="87"/>
      <c r="I30" s="87"/>
      <c r="J30" s="87"/>
      <c r="K30" s="8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2:27" ht="15">
      <c r="B31" s="14"/>
      <c r="C31" s="14"/>
      <c r="D31" s="87"/>
      <c r="E31" s="87"/>
      <c r="F31" s="87"/>
      <c r="G31" s="87"/>
      <c r="H31" s="87"/>
      <c r="I31" s="87"/>
      <c r="J31" s="87"/>
      <c r="K31" s="8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2:27" ht="15">
      <c r="B32" s="14"/>
      <c r="C32" s="14"/>
      <c r="D32" s="87"/>
      <c r="E32" s="87"/>
      <c r="F32" s="87"/>
      <c r="G32" s="87"/>
      <c r="H32" s="87"/>
      <c r="I32" s="87"/>
      <c r="J32" s="87"/>
      <c r="K32" s="8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2:27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2:27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2:27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2:27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2:27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2:2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2:27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8" spans="13:42" ht="15"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</row>
    <row r="49" spans="13:42" ht="15"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89"/>
      <c r="AA49" s="89"/>
      <c r="AB49" s="89"/>
      <c r="AC49" s="89"/>
      <c r="AD49" s="89"/>
      <c r="AE49" s="89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</row>
    <row r="50" spans="2:43" ht="15">
      <c r="B50" s="90"/>
      <c r="C50" s="91"/>
      <c r="D50" s="92" t="s">
        <v>206</v>
      </c>
      <c r="E50" s="91"/>
      <c r="F50" s="91"/>
      <c r="G50" s="91"/>
      <c r="H50" s="91"/>
      <c r="I50" s="91"/>
      <c r="J50" s="91"/>
      <c r="K50" s="91"/>
      <c r="L50" s="93"/>
      <c r="N50" s="88"/>
      <c r="O50" s="88"/>
      <c r="P50" s="88"/>
      <c r="Q50" s="88"/>
      <c r="R50" s="88"/>
      <c r="S50" s="88"/>
      <c r="T50" s="94"/>
      <c r="U50" s="94"/>
      <c r="V50" s="88"/>
      <c r="W50" s="95"/>
      <c r="X50" s="88"/>
      <c r="Y50" s="88"/>
      <c r="Z50" s="88"/>
      <c r="AA50" s="88"/>
      <c r="AB50" s="88"/>
      <c r="AC50" s="88"/>
      <c r="AD50" s="96"/>
      <c r="AE50" s="96"/>
      <c r="AF50" s="96"/>
      <c r="AG50" s="96"/>
      <c r="AH50" s="96"/>
      <c r="AI50" s="88"/>
      <c r="AJ50" s="88"/>
      <c r="AK50" s="88"/>
      <c r="AL50" s="88"/>
      <c r="AM50" s="88"/>
      <c r="AN50" s="88"/>
      <c r="AO50" s="88"/>
      <c r="AP50" s="88"/>
      <c r="AQ50" s="88"/>
    </row>
    <row r="51" spans="2:43" ht="15">
      <c r="B51" s="97"/>
      <c r="C51" s="98" t="s">
        <v>108</v>
      </c>
      <c r="D51" s="99">
        <v>2013</v>
      </c>
      <c r="E51" s="99">
        <v>2014</v>
      </c>
      <c r="F51" s="99">
        <v>2015</v>
      </c>
      <c r="G51" s="99">
        <v>2016</v>
      </c>
      <c r="H51" s="99">
        <v>2017</v>
      </c>
      <c r="I51" s="99">
        <v>2018</v>
      </c>
      <c r="J51" s="99">
        <v>2019</v>
      </c>
      <c r="K51" s="99">
        <v>2020</v>
      </c>
      <c r="L51" s="100">
        <v>2021</v>
      </c>
      <c r="N51" s="88"/>
      <c r="O51" s="88"/>
      <c r="P51" s="88"/>
      <c r="Q51" s="88"/>
      <c r="R51" s="88"/>
      <c r="S51" s="88"/>
      <c r="T51" s="94"/>
      <c r="U51" s="94"/>
      <c r="V51" s="88"/>
      <c r="W51" s="95"/>
      <c r="X51" s="88"/>
      <c r="Y51" s="88"/>
      <c r="Z51" s="88"/>
      <c r="AA51" s="88"/>
      <c r="AB51" s="88"/>
      <c r="AC51" s="88"/>
      <c r="AD51" s="96"/>
      <c r="AE51" s="96"/>
      <c r="AF51" s="96"/>
      <c r="AG51" s="96"/>
      <c r="AH51" s="96"/>
      <c r="AI51" s="88"/>
      <c r="AJ51" s="88"/>
      <c r="AK51" s="88"/>
      <c r="AL51" s="88"/>
      <c r="AM51" s="88"/>
      <c r="AN51" s="88"/>
      <c r="AO51" s="88"/>
      <c r="AP51" s="88"/>
      <c r="AQ51" s="88"/>
    </row>
    <row r="52" spans="2:43" ht="15">
      <c r="B52" s="101" t="s">
        <v>65</v>
      </c>
      <c r="C52" s="98" t="s">
        <v>53</v>
      </c>
      <c r="D52" s="102">
        <v>0.672</v>
      </c>
      <c r="E52" s="102">
        <v>0.878</v>
      </c>
      <c r="F52" s="102">
        <v>0.755</v>
      </c>
      <c r="G52" s="102">
        <v>1.061</v>
      </c>
      <c r="H52" s="102">
        <v>0.896</v>
      </c>
      <c r="I52" s="102">
        <v>1.504</v>
      </c>
      <c r="J52" s="102">
        <v>2.751</v>
      </c>
      <c r="K52" s="102">
        <v>3.083</v>
      </c>
      <c r="L52" s="103">
        <v>3.278</v>
      </c>
      <c r="N52" s="88"/>
      <c r="O52" s="88"/>
      <c r="P52" s="88"/>
      <c r="Q52" s="88"/>
      <c r="R52" s="88"/>
      <c r="S52" s="88"/>
      <c r="T52" s="94"/>
      <c r="U52" s="94"/>
      <c r="V52" s="88"/>
      <c r="W52" s="95"/>
      <c r="X52" s="88"/>
      <c r="Y52" s="88"/>
      <c r="Z52" s="88"/>
      <c r="AA52" s="88"/>
      <c r="AB52" s="88"/>
      <c r="AC52" s="88"/>
      <c r="AD52" s="96"/>
      <c r="AE52" s="96"/>
      <c r="AF52" s="96"/>
      <c r="AG52" s="96"/>
      <c r="AH52" s="96"/>
      <c r="AI52" s="88"/>
      <c r="AJ52" s="88"/>
      <c r="AK52" s="88"/>
      <c r="AL52" s="88"/>
      <c r="AM52" s="88"/>
      <c r="AN52" s="88"/>
      <c r="AO52" s="88"/>
      <c r="AP52" s="88"/>
      <c r="AQ52" s="88"/>
    </row>
    <row r="53" spans="2:43" ht="15">
      <c r="B53" s="101" t="s">
        <v>83</v>
      </c>
      <c r="C53" s="98" t="s">
        <v>40</v>
      </c>
      <c r="D53" s="102">
        <v>0</v>
      </c>
      <c r="E53" s="102">
        <v>0.1269803454437165</v>
      </c>
      <c r="F53" s="102">
        <v>0.19225729600952948</v>
      </c>
      <c r="G53" s="102">
        <v>0.13055390113162596</v>
      </c>
      <c r="H53" s="102">
        <v>0.14008338296605125</v>
      </c>
      <c r="I53" s="102">
        <v>0.506015485407981</v>
      </c>
      <c r="J53" s="102">
        <v>1.220726622989875</v>
      </c>
      <c r="K53" s="102">
        <v>1.2097677188802858</v>
      </c>
      <c r="L53" s="103">
        <v>2.889338892197737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96"/>
      <c r="AE53" s="96"/>
      <c r="AF53" s="96"/>
      <c r="AG53" s="96"/>
      <c r="AH53" s="96"/>
      <c r="AI53" s="88"/>
      <c r="AJ53" s="88"/>
      <c r="AK53" s="88"/>
      <c r="AL53" s="88"/>
      <c r="AM53" s="88"/>
      <c r="AN53" s="88"/>
      <c r="AO53" s="88"/>
      <c r="AP53" s="88"/>
      <c r="AQ53" s="88"/>
    </row>
    <row r="54" spans="2:43" ht="15">
      <c r="B54" s="101" t="s">
        <v>76</v>
      </c>
      <c r="C54" s="98" t="s">
        <v>38</v>
      </c>
      <c r="D54" s="102">
        <v>0.422</v>
      </c>
      <c r="E54" s="102">
        <v>0.404</v>
      </c>
      <c r="F54" s="102">
        <v>0.542</v>
      </c>
      <c r="G54" s="102">
        <v>0.411</v>
      </c>
      <c r="H54" s="102">
        <v>0.549</v>
      </c>
      <c r="I54" s="102">
        <v>1.454</v>
      </c>
      <c r="J54" s="102">
        <v>1.289</v>
      </c>
      <c r="K54" s="102">
        <v>1.29</v>
      </c>
      <c r="L54" s="103">
        <v>2.523</v>
      </c>
      <c r="N54" s="88"/>
      <c r="O54" s="88"/>
      <c r="P54" s="88"/>
      <c r="Q54" s="88"/>
      <c r="R54" s="88"/>
      <c r="S54" s="88"/>
      <c r="T54" s="104"/>
      <c r="U54" s="105"/>
      <c r="V54" s="105"/>
      <c r="W54" s="105"/>
      <c r="X54" s="105"/>
      <c r="Y54" s="105"/>
      <c r="Z54" s="105"/>
      <c r="AA54" s="105"/>
      <c r="AB54" s="105"/>
      <c r="AC54" s="105"/>
      <c r="AD54" s="96"/>
      <c r="AE54" s="96"/>
      <c r="AF54" s="96"/>
      <c r="AG54" s="96"/>
      <c r="AH54" s="96"/>
      <c r="AI54" s="88"/>
      <c r="AJ54" s="88"/>
      <c r="AK54" s="88"/>
      <c r="AL54" s="88"/>
      <c r="AM54" s="88"/>
      <c r="AN54" s="88"/>
      <c r="AO54" s="88"/>
      <c r="AP54" s="88"/>
      <c r="AQ54" s="88"/>
    </row>
    <row r="55" spans="2:43" ht="15">
      <c r="B55" s="101" t="s">
        <v>69</v>
      </c>
      <c r="C55" s="98" t="s">
        <v>50</v>
      </c>
      <c r="D55" s="102">
        <v>0.138</v>
      </c>
      <c r="E55" s="102">
        <v>0.248</v>
      </c>
      <c r="F55" s="102">
        <v>0.412</v>
      </c>
      <c r="G55" s="102">
        <v>0.396</v>
      </c>
      <c r="H55" s="102">
        <v>0.452</v>
      </c>
      <c r="I55" s="102">
        <v>0.723</v>
      </c>
      <c r="J55" s="102">
        <v>1.015</v>
      </c>
      <c r="K55" s="102">
        <v>1.264</v>
      </c>
      <c r="L55" s="103">
        <v>1.656</v>
      </c>
      <c r="N55" s="88"/>
      <c r="O55" s="88"/>
      <c r="P55" s="88"/>
      <c r="Q55" s="88"/>
      <c r="R55" s="88"/>
      <c r="S55" s="88"/>
      <c r="T55" s="94"/>
      <c r="U55" s="88"/>
      <c r="V55" s="88"/>
      <c r="W55" s="88"/>
      <c r="X55" s="88"/>
      <c r="Y55" s="88"/>
      <c r="Z55" s="88"/>
      <c r="AA55" s="88"/>
      <c r="AB55" s="88"/>
      <c r="AC55" s="88"/>
      <c r="AD55" s="96"/>
      <c r="AE55" s="96"/>
      <c r="AF55" s="96"/>
      <c r="AG55" s="96"/>
      <c r="AH55" s="96"/>
      <c r="AI55" s="88"/>
      <c r="AJ55" s="88"/>
      <c r="AK55" s="88"/>
      <c r="AL55" s="88"/>
      <c r="AM55" s="88"/>
      <c r="AN55" s="88"/>
      <c r="AO55" s="88"/>
      <c r="AP55" s="88"/>
      <c r="AQ55" s="88"/>
    </row>
    <row r="56" spans="2:43" ht="15">
      <c r="B56" s="101" t="s">
        <v>85</v>
      </c>
      <c r="C56" s="98" t="s">
        <v>39</v>
      </c>
      <c r="D56" s="102">
        <v>0.09170286022908836</v>
      </c>
      <c r="E56" s="102">
        <v>0.15534352003960664</v>
      </c>
      <c r="F56" s="102">
        <v>0.22139208317393166</v>
      </c>
      <c r="G56" s="102">
        <v>0.2640817336903931</v>
      </c>
      <c r="H56" s="102">
        <v>0.2321263811688458</v>
      </c>
      <c r="I56" s="102">
        <v>0.3038683979566578</v>
      </c>
      <c r="J56" s="102">
        <v>0.7531561536557374</v>
      </c>
      <c r="K56" s="102">
        <v>0.7747372684924725</v>
      </c>
      <c r="L56" s="103">
        <v>0.8725611539932939</v>
      </c>
      <c r="N56" s="88"/>
      <c r="O56" s="88"/>
      <c r="P56" s="88"/>
      <c r="Q56" s="88"/>
      <c r="R56" s="88"/>
      <c r="S56" s="106"/>
      <c r="T56" s="94"/>
      <c r="U56" s="107"/>
      <c r="V56" s="107"/>
      <c r="W56" s="107"/>
      <c r="X56" s="107"/>
      <c r="Y56" s="107"/>
      <c r="Z56" s="107"/>
      <c r="AA56" s="107"/>
      <c r="AB56" s="107"/>
      <c r="AC56" s="107"/>
      <c r="AD56" s="96"/>
      <c r="AE56" s="96"/>
      <c r="AF56" s="96"/>
      <c r="AG56" s="96"/>
      <c r="AH56" s="96"/>
      <c r="AI56" s="88"/>
      <c r="AJ56" s="88"/>
      <c r="AK56" s="88"/>
      <c r="AL56" s="88"/>
      <c r="AM56" s="88"/>
      <c r="AN56" s="88"/>
      <c r="AO56" s="88"/>
      <c r="AP56" s="88"/>
      <c r="AQ56" s="88"/>
    </row>
    <row r="57" spans="2:43" ht="15">
      <c r="B57" s="101" t="s">
        <v>64</v>
      </c>
      <c r="C57" s="98" t="s">
        <v>47</v>
      </c>
      <c r="D57" s="102">
        <v>0</v>
      </c>
      <c r="E57" s="102">
        <v>0.08625866050808315</v>
      </c>
      <c r="F57" s="102">
        <v>0.05858352578906851</v>
      </c>
      <c r="G57" s="102">
        <v>0.11647421093148576</v>
      </c>
      <c r="H57" s="102">
        <v>0.12213240954580447</v>
      </c>
      <c r="I57" s="102">
        <v>0.20092378752886836</v>
      </c>
      <c r="J57" s="102">
        <v>0.5748652809853734</v>
      </c>
      <c r="K57" s="102">
        <v>0.6196304849884526</v>
      </c>
      <c r="L57" s="103">
        <v>0.7289068514241723</v>
      </c>
      <c r="N57" s="88"/>
      <c r="O57" s="88"/>
      <c r="P57" s="88"/>
      <c r="Q57" s="88"/>
      <c r="R57" s="88"/>
      <c r="S57" s="106"/>
      <c r="T57" s="94"/>
      <c r="U57" s="107"/>
      <c r="V57" s="107"/>
      <c r="W57" s="107"/>
      <c r="X57" s="107"/>
      <c r="Y57" s="107"/>
      <c r="Z57" s="107"/>
      <c r="AA57" s="107"/>
      <c r="AB57" s="107"/>
      <c r="AC57" s="107"/>
      <c r="AD57" s="96"/>
      <c r="AE57" s="96"/>
      <c r="AF57" s="96"/>
      <c r="AG57" s="96"/>
      <c r="AH57" s="96"/>
      <c r="AI57" s="88"/>
      <c r="AJ57" s="88"/>
      <c r="AK57" s="88"/>
      <c r="AL57" s="88"/>
      <c r="AM57" s="88"/>
      <c r="AN57" s="88"/>
      <c r="AO57" s="88"/>
      <c r="AP57" s="88"/>
      <c r="AQ57" s="88"/>
    </row>
    <row r="58" spans="2:43" ht="15">
      <c r="B58" s="101" t="s">
        <v>71</v>
      </c>
      <c r="C58" s="98" t="s">
        <v>51</v>
      </c>
      <c r="D58" s="102">
        <v>0.048</v>
      </c>
      <c r="E58" s="102">
        <v>0.219</v>
      </c>
      <c r="F58" s="102">
        <v>0.215</v>
      </c>
      <c r="G58" s="102">
        <v>0.312</v>
      </c>
      <c r="H58" s="102">
        <v>0.235</v>
      </c>
      <c r="I58" s="102">
        <v>0.313</v>
      </c>
      <c r="J58" s="102">
        <v>0.828</v>
      </c>
      <c r="K58" s="102">
        <v>0.727</v>
      </c>
      <c r="L58" s="103">
        <v>0.728</v>
      </c>
      <c r="N58" s="88"/>
      <c r="O58" s="88"/>
      <c r="P58" s="88"/>
      <c r="Q58" s="88"/>
      <c r="R58" s="88"/>
      <c r="S58" s="106"/>
      <c r="T58" s="94"/>
      <c r="U58" s="107"/>
      <c r="V58" s="107"/>
      <c r="W58" s="107"/>
      <c r="X58" s="107"/>
      <c r="Y58" s="107"/>
      <c r="Z58" s="107"/>
      <c r="AA58" s="107"/>
      <c r="AB58" s="107"/>
      <c r="AC58" s="107"/>
      <c r="AD58" s="96"/>
      <c r="AE58" s="96"/>
      <c r="AF58" s="96"/>
      <c r="AG58" s="96"/>
      <c r="AH58" s="96"/>
      <c r="AI58" s="88"/>
      <c r="AJ58" s="88"/>
      <c r="AK58" s="88"/>
      <c r="AL58" s="88"/>
      <c r="AM58" s="88"/>
      <c r="AN58" s="88"/>
      <c r="AO58" s="88"/>
      <c r="AP58" s="88"/>
      <c r="AQ58" s="88"/>
    </row>
    <row r="59" spans="2:43" ht="15">
      <c r="B59" s="101" t="s">
        <v>68</v>
      </c>
      <c r="C59" s="98" t="s">
        <v>32</v>
      </c>
      <c r="D59" s="102">
        <v>0.09499873263543969</v>
      </c>
      <c r="E59" s="102">
        <v>0.15199919580601226</v>
      </c>
      <c r="F59" s="102">
        <v>0.130000289696051</v>
      </c>
      <c r="G59" s="102">
        <v>0.18799982324768427</v>
      </c>
      <c r="H59" s="102">
        <v>0.15199740337087742</v>
      </c>
      <c r="I59" s="102">
        <v>0.23600261011941798</v>
      </c>
      <c r="J59" s="102">
        <v>0.5590006725235864</v>
      </c>
      <c r="K59" s="102">
        <v>0.511998832297885</v>
      </c>
      <c r="L59" s="103">
        <v>0.554</v>
      </c>
      <c r="N59" s="88"/>
      <c r="O59" s="88"/>
      <c r="P59" s="88"/>
      <c r="Q59" s="88"/>
      <c r="R59" s="88"/>
      <c r="S59" s="106"/>
      <c r="T59" s="94"/>
      <c r="U59" s="107"/>
      <c r="V59" s="107"/>
      <c r="W59" s="107"/>
      <c r="X59" s="107"/>
      <c r="Y59" s="107"/>
      <c r="Z59" s="107"/>
      <c r="AA59" s="107"/>
      <c r="AB59" s="107"/>
      <c r="AC59" s="107"/>
      <c r="AD59" s="96"/>
      <c r="AE59" s="96"/>
      <c r="AF59" s="96"/>
      <c r="AG59" s="96"/>
      <c r="AH59" s="96"/>
      <c r="AI59" s="88"/>
      <c r="AJ59" s="88"/>
      <c r="AK59" s="88"/>
      <c r="AL59" s="88"/>
      <c r="AM59" s="88"/>
      <c r="AN59" s="88"/>
      <c r="AO59" s="88"/>
      <c r="AP59" s="88"/>
      <c r="AQ59" s="88"/>
    </row>
    <row r="60" spans="2:43" ht="15">
      <c r="B60" s="101" t="s">
        <v>61</v>
      </c>
      <c r="C60" s="98" t="s">
        <v>31</v>
      </c>
      <c r="D60" s="102">
        <v>0.02213825544534206</v>
      </c>
      <c r="E60" s="102">
        <v>0.052629614480008184</v>
      </c>
      <c r="F60" s="102">
        <v>0.03641578893547397</v>
      </c>
      <c r="G60" s="102">
        <v>0.1218217609162491</v>
      </c>
      <c r="H60" s="102">
        <v>0.0853297883219143</v>
      </c>
      <c r="I60" s="102">
        <v>0.13056457715512834</v>
      </c>
      <c r="J60" s="102">
        <v>0.36839146385110955</v>
      </c>
      <c r="K60" s="102">
        <v>0.4403065937212394</v>
      </c>
      <c r="L60" s="103">
        <v>0.4488852950199407</v>
      </c>
      <c r="N60" s="88"/>
      <c r="O60" s="88"/>
      <c r="P60" s="88"/>
      <c r="Q60" s="88"/>
      <c r="R60" s="88"/>
      <c r="S60" s="106"/>
      <c r="T60" s="94"/>
      <c r="U60" s="107"/>
      <c r="V60" s="107"/>
      <c r="W60" s="107"/>
      <c r="X60" s="107"/>
      <c r="Y60" s="107"/>
      <c r="Z60" s="107"/>
      <c r="AA60" s="107"/>
      <c r="AB60" s="107"/>
      <c r="AC60" s="107"/>
      <c r="AD60" s="96"/>
      <c r="AE60" s="96"/>
      <c r="AF60" s="96"/>
      <c r="AG60" s="96"/>
      <c r="AH60" s="96"/>
      <c r="AI60" s="88"/>
      <c r="AJ60" s="88"/>
      <c r="AK60" s="88"/>
      <c r="AL60" s="88"/>
      <c r="AM60" s="88"/>
      <c r="AN60" s="88"/>
      <c r="AO60" s="88"/>
      <c r="AP60" s="88"/>
      <c r="AQ60" s="88"/>
    </row>
    <row r="61" spans="2:43" ht="15">
      <c r="B61" s="101" t="s">
        <v>81</v>
      </c>
      <c r="C61" s="98" t="s">
        <v>34</v>
      </c>
      <c r="D61" s="102">
        <v>0.049</v>
      </c>
      <c r="E61" s="102">
        <v>0.108</v>
      </c>
      <c r="F61" s="102">
        <v>0.137</v>
      </c>
      <c r="G61" s="102">
        <v>0.199</v>
      </c>
      <c r="H61" s="102">
        <v>0.2</v>
      </c>
      <c r="I61" s="102">
        <v>0.261</v>
      </c>
      <c r="J61" s="102">
        <v>0.524</v>
      </c>
      <c r="K61" s="102">
        <v>0.443</v>
      </c>
      <c r="L61" s="103">
        <v>0.408</v>
      </c>
      <c r="N61" s="88"/>
      <c r="O61" s="88"/>
      <c r="P61" s="88"/>
      <c r="Q61" s="88"/>
      <c r="R61" s="88"/>
      <c r="S61" s="106"/>
      <c r="T61" s="94"/>
      <c r="U61" s="107"/>
      <c r="V61" s="107"/>
      <c r="W61" s="107"/>
      <c r="X61" s="107"/>
      <c r="Y61" s="107"/>
      <c r="Z61" s="107"/>
      <c r="AA61" s="107"/>
      <c r="AB61" s="107"/>
      <c r="AC61" s="107"/>
      <c r="AD61" s="96"/>
      <c r="AE61" s="96"/>
      <c r="AF61" s="96"/>
      <c r="AG61" s="96"/>
      <c r="AH61" s="96"/>
      <c r="AI61" s="88"/>
      <c r="AJ61" s="88"/>
      <c r="AK61" s="88"/>
      <c r="AL61" s="88"/>
      <c r="AM61" s="88"/>
      <c r="AN61" s="88"/>
      <c r="AO61" s="88"/>
      <c r="AP61" s="88"/>
      <c r="AQ61" s="88"/>
    </row>
    <row r="62" spans="2:43" ht="15">
      <c r="B62" s="101" t="s">
        <v>60</v>
      </c>
      <c r="C62" s="98" t="s">
        <v>48</v>
      </c>
      <c r="D62" s="102">
        <v>0.0364</v>
      </c>
      <c r="E62" s="102">
        <v>0.15730000000000002</v>
      </c>
      <c r="F62" s="102">
        <v>0.1013</v>
      </c>
      <c r="G62" s="102">
        <v>0.135</v>
      </c>
      <c r="H62" s="102">
        <v>0.1124</v>
      </c>
      <c r="I62" s="102">
        <v>0.19340000000000002</v>
      </c>
      <c r="J62" s="102">
        <v>0.4072</v>
      </c>
      <c r="K62" s="102">
        <v>0.349</v>
      </c>
      <c r="L62" s="103">
        <v>0.3865</v>
      </c>
      <c r="N62" s="88"/>
      <c r="O62" s="88"/>
      <c r="P62" s="88"/>
      <c r="Q62" s="88"/>
      <c r="R62" s="88"/>
      <c r="S62" s="106"/>
      <c r="T62" s="94"/>
      <c r="U62" s="107"/>
      <c r="V62" s="107"/>
      <c r="W62" s="107"/>
      <c r="X62" s="107"/>
      <c r="Y62" s="107"/>
      <c r="Z62" s="107"/>
      <c r="AA62" s="107"/>
      <c r="AB62" s="107"/>
      <c r="AC62" s="107"/>
      <c r="AD62" s="96"/>
      <c r="AE62" s="96"/>
      <c r="AF62" s="96"/>
      <c r="AG62" s="96"/>
      <c r="AH62" s="96"/>
      <c r="AI62" s="88"/>
      <c r="AJ62" s="88"/>
      <c r="AK62" s="88"/>
      <c r="AL62" s="88"/>
      <c r="AM62" s="88"/>
      <c r="AN62" s="88"/>
      <c r="AO62" s="88"/>
      <c r="AP62" s="88"/>
      <c r="AQ62" s="88"/>
    </row>
    <row r="63" spans="2:43" ht="15">
      <c r="B63" s="101"/>
      <c r="C63" s="98"/>
      <c r="D63" s="102"/>
      <c r="E63" s="102"/>
      <c r="F63" s="102"/>
      <c r="G63" s="102"/>
      <c r="H63" s="102"/>
      <c r="I63" s="102"/>
      <c r="J63" s="102"/>
      <c r="K63" s="102"/>
      <c r="L63" s="103"/>
      <c r="N63" s="88"/>
      <c r="O63" s="88"/>
      <c r="P63" s="88"/>
      <c r="Q63" s="88"/>
      <c r="R63" s="88"/>
      <c r="S63" s="106"/>
      <c r="T63" s="94"/>
      <c r="U63" s="107"/>
      <c r="V63" s="107"/>
      <c r="W63" s="107"/>
      <c r="X63" s="107"/>
      <c r="Y63" s="107"/>
      <c r="Z63" s="107"/>
      <c r="AA63" s="107"/>
      <c r="AB63" s="107"/>
      <c r="AC63" s="107"/>
      <c r="AD63" s="96"/>
      <c r="AE63" s="96"/>
      <c r="AF63" s="96"/>
      <c r="AG63" s="96"/>
      <c r="AH63" s="96"/>
      <c r="AI63" s="88"/>
      <c r="AJ63" s="88"/>
      <c r="AK63" s="88"/>
      <c r="AL63" s="88"/>
      <c r="AM63" s="88"/>
      <c r="AN63" s="88"/>
      <c r="AO63" s="88"/>
      <c r="AP63" s="88"/>
      <c r="AQ63" s="88"/>
    </row>
    <row r="64" spans="2:43" ht="15">
      <c r="B64" s="101"/>
      <c r="C64" s="98"/>
      <c r="D64" s="99">
        <v>2013</v>
      </c>
      <c r="E64" s="99">
        <v>2014</v>
      </c>
      <c r="F64" s="99">
        <v>2015</v>
      </c>
      <c r="G64" s="99">
        <v>2016</v>
      </c>
      <c r="H64" s="99">
        <v>2017</v>
      </c>
      <c r="I64" s="99">
        <v>2018</v>
      </c>
      <c r="J64" s="99">
        <v>2019</v>
      </c>
      <c r="K64" s="99">
        <v>2020</v>
      </c>
      <c r="L64" s="100">
        <v>2021</v>
      </c>
      <c r="N64" s="88"/>
      <c r="O64" s="88"/>
      <c r="P64" s="88"/>
      <c r="Q64" s="88"/>
      <c r="R64" s="88"/>
      <c r="S64" s="106"/>
      <c r="T64" s="94"/>
      <c r="U64" s="107"/>
      <c r="V64" s="107"/>
      <c r="W64" s="107"/>
      <c r="X64" s="107"/>
      <c r="Y64" s="107"/>
      <c r="Z64" s="107"/>
      <c r="AA64" s="107"/>
      <c r="AB64" s="107"/>
      <c r="AC64" s="107"/>
      <c r="AD64" s="96"/>
      <c r="AE64" s="96"/>
      <c r="AF64" s="96"/>
      <c r="AG64" s="96"/>
      <c r="AH64" s="96"/>
      <c r="AI64" s="88"/>
      <c r="AJ64" s="88"/>
      <c r="AK64" s="88"/>
      <c r="AL64" s="88"/>
      <c r="AM64" s="88"/>
      <c r="AN64" s="88"/>
      <c r="AO64" s="88"/>
      <c r="AP64" s="88"/>
      <c r="AQ64" s="88"/>
    </row>
    <row r="65" spans="2:43" ht="15">
      <c r="B65" s="101" t="s">
        <v>73</v>
      </c>
      <c r="C65" s="98" t="s">
        <v>45</v>
      </c>
      <c r="D65" s="102">
        <v>0.035574493886212824</v>
      </c>
      <c r="E65" s="102">
        <v>0.04905177350355374</v>
      </c>
      <c r="F65" s="102">
        <v>0.05887762320207498</v>
      </c>
      <c r="G65" s="102">
        <v>0.08675177687203153</v>
      </c>
      <c r="H65" s="102">
        <v>0.06679691447434903</v>
      </c>
      <c r="I65" s="102">
        <v>0.08896486677670361</v>
      </c>
      <c r="J65" s="102">
        <v>0.24327820258025398</v>
      </c>
      <c r="K65" s="102">
        <v>0.249863576649712</v>
      </c>
      <c r="L65" s="103">
        <v>0.2680803045103917</v>
      </c>
      <c r="N65" s="88"/>
      <c r="O65" s="88"/>
      <c r="P65" s="88"/>
      <c r="Q65" s="88"/>
      <c r="R65" s="88"/>
      <c r="S65" s="106"/>
      <c r="T65" s="94"/>
      <c r="U65" s="107"/>
      <c r="V65" s="107"/>
      <c r="W65" s="107"/>
      <c r="X65" s="107"/>
      <c r="Y65" s="107"/>
      <c r="Z65" s="107"/>
      <c r="AA65" s="107"/>
      <c r="AB65" s="107"/>
      <c r="AC65" s="107"/>
      <c r="AD65" s="96"/>
      <c r="AE65" s="96"/>
      <c r="AF65" s="96"/>
      <c r="AG65" s="96"/>
      <c r="AH65" s="96"/>
      <c r="AI65" s="88"/>
      <c r="AJ65" s="88"/>
      <c r="AK65" s="88"/>
      <c r="AL65" s="88"/>
      <c r="AM65" s="88"/>
      <c r="AN65" s="88"/>
      <c r="AO65" s="88"/>
      <c r="AP65" s="88"/>
      <c r="AQ65" s="88"/>
    </row>
    <row r="66" spans="2:43" ht="15">
      <c r="B66" s="101" t="s">
        <v>84</v>
      </c>
      <c r="C66" s="98" t="s">
        <v>43</v>
      </c>
      <c r="D66" s="102">
        <v>0.033832</v>
      </c>
      <c r="E66" s="102">
        <v>0.047853</v>
      </c>
      <c r="F66" s="102">
        <v>0.07967400000000001</v>
      </c>
      <c r="G66" s="102">
        <v>0.079086</v>
      </c>
      <c r="H66" s="102">
        <v>0.103088</v>
      </c>
      <c r="I66" s="102">
        <v>0.217726</v>
      </c>
      <c r="J66" s="102">
        <v>0.240424</v>
      </c>
      <c r="K66" s="102">
        <v>0.222757</v>
      </c>
      <c r="L66" s="103">
        <v>0.255794</v>
      </c>
      <c r="N66" s="88"/>
      <c r="O66" s="88"/>
      <c r="P66" s="88"/>
      <c r="Q66" s="88"/>
      <c r="R66" s="88"/>
      <c r="S66" s="106"/>
      <c r="T66" s="94"/>
      <c r="U66" s="107"/>
      <c r="V66" s="107"/>
      <c r="W66" s="107"/>
      <c r="X66" s="107"/>
      <c r="Y66" s="107"/>
      <c r="Z66" s="107"/>
      <c r="AA66" s="107"/>
      <c r="AB66" s="107"/>
      <c r="AC66" s="107"/>
      <c r="AD66" s="96"/>
      <c r="AE66" s="96"/>
      <c r="AF66" s="96"/>
      <c r="AG66" s="96"/>
      <c r="AH66" s="96"/>
      <c r="AI66" s="88"/>
      <c r="AJ66" s="88"/>
      <c r="AK66" s="88"/>
      <c r="AL66" s="88"/>
      <c r="AM66" s="88"/>
      <c r="AN66" s="88"/>
      <c r="AO66" s="88"/>
      <c r="AP66" s="88"/>
      <c r="AQ66" s="88"/>
    </row>
    <row r="67" spans="2:43" ht="15">
      <c r="B67" s="101" t="s">
        <v>88</v>
      </c>
      <c r="C67" s="98" t="s">
        <v>54</v>
      </c>
      <c r="D67" s="102">
        <v>0.007554</v>
      </c>
      <c r="E67" s="102">
        <v>0.053649</v>
      </c>
      <c r="F67" s="102">
        <v>0.04828</v>
      </c>
      <c r="G67" s="102">
        <v>0.06472499999999999</v>
      </c>
      <c r="H67" s="102">
        <v>0.057424</v>
      </c>
      <c r="I67" s="102">
        <v>0.086977</v>
      </c>
      <c r="J67" s="102">
        <v>0.229693</v>
      </c>
      <c r="K67" s="102">
        <v>0.24418399999999998</v>
      </c>
      <c r="L67" s="103">
        <v>0.24182599999999999</v>
      </c>
      <c r="N67" s="88"/>
      <c r="O67" s="88"/>
      <c r="P67" s="88"/>
      <c r="Q67" s="88"/>
      <c r="R67" s="88"/>
      <c r="S67" s="106"/>
      <c r="T67" s="94"/>
      <c r="U67" s="107"/>
      <c r="V67" s="107"/>
      <c r="W67" s="107"/>
      <c r="X67" s="107"/>
      <c r="Y67" s="107"/>
      <c r="Z67" s="107"/>
      <c r="AA67" s="107"/>
      <c r="AB67" s="107"/>
      <c r="AC67" s="107"/>
      <c r="AD67" s="96"/>
      <c r="AE67" s="96"/>
      <c r="AF67" s="96"/>
      <c r="AG67" s="96"/>
      <c r="AH67" s="96"/>
      <c r="AI67" s="88"/>
      <c r="AJ67" s="88"/>
      <c r="AK67" s="88"/>
      <c r="AL67" s="88"/>
      <c r="AM67" s="88"/>
      <c r="AN67" s="88"/>
      <c r="AO67" s="88"/>
      <c r="AP67" s="88"/>
      <c r="AQ67" s="88"/>
    </row>
    <row r="68" spans="2:43" ht="15">
      <c r="B68" s="101" t="s">
        <v>70</v>
      </c>
      <c r="C68" s="98" t="s">
        <v>42</v>
      </c>
      <c r="D68" s="102">
        <v>0</v>
      </c>
      <c r="E68" s="102">
        <v>0.104</v>
      </c>
      <c r="F68" s="102">
        <v>0.063</v>
      </c>
      <c r="G68" s="102">
        <v>0.09</v>
      </c>
      <c r="H68" s="102">
        <v>0.075</v>
      </c>
      <c r="I68" s="102">
        <v>0.113</v>
      </c>
      <c r="J68" s="102">
        <v>0.263</v>
      </c>
      <c r="K68" s="102">
        <v>0.221</v>
      </c>
      <c r="L68" s="103">
        <v>0.238</v>
      </c>
      <c r="N68" s="88"/>
      <c r="O68" s="88"/>
      <c r="P68" s="88"/>
      <c r="Q68" s="88"/>
      <c r="R68" s="88"/>
      <c r="S68" s="106"/>
      <c r="T68" s="94"/>
      <c r="U68" s="107"/>
      <c r="V68" s="107"/>
      <c r="W68" s="107"/>
      <c r="X68" s="107"/>
      <c r="Y68" s="107"/>
      <c r="Z68" s="107"/>
      <c r="AA68" s="107"/>
      <c r="AB68" s="107"/>
      <c r="AC68" s="107"/>
      <c r="AD68" s="96"/>
      <c r="AE68" s="96"/>
      <c r="AF68" s="96"/>
      <c r="AG68" s="96"/>
      <c r="AH68" s="96"/>
      <c r="AI68" s="88"/>
      <c r="AJ68" s="88"/>
      <c r="AK68" s="88"/>
      <c r="AL68" s="88"/>
      <c r="AM68" s="88"/>
      <c r="AN68" s="88"/>
      <c r="AO68" s="88"/>
      <c r="AP68" s="88"/>
      <c r="AQ68" s="88"/>
    </row>
    <row r="69" spans="2:43" ht="15">
      <c r="B69" s="101" t="s">
        <v>59</v>
      </c>
      <c r="C69" s="98" t="s">
        <v>49</v>
      </c>
      <c r="D69" s="102">
        <v>0.034535529339999996</v>
      </c>
      <c r="E69" s="102">
        <v>0.039080965</v>
      </c>
      <c r="F69" s="102">
        <v>0.067353315</v>
      </c>
      <c r="G69" s="102">
        <v>0.047162035000000005</v>
      </c>
      <c r="H69" s="102">
        <v>0.063304185</v>
      </c>
      <c r="I69" s="102">
        <v>0.079429175</v>
      </c>
      <c r="J69" s="102">
        <v>0.210368985</v>
      </c>
      <c r="K69" s="102">
        <v>0.183826345</v>
      </c>
      <c r="L69" s="103">
        <v>0.18421993</v>
      </c>
      <c r="N69" s="88"/>
      <c r="O69" s="88"/>
      <c r="P69" s="88"/>
      <c r="Q69" s="88"/>
      <c r="R69" s="88"/>
      <c r="S69" s="106"/>
      <c r="T69" s="94"/>
      <c r="U69" s="107"/>
      <c r="V69" s="107"/>
      <c r="W69" s="107"/>
      <c r="X69" s="107"/>
      <c r="Y69" s="107"/>
      <c r="Z69" s="107"/>
      <c r="AA69" s="107"/>
      <c r="AB69" s="107"/>
      <c r="AC69" s="107"/>
      <c r="AD69" s="96"/>
      <c r="AE69" s="96"/>
      <c r="AF69" s="96"/>
      <c r="AG69" s="96"/>
      <c r="AH69" s="96"/>
      <c r="AI69" s="88"/>
      <c r="AJ69" s="88"/>
      <c r="AK69" s="88"/>
      <c r="AL69" s="88"/>
      <c r="AM69" s="88"/>
      <c r="AN69" s="88"/>
      <c r="AO69" s="88"/>
      <c r="AP69" s="88"/>
      <c r="AQ69" s="88"/>
    </row>
    <row r="70" spans="2:43" ht="15">
      <c r="B70" s="101" t="s">
        <v>66</v>
      </c>
      <c r="C70" s="98" t="s">
        <v>41</v>
      </c>
      <c r="D70" s="102">
        <v>0.02862736158972365</v>
      </c>
      <c r="E70" s="102">
        <v>0.026924469354644067</v>
      </c>
      <c r="F70" s="102">
        <v>0.04898161680902131</v>
      </c>
      <c r="G70" s="102">
        <v>0.05469368052668981</v>
      </c>
      <c r="H70" s="102">
        <v>0.07153488247361858</v>
      </c>
      <c r="I70" s="102">
        <v>0.189678059507368</v>
      </c>
      <c r="J70" s="102">
        <v>0.16625323482481663</v>
      </c>
      <c r="K70" s="102">
        <v>0.16625323482481663</v>
      </c>
      <c r="L70" s="103">
        <v>0.16633368642647392</v>
      </c>
      <c r="N70" s="88"/>
      <c r="O70" s="88"/>
      <c r="P70" s="88"/>
      <c r="Q70" s="88"/>
      <c r="R70" s="88"/>
      <c r="S70" s="106"/>
      <c r="T70" s="94"/>
      <c r="U70" s="107"/>
      <c r="V70" s="107"/>
      <c r="W70" s="107"/>
      <c r="X70" s="107"/>
      <c r="Y70" s="107"/>
      <c r="Z70" s="107"/>
      <c r="AA70" s="107"/>
      <c r="AB70" s="107"/>
      <c r="AC70" s="107"/>
      <c r="AD70" s="96"/>
      <c r="AE70" s="96"/>
      <c r="AF70" s="96"/>
      <c r="AG70" s="96"/>
      <c r="AH70" s="96"/>
      <c r="AI70" s="88"/>
      <c r="AJ70" s="88"/>
      <c r="AK70" s="88"/>
      <c r="AL70" s="88"/>
      <c r="AM70" s="88"/>
      <c r="AN70" s="88"/>
      <c r="AO70" s="88"/>
      <c r="AP70" s="88"/>
      <c r="AQ70" s="88"/>
    </row>
    <row r="71" spans="2:43" ht="15">
      <c r="B71" s="101" t="s">
        <v>67</v>
      </c>
      <c r="C71" s="98" t="s">
        <v>37</v>
      </c>
      <c r="D71" s="102">
        <v>0</v>
      </c>
      <c r="E71" s="102">
        <v>0.01807</v>
      </c>
      <c r="F71" s="102">
        <v>0.00745</v>
      </c>
      <c r="G71" s="102">
        <v>0.02128</v>
      </c>
      <c r="H71" s="102">
        <v>0.02361</v>
      </c>
      <c r="I71" s="102">
        <v>0.03935</v>
      </c>
      <c r="J71" s="102">
        <v>0.14003</v>
      </c>
      <c r="K71" s="102">
        <v>0.14285</v>
      </c>
      <c r="L71" s="103">
        <v>0.14243</v>
      </c>
      <c r="N71" s="88"/>
      <c r="O71" s="88"/>
      <c r="P71" s="88"/>
      <c r="Q71" s="88"/>
      <c r="R71" s="88"/>
      <c r="S71" s="106"/>
      <c r="T71" s="94"/>
      <c r="U71" s="107"/>
      <c r="V71" s="107"/>
      <c r="W71" s="107"/>
      <c r="X71" s="107"/>
      <c r="Y71" s="107"/>
      <c r="Z71" s="107"/>
      <c r="AA71" s="107"/>
      <c r="AB71" s="107"/>
      <c r="AC71" s="107"/>
      <c r="AD71" s="96"/>
      <c r="AE71" s="96"/>
      <c r="AF71" s="96"/>
      <c r="AG71" s="96"/>
      <c r="AH71" s="96"/>
      <c r="AI71" s="88"/>
      <c r="AJ71" s="88"/>
      <c r="AK71" s="88"/>
      <c r="AL71" s="88"/>
      <c r="AM71" s="88"/>
      <c r="AN71" s="88"/>
      <c r="AO71" s="88"/>
      <c r="AP71" s="88"/>
      <c r="AQ71" s="88"/>
    </row>
    <row r="72" spans="2:43" ht="15">
      <c r="B72" s="101" t="s">
        <v>74</v>
      </c>
      <c r="C72" s="98" t="s">
        <v>46</v>
      </c>
      <c r="D72" s="102">
        <v>0.016917426594782223</v>
      </c>
      <c r="E72" s="102">
        <v>0.041677355</v>
      </c>
      <c r="F72" s="102">
        <v>0.035981589999999994</v>
      </c>
      <c r="G72" s="102">
        <v>0.04370710166666666</v>
      </c>
      <c r="H72" s="102">
        <v>0.04319076166666667</v>
      </c>
      <c r="I72" s="102">
        <v>0.04905035333333333</v>
      </c>
      <c r="J72" s="102">
        <v>0.078586135</v>
      </c>
      <c r="K72" s="102">
        <v>0.10662875166666667</v>
      </c>
      <c r="L72" s="103">
        <v>0.13028875833333334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108"/>
      <c r="Z72" s="96"/>
      <c r="AA72" s="96"/>
      <c r="AB72" s="96"/>
      <c r="AC72" s="96"/>
      <c r="AD72" s="96"/>
      <c r="AE72" s="96"/>
      <c r="AF72" s="96"/>
      <c r="AG72" s="96"/>
      <c r="AH72" s="96"/>
      <c r="AI72" s="88"/>
      <c r="AJ72" s="88"/>
      <c r="AK72" s="88"/>
      <c r="AL72" s="88"/>
      <c r="AM72" s="88"/>
      <c r="AN72" s="88"/>
      <c r="AO72" s="88"/>
      <c r="AP72" s="88"/>
      <c r="AQ72" s="88"/>
    </row>
    <row r="73" spans="2:43" ht="15">
      <c r="B73" s="101" t="s">
        <v>86</v>
      </c>
      <c r="C73" s="98" t="s">
        <v>52</v>
      </c>
      <c r="D73" s="102">
        <v>0</v>
      </c>
      <c r="E73" s="102">
        <v>0.020113205473429686</v>
      </c>
      <c r="F73" s="102">
        <v>0.03758861350772106</v>
      </c>
      <c r="G73" s="102">
        <v>0.036929164147936476</v>
      </c>
      <c r="H73" s="102">
        <v>0.03088421168324449</v>
      </c>
      <c r="I73" s="102">
        <v>0.05121723360993571</v>
      </c>
      <c r="J73" s="102">
        <v>0.15442105841622245</v>
      </c>
      <c r="K73" s="102">
        <v>0.17299554871682146</v>
      </c>
      <c r="L73" s="103">
        <v>0.11859097653459362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108"/>
      <c r="Z73" s="96"/>
      <c r="AA73" s="96"/>
      <c r="AB73" s="96"/>
      <c r="AC73" s="96"/>
      <c r="AD73" s="96"/>
      <c r="AE73" s="96"/>
      <c r="AF73" s="96"/>
      <c r="AG73" s="96"/>
      <c r="AH73" s="96"/>
      <c r="AI73" s="88"/>
      <c r="AJ73" s="88"/>
      <c r="AK73" s="88"/>
      <c r="AL73" s="88"/>
      <c r="AM73" s="88"/>
      <c r="AN73" s="88"/>
      <c r="AO73" s="88"/>
      <c r="AP73" s="88"/>
      <c r="AQ73" s="88"/>
    </row>
    <row r="74" spans="2:43" ht="15">
      <c r="B74" s="101" t="s">
        <v>72</v>
      </c>
      <c r="C74" s="98" t="s">
        <v>33</v>
      </c>
      <c r="D74" s="102">
        <v>0</v>
      </c>
      <c r="E74" s="102">
        <v>0</v>
      </c>
      <c r="F74" s="102">
        <v>0.02835526538489562</v>
      </c>
      <c r="G74" s="102">
        <v>0.05887143817641915</v>
      </c>
      <c r="H74" s="102">
        <v>0.020126481571124618</v>
      </c>
      <c r="I74" s="102">
        <v>0.026755500023599346</v>
      </c>
      <c r="J74" s="102">
        <v>0.06993194837872496</v>
      </c>
      <c r="K74" s="102">
        <v>0.07112690386938221</v>
      </c>
      <c r="L74" s="103">
        <v>0.07175208258600073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108"/>
      <c r="Z74" s="96"/>
      <c r="AA74" s="96"/>
      <c r="AB74" s="96"/>
      <c r="AC74" s="96"/>
      <c r="AD74" s="96"/>
      <c r="AE74" s="96"/>
      <c r="AF74" s="96"/>
      <c r="AG74" s="96"/>
      <c r="AH74" s="96"/>
      <c r="AI74" s="88"/>
      <c r="AJ74" s="88"/>
      <c r="AK74" s="88"/>
      <c r="AL74" s="88"/>
      <c r="AM74" s="88"/>
      <c r="AN74" s="88"/>
      <c r="AO74" s="88"/>
      <c r="AP74" s="88"/>
      <c r="AQ74" s="88"/>
    </row>
    <row r="75" spans="2:43" ht="15">
      <c r="B75" s="101" t="s">
        <v>87</v>
      </c>
      <c r="C75" s="98" t="s">
        <v>29</v>
      </c>
      <c r="D75" s="102">
        <v>0.01881824</v>
      </c>
      <c r="E75" s="102">
        <v>0.017105355</v>
      </c>
      <c r="F75" s="102">
        <v>0.023548504999999997</v>
      </c>
      <c r="G75" s="102">
        <v>0.024417175</v>
      </c>
      <c r="H75" s="102">
        <v>0.018771566</v>
      </c>
      <c r="I75" s="102">
        <v>0.025093215000000002</v>
      </c>
      <c r="J75" s="102">
        <v>0.06631335</v>
      </c>
      <c r="K75" s="102">
        <v>0.06530427500000001</v>
      </c>
      <c r="L75" s="103">
        <v>0.06503004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108"/>
      <c r="Z75" s="96"/>
      <c r="AA75" s="96"/>
      <c r="AB75" s="96"/>
      <c r="AC75" s="96"/>
      <c r="AD75" s="96"/>
      <c r="AE75" s="96"/>
      <c r="AF75" s="96"/>
      <c r="AG75" s="96"/>
      <c r="AH75" s="96"/>
      <c r="AI75" s="88"/>
      <c r="AJ75" s="88"/>
      <c r="AK75" s="88"/>
      <c r="AL75" s="88"/>
      <c r="AM75" s="88"/>
      <c r="AN75" s="88"/>
      <c r="AO75" s="88"/>
      <c r="AP75" s="88"/>
      <c r="AQ75" s="88"/>
    </row>
    <row r="76" spans="2:43" ht="15">
      <c r="B76" s="101" t="s">
        <v>63</v>
      </c>
      <c r="C76" s="98" t="s">
        <v>36</v>
      </c>
      <c r="D76" s="102">
        <v>0.0004</v>
      </c>
      <c r="E76" s="102">
        <v>0.0003</v>
      </c>
      <c r="F76" s="102">
        <v>0.0013</v>
      </c>
      <c r="G76" s="102">
        <v>0.0003</v>
      </c>
      <c r="H76" s="102">
        <v>0.0003</v>
      </c>
      <c r="I76" s="102">
        <v>0.0064</v>
      </c>
      <c r="J76" s="102">
        <v>0.0256</v>
      </c>
      <c r="K76" s="102">
        <v>0.0258</v>
      </c>
      <c r="L76" s="103">
        <v>0.0395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96"/>
      <c r="AA76" s="96"/>
      <c r="AB76" s="96"/>
      <c r="AC76" s="96"/>
      <c r="AD76" s="96"/>
      <c r="AE76" s="96"/>
      <c r="AF76" s="96"/>
      <c r="AG76" s="96"/>
      <c r="AH76" s="96"/>
      <c r="AI76" s="88"/>
      <c r="AJ76" s="88"/>
      <c r="AK76" s="88"/>
      <c r="AL76" s="88"/>
      <c r="AM76" s="88"/>
      <c r="AN76" s="88"/>
      <c r="AO76" s="88"/>
      <c r="AP76" s="88"/>
      <c r="AQ76" s="88"/>
    </row>
    <row r="77" spans="2:43" ht="15">
      <c r="B77" s="101" t="s">
        <v>80</v>
      </c>
      <c r="C77" s="98" t="s">
        <v>35</v>
      </c>
      <c r="D77" s="102">
        <v>0.0011017203600000001</v>
      </c>
      <c r="E77" s="102">
        <v>0.00358790844</v>
      </c>
      <c r="F77" s="102">
        <v>0.00748424461</v>
      </c>
      <c r="G77" s="102">
        <v>0.0043965919700000005</v>
      </c>
      <c r="H77" s="102">
        <v>0.003723174076</v>
      </c>
      <c r="I77" s="102">
        <v>0.008939350665</v>
      </c>
      <c r="J77" s="102">
        <v>0.0135666658</v>
      </c>
      <c r="K77" s="102">
        <v>0.01763260405</v>
      </c>
      <c r="L77" s="103">
        <v>0.02838047733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96"/>
      <c r="AA77" s="96"/>
      <c r="AB77" s="96"/>
      <c r="AC77" s="96"/>
      <c r="AD77" s="96"/>
      <c r="AE77" s="96"/>
      <c r="AF77" s="96"/>
      <c r="AG77" s="96"/>
      <c r="AH77" s="96"/>
      <c r="AI77" s="88"/>
      <c r="AJ77" s="88"/>
      <c r="AK77" s="88"/>
      <c r="AL77" s="88"/>
      <c r="AM77" s="88"/>
      <c r="AN77" s="88"/>
      <c r="AO77" s="88"/>
      <c r="AP77" s="88"/>
      <c r="AQ77" s="88"/>
    </row>
    <row r="78" spans="2:43" ht="15">
      <c r="B78" s="101" t="s">
        <v>77</v>
      </c>
      <c r="C78" s="98" t="s">
        <v>44</v>
      </c>
      <c r="D78" s="102">
        <v>0.0190036202502317</v>
      </c>
      <c r="E78" s="102">
        <v>0.016646605653382763</v>
      </c>
      <c r="F78" s="102">
        <v>0.0131669964</v>
      </c>
      <c r="G78" s="102">
        <v>0.0127353</v>
      </c>
      <c r="H78" s="102">
        <v>0.01522151</v>
      </c>
      <c r="I78" s="102">
        <v>0.022219098</v>
      </c>
      <c r="J78" s="102">
        <v>0.020103045</v>
      </c>
      <c r="K78" s="102">
        <v>0.019890358</v>
      </c>
      <c r="L78" s="103">
        <v>0.0211175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</row>
    <row r="79" spans="2:43" ht="15">
      <c r="B79" s="101" t="s">
        <v>79</v>
      </c>
      <c r="C79" s="98" t="s">
        <v>30</v>
      </c>
      <c r="D79" s="102">
        <v>0</v>
      </c>
      <c r="E79" s="102">
        <v>0.004956</v>
      </c>
      <c r="F79" s="102">
        <v>0.005479</v>
      </c>
      <c r="G79" s="102">
        <v>0.004522</v>
      </c>
      <c r="H79" s="102">
        <v>0.005131</v>
      </c>
      <c r="I79" s="102">
        <v>0.006625</v>
      </c>
      <c r="J79" s="102">
        <v>0.013711000000000001</v>
      </c>
      <c r="K79" s="102">
        <v>0.010946</v>
      </c>
      <c r="L79" s="103">
        <v>0.01374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</row>
    <row r="80" spans="2:43" ht="15">
      <c r="B80" s="109" t="s">
        <v>78</v>
      </c>
      <c r="C80" s="110" t="s">
        <v>55</v>
      </c>
      <c r="D80" s="111">
        <v>0.004985229999999999</v>
      </c>
      <c r="E80" s="111">
        <v>0.00515475</v>
      </c>
      <c r="F80" s="111">
        <v>0.00684391</v>
      </c>
      <c r="G80" s="111">
        <v>0.005136425</v>
      </c>
      <c r="H80" s="111">
        <v>0.006874585</v>
      </c>
      <c r="I80" s="111">
        <v>0.018285520000000003</v>
      </c>
      <c r="J80" s="111">
        <v>0.017063295</v>
      </c>
      <c r="K80" s="111">
        <v>0.0170024</v>
      </c>
      <c r="L80" s="112">
        <v>0.008077745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</row>
    <row r="81" spans="1:42" ht="15">
      <c r="A81" s="113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</row>
    <row r="82" spans="1:42" ht="15.6">
      <c r="A82" s="113"/>
      <c r="B82" s="282" t="s">
        <v>272</v>
      </c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78"/>
  <sheetViews>
    <sheetView workbookViewId="0" topLeftCell="E1">
      <selection activeCell="O42" sqref="O42"/>
    </sheetView>
  </sheetViews>
  <sheetFormatPr defaultColWidth="9.140625" defaultRowHeight="15"/>
  <cols>
    <col min="1" max="1" width="9.140625" style="17" customWidth="1"/>
    <col min="2" max="2" width="43.421875" style="17" customWidth="1"/>
    <col min="3" max="16384" width="9.140625" style="17" customWidth="1"/>
  </cols>
  <sheetData>
    <row r="1" ht="12.75"/>
    <row r="2" spans="2:5" ht="12.75">
      <c r="B2" s="90"/>
      <c r="C2" s="91">
        <v>2002</v>
      </c>
      <c r="D2" s="91" t="s">
        <v>227</v>
      </c>
      <c r="E2" s="93">
        <v>2021</v>
      </c>
    </row>
    <row r="3" spans="2:5" ht="12.75">
      <c r="B3" s="97" t="s">
        <v>28</v>
      </c>
      <c r="C3" s="102">
        <v>6.40731432371444</v>
      </c>
      <c r="D3" s="102">
        <v>-1.0287491670030198</v>
      </c>
      <c r="E3" s="103">
        <v>5.37856515671142</v>
      </c>
    </row>
    <row r="4" spans="2:5" ht="12.75">
      <c r="B4" s="97"/>
      <c r="C4" s="102"/>
      <c r="D4" s="102"/>
      <c r="E4" s="103"/>
    </row>
    <row r="5" spans="2:5" ht="12.75">
      <c r="B5" s="97" t="s">
        <v>32</v>
      </c>
      <c r="C5" s="102">
        <v>6.56296950950066</v>
      </c>
      <c r="D5" s="102">
        <v>2.906496240651939</v>
      </c>
      <c r="E5" s="103">
        <v>9.4694657501526</v>
      </c>
    </row>
    <row r="6" spans="2:5" ht="12.75">
      <c r="B6" s="97" t="s">
        <v>31</v>
      </c>
      <c r="C6" s="102">
        <v>7.73883931327174</v>
      </c>
      <c r="D6" s="102">
        <v>1.3203331274042007</v>
      </c>
      <c r="E6" s="103">
        <v>9.05917244067594</v>
      </c>
    </row>
    <row r="7" spans="2:5" ht="12.75">
      <c r="B7" s="97" t="s">
        <v>30</v>
      </c>
      <c r="C7" s="102">
        <v>7.64581599992973</v>
      </c>
      <c r="D7" s="102">
        <v>1.207325326000901</v>
      </c>
      <c r="E7" s="103">
        <v>8.85314132593063</v>
      </c>
    </row>
    <row r="8" spans="2:5" ht="12.75">
      <c r="B8" s="97" t="s">
        <v>33</v>
      </c>
      <c r="C8" s="102">
        <v>9.31496130884201</v>
      </c>
      <c r="D8" s="102">
        <v>-0.6172469231199997</v>
      </c>
      <c r="E8" s="103">
        <v>8.69771438572201</v>
      </c>
    </row>
    <row r="9" spans="2:5" ht="12.75">
      <c r="B9" s="97" t="s">
        <v>34</v>
      </c>
      <c r="C9" s="102">
        <v>9.04163258037408</v>
      </c>
      <c r="D9" s="102">
        <v>-1.359390513708779</v>
      </c>
      <c r="E9" s="103">
        <v>7.6822420666653</v>
      </c>
    </row>
    <row r="10" spans="2:5" ht="12.75">
      <c r="B10" s="97" t="s">
        <v>40</v>
      </c>
      <c r="C10" s="102">
        <v>7.22225778639558</v>
      </c>
      <c r="D10" s="102">
        <v>0.44148333283924046</v>
      </c>
      <c r="E10" s="103">
        <v>7.66374111923482</v>
      </c>
    </row>
    <row r="11" spans="2:5" ht="12.75">
      <c r="B11" s="97" t="s">
        <v>29</v>
      </c>
      <c r="C11" s="102">
        <v>8.31976683662537</v>
      </c>
      <c r="D11" s="102">
        <v>-1.0947752156675792</v>
      </c>
      <c r="E11" s="103">
        <v>7.22499162095779</v>
      </c>
    </row>
    <row r="12" spans="2:5" ht="12.75">
      <c r="B12" s="97" t="s">
        <v>39</v>
      </c>
      <c r="C12" s="102">
        <v>7.43879675273876</v>
      </c>
      <c r="D12" s="102">
        <v>-0.23127511870302975</v>
      </c>
      <c r="E12" s="103">
        <v>7.20752163403573</v>
      </c>
    </row>
    <row r="13" spans="2:5" ht="12.75">
      <c r="B13" s="97" t="s">
        <v>38</v>
      </c>
      <c r="C13" s="102">
        <v>7.34200241173587</v>
      </c>
      <c r="D13" s="102">
        <v>-0.46383119638571024</v>
      </c>
      <c r="E13" s="103">
        <v>6.87817121535016</v>
      </c>
    </row>
    <row r="14" spans="2:5" ht="12.75">
      <c r="B14" s="97" t="s">
        <v>55</v>
      </c>
      <c r="C14" s="102">
        <v>6.81620175427784</v>
      </c>
      <c r="D14" s="102">
        <v>0</v>
      </c>
      <c r="E14" s="103">
        <v>6.81620175427784</v>
      </c>
    </row>
    <row r="15" spans="2:5" ht="12.75">
      <c r="B15" s="97" t="s">
        <v>37</v>
      </c>
      <c r="C15" s="102">
        <v>6.3578038247995</v>
      </c>
      <c r="D15" s="102">
        <v>0.3878434619857396</v>
      </c>
      <c r="E15" s="103">
        <v>6.74564728678524</v>
      </c>
    </row>
    <row r="16" spans="2:5" ht="12.75">
      <c r="B16" s="97" t="s">
        <v>54</v>
      </c>
      <c r="C16" s="102">
        <v>6.7691068485281</v>
      </c>
      <c r="D16" s="102">
        <v>-0.09062871683615992</v>
      </c>
      <c r="E16" s="103">
        <v>6.67847813169194</v>
      </c>
    </row>
    <row r="17" spans="2:5" ht="12.75">
      <c r="B17" s="97" t="s">
        <v>36</v>
      </c>
      <c r="C17" s="102">
        <v>9.68563078801135</v>
      </c>
      <c r="D17" s="102">
        <v>-3.18802810763472</v>
      </c>
      <c r="E17" s="103">
        <v>6.49760268037663</v>
      </c>
    </row>
    <row r="18" spans="2:5" ht="12.75">
      <c r="B18" s="97" t="s">
        <v>35</v>
      </c>
      <c r="C18" s="102">
        <v>10.3648613715933</v>
      </c>
      <c r="D18" s="102">
        <v>-4.050856203267389</v>
      </c>
      <c r="E18" s="103">
        <v>6.31400516832591</v>
      </c>
    </row>
    <row r="19" spans="2:5" ht="12.75">
      <c r="B19" s="97" t="s">
        <v>43</v>
      </c>
      <c r="C19" s="102">
        <v>8.83236327332079</v>
      </c>
      <c r="D19" s="102">
        <v>-2.6073741447847807</v>
      </c>
      <c r="E19" s="103">
        <v>6.22498912853601</v>
      </c>
    </row>
    <row r="20" spans="2:5" ht="12.75">
      <c r="B20" s="97" t="s">
        <v>45</v>
      </c>
      <c r="C20" s="102">
        <v>7.07268328436414</v>
      </c>
      <c r="D20" s="102">
        <v>-1.1426586261421594</v>
      </c>
      <c r="E20" s="103">
        <v>5.93002465822198</v>
      </c>
    </row>
    <row r="21" spans="2:5" ht="12.75">
      <c r="B21" s="97" t="s">
        <v>41</v>
      </c>
      <c r="C21" s="102">
        <v>10.6360412778353</v>
      </c>
      <c r="D21" s="102">
        <v>-4.72925258309912</v>
      </c>
      <c r="E21" s="103">
        <v>5.90678869473618</v>
      </c>
    </row>
    <row r="22" spans="2:5" ht="12.75">
      <c r="B22" s="97" t="s">
        <v>42</v>
      </c>
      <c r="C22" s="102">
        <v>6.84003225406277</v>
      </c>
      <c r="D22" s="102">
        <v>-1.0417950509354696</v>
      </c>
      <c r="E22" s="103">
        <v>5.7982372031273</v>
      </c>
    </row>
    <row r="23" spans="2:5" ht="12.75">
      <c r="B23" s="97" t="s">
        <v>44</v>
      </c>
      <c r="C23" s="102">
        <v>9.67538888124119</v>
      </c>
      <c r="D23" s="102">
        <v>-3.96009463776978</v>
      </c>
      <c r="E23" s="103">
        <v>5.71529424347141</v>
      </c>
    </row>
    <row r="24" spans="2:5" ht="12.75">
      <c r="B24" s="97" t="s">
        <v>48</v>
      </c>
      <c r="C24" s="102">
        <v>5.0289919626942</v>
      </c>
      <c r="D24" s="102">
        <v>0.4001754780644795</v>
      </c>
      <c r="E24" s="103">
        <v>5.42916744075868</v>
      </c>
    </row>
    <row r="25" spans="2:5" ht="12.75">
      <c r="B25" s="97" t="s">
        <v>46</v>
      </c>
      <c r="C25" s="102">
        <v>7.80260902053138</v>
      </c>
      <c r="D25" s="102">
        <v>-2.4954653454185394</v>
      </c>
      <c r="E25" s="103">
        <v>5.30714367511284</v>
      </c>
    </row>
    <row r="26" spans="2:5" ht="12.75">
      <c r="B26" s="97" t="s">
        <v>47</v>
      </c>
      <c r="C26" s="102">
        <v>6.8026684757451</v>
      </c>
      <c r="D26" s="102">
        <v>-1.6964445558602703</v>
      </c>
      <c r="E26" s="103">
        <v>5.10622391988483</v>
      </c>
    </row>
    <row r="27" spans="2:5" ht="12.75">
      <c r="B27" s="97" t="s">
        <v>49</v>
      </c>
      <c r="C27" s="102">
        <v>5.95478680194433</v>
      </c>
      <c r="D27" s="102">
        <v>-1.01466265441461</v>
      </c>
      <c r="E27" s="103">
        <v>4.94012414752972</v>
      </c>
    </row>
    <row r="28" spans="2:5" ht="12.75">
      <c r="B28" s="97" t="s">
        <v>51</v>
      </c>
      <c r="C28" s="102">
        <v>4.6586548489498</v>
      </c>
      <c r="D28" s="102">
        <v>-0.02414979596736977</v>
      </c>
      <c r="E28" s="103">
        <v>4.63450505298243</v>
      </c>
    </row>
    <row r="29" spans="2:5" ht="12.75">
      <c r="B29" s="97" t="s">
        <v>50</v>
      </c>
      <c r="C29" s="102">
        <v>5.90428570310727</v>
      </c>
      <c r="D29" s="102">
        <v>-1.3888197278282002</v>
      </c>
      <c r="E29" s="103">
        <v>4.51546597527907</v>
      </c>
    </row>
    <row r="30" spans="2:5" ht="12.75">
      <c r="B30" s="97" t="s">
        <v>52</v>
      </c>
      <c r="C30" s="102">
        <v>5.92197734724449</v>
      </c>
      <c r="D30" s="102">
        <v>-1.5469769311706703</v>
      </c>
      <c r="E30" s="103">
        <v>4.37500041607382</v>
      </c>
    </row>
    <row r="31" spans="2:5" ht="12.75">
      <c r="B31" s="97" t="s">
        <v>53</v>
      </c>
      <c r="C31" s="102">
        <v>6.26255595259837</v>
      </c>
      <c r="D31" s="102">
        <v>-2.02947415078149</v>
      </c>
      <c r="E31" s="103">
        <v>4.23308180181688</v>
      </c>
    </row>
    <row r="32" spans="2:5" ht="12.75">
      <c r="B32" s="97"/>
      <c r="C32" s="102"/>
      <c r="D32" s="102"/>
      <c r="E32" s="103"/>
    </row>
    <row r="33" spans="2:5" ht="12.75">
      <c r="B33" s="97" t="s">
        <v>58</v>
      </c>
      <c r="C33" s="102">
        <v>7.9</v>
      </c>
      <c r="D33" s="102">
        <v>-3.0538084051957</v>
      </c>
      <c r="E33" s="103">
        <v>4.8461915948043</v>
      </c>
    </row>
    <row r="34" spans="2:5" ht="12.75">
      <c r="B34" s="114" t="s">
        <v>56</v>
      </c>
      <c r="C34" s="111">
        <v>7.53</v>
      </c>
      <c r="D34" s="111">
        <v>-3.4890205401607</v>
      </c>
      <c r="E34" s="112">
        <v>4.0409794598393</v>
      </c>
    </row>
    <row r="35" ht="12.75"/>
    <row r="37" ht="15">
      <c r="B37" s="17" t="s">
        <v>207</v>
      </c>
    </row>
    <row r="38" ht="15">
      <c r="B38" s="17" t="s">
        <v>109</v>
      </c>
    </row>
    <row r="40" ht="15">
      <c r="B40" s="17" t="s">
        <v>110</v>
      </c>
    </row>
    <row r="43" spans="4:7" ht="15">
      <c r="D43" s="115" t="s">
        <v>208</v>
      </c>
      <c r="E43" s="116" t="s">
        <v>196</v>
      </c>
      <c r="F43" s="116"/>
      <c r="G43" s="117"/>
    </row>
    <row r="44" spans="4:7" ht="15">
      <c r="D44" s="118" t="s">
        <v>209</v>
      </c>
      <c r="E44" s="88" t="s">
        <v>200</v>
      </c>
      <c r="F44" s="88"/>
      <c r="G44" s="119"/>
    </row>
    <row r="45" spans="4:7" ht="15">
      <c r="D45" s="118"/>
      <c r="E45" s="89">
        <v>2021</v>
      </c>
      <c r="F45" s="89">
        <v>2020</v>
      </c>
      <c r="G45" s="120">
        <v>2019</v>
      </c>
    </row>
    <row r="46" spans="4:7" ht="15">
      <c r="D46" s="118" t="s">
        <v>28</v>
      </c>
      <c r="E46" s="96">
        <v>5.37856515671142</v>
      </c>
      <c r="F46" s="96">
        <v>5.42099528816462</v>
      </c>
      <c r="G46" s="121">
        <v>5.74054546421291</v>
      </c>
    </row>
    <row r="47" spans="4:7" ht="15">
      <c r="D47" s="118"/>
      <c r="E47" s="96"/>
      <c r="F47" s="96"/>
      <c r="G47" s="121"/>
    </row>
    <row r="48" spans="4:7" ht="15">
      <c r="D48" s="118" t="s">
        <v>68</v>
      </c>
      <c r="E48" s="108">
        <v>9.4694657501526</v>
      </c>
      <c r="F48" s="108">
        <v>9.11046401030158</v>
      </c>
      <c r="G48" s="122">
        <v>9.22896587653034</v>
      </c>
    </row>
    <row r="49" spans="4:7" ht="15">
      <c r="D49" s="118" t="s">
        <v>61</v>
      </c>
      <c r="E49" s="108">
        <v>9.05917244067594</v>
      </c>
      <c r="F49" s="108">
        <v>9.89457948348262</v>
      </c>
      <c r="G49" s="122">
        <v>9.84718227441384</v>
      </c>
    </row>
    <row r="50" spans="4:7" ht="15">
      <c r="D50" s="118" t="s">
        <v>79</v>
      </c>
      <c r="E50" s="108">
        <v>8.85314132593063</v>
      </c>
      <c r="F50" s="108">
        <v>9.68020723197293</v>
      </c>
      <c r="G50" s="122">
        <v>9.43214937202524</v>
      </c>
    </row>
    <row r="51" spans="4:7" ht="15">
      <c r="D51" s="118" t="s">
        <v>72</v>
      </c>
      <c r="E51" s="108">
        <v>8.69771438572201</v>
      </c>
      <c r="F51" s="108">
        <v>8.86630832105832</v>
      </c>
      <c r="G51" s="122">
        <v>9.16729949979894</v>
      </c>
    </row>
    <row r="52" spans="4:7" ht="15">
      <c r="D52" s="118" t="s">
        <v>81</v>
      </c>
      <c r="E52" s="108">
        <v>7.6822420666653</v>
      </c>
      <c r="F52" s="108">
        <v>7.89580992283484</v>
      </c>
      <c r="G52" s="122">
        <v>8.53325244746803</v>
      </c>
    </row>
    <row r="53" spans="4:7" ht="15">
      <c r="D53" s="118" t="s">
        <v>83</v>
      </c>
      <c r="E53" s="108">
        <v>7.66374111923482</v>
      </c>
      <c r="F53" s="108">
        <v>6.95355002694744</v>
      </c>
      <c r="G53" s="122">
        <v>7.05992795813807</v>
      </c>
    </row>
    <row r="54" spans="4:7" ht="15">
      <c r="D54" s="118" t="s">
        <v>87</v>
      </c>
      <c r="E54" s="108">
        <v>7.22499162095779</v>
      </c>
      <c r="F54" s="108">
        <v>7.77824032916162</v>
      </c>
      <c r="G54" s="122">
        <v>8.82904690581635</v>
      </c>
    </row>
    <row r="55" spans="4:7" ht="15">
      <c r="D55" s="118" t="s">
        <v>85</v>
      </c>
      <c r="E55" s="108">
        <v>7.20752163403573</v>
      </c>
      <c r="F55" s="108">
        <v>7.07311968445591</v>
      </c>
      <c r="G55" s="122">
        <v>7.90509990851407</v>
      </c>
    </row>
    <row r="56" spans="4:7" ht="15">
      <c r="D56" s="118" t="s">
        <v>76</v>
      </c>
      <c r="E56" s="108">
        <v>6.87817121535016</v>
      </c>
      <c r="F56" s="108">
        <v>7.09092647050554</v>
      </c>
      <c r="G56" s="122">
        <v>7.64730496742297</v>
      </c>
    </row>
    <row r="57" spans="4:7" ht="15">
      <c r="D57" s="118" t="s">
        <v>67</v>
      </c>
      <c r="E57" s="108">
        <v>6.74564728678524</v>
      </c>
      <c r="F57" s="108">
        <v>7.12970293808227</v>
      </c>
      <c r="G57" s="122">
        <v>9.49177319191617</v>
      </c>
    </row>
    <row r="58" spans="4:7" ht="15">
      <c r="D58" s="118" t="s">
        <v>88</v>
      </c>
      <c r="E58" s="108">
        <v>6.67847813169194</v>
      </c>
      <c r="F58" s="108">
        <v>7.04279785366093</v>
      </c>
      <c r="G58" s="122">
        <v>7.22857475190851</v>
      </c>
    </row>
    <row r="59" spans="4:7" ht="15">
      <c r="D59" s="118" t="s">
        <v>63</v>
      </c>
      <c r="E59" s="108">
        <v>6.49760268037663</v>
      </c>
      <c r="F59" s="108">
        <v>6.97605715129785</v>
      </c>
      <c r="G59" s="122">
        <v>7.36726418312047</v>
      </c>
    </row>
    <row r="60" spans="4:7" ht="15">
      <c r="D60" s="118" t="s">
        <v>80</v>
      </c>
      <c r="E60" s="108">
        <v>6.31400516832591</v>
      </c>
      <c r="F60" s="108">
        <v>7.48573826584928</v>
      </c>
      <c r="G60" s="122">
        <v>8.05455831628492</v>
      </c>
    </row>
    <row r="61" spans="4:7" ht="15">
      <c r="D61" s="118" t="s">
        <v>84</v>
      </c>
      <c r="E61" s="108">
        <v>6.22498912853601</v>
      </c>
      <c r="F61" s="108">
        <v>6.2892944495206</v>
      </c>
      <c r="G61" s="122">
        <v>6.88167828401885</v>
      </c>
    </row>
    <row r="62" spans="4:7" ht="15">
      <c r="D62" s="118" t="s">
        <v>73</v>
      </c>
      <c r="E62" s="108">
        <v>5.93002465822198</v>
      </c>
      <c r="F62" s="108">
        <v>6.00263788799739</v>
      </c>
      <c r="G62" s="122">
        <v>6.20818940726046</v>
      </c>
    </row>
    <row r="63" spans="4:7" ht="15">
      <c r="D63" s="118" t="s">
        <v>66</v>
      </c>
      <c r="E63" s="108">
        <v>5.90678869473618</v>
      </c>
      <c r="F63" s="108">
        <v>6.60346380203103</v>
      </c>
      <c r="G63" s="122">
        <v>6.90348428435094</v>
      </c>
    </row>
    <row r="64" spans="4:7" ht="15">
      <c r="D64" s="118" t="s">
        <v>70</v>
      </c>
      <c r="E64" s="108">
        <v>5.7982372031273</v>
      </c>
      <c r="F64" s="108">
        <v>6.49707045921177</v>
      </c>
      <c r="G64" s="122">
        <v>6.61847863500024</v>
      </c>
    </row>
    <row r="65" spans="4:7" ht="15">
      <c r="D65" s="118" t="s">
        <v>77</v>
      </c>
      <c r="E65" s="108">
        <v>5.71529424347141</v>
      </c>
      <c r="F65" s="108">
        <v>6.15880480218624</v>
      </c>
      <c r="G65" s="122">
        <v>6.16191850003678</v>
      </c>
    </row>
    <row r="66" spans="4:7" ht="15">
      <c r="D66" s="118" t="s">
        <v>60</v>
      </c>
      <c r="E66" s="108">
        <v>5.42916744075868</v>
      </c>
      <c r="F66" s="108">
        <v>5.4805067543921</v>
      </c>
      <c r="G66" s="122">
        <v>5.76137995725957</v>
      </c>
    </row>
    <row r="67" spans="4:7" ht="15">
      <c r="D67" s="118" t="s">
        <v>74</v>
      </c>
      <c r="E67" s="108">
        <v>5.30714367511284</v>
      </c>
      <c r="F67" s="108">
        <v>5.8000083721312</v>
      </c>
      <c r="G67" s="122">
        <v>6.19318027538836</v>
      </c>
    </row>
    <row r="68" spans="4:7" ht="15">
      <c r="D68" s="118" t="s">
        <v>64</v>
      </c>
      <c r="E68" s="108">
        <v>5.10622391988483</v>
      </c>
      <c r="F68" s="108">
        <v>5.34094730601697</v>
      </c>
      <c r="G68" s="122">
        <v>5.66522223976159</v>
      </c>
    </row>
    <row r="69" spans="4:7" ht="15">
      <c r="D69" s="118" t="s">
        <v>59</v>
      </c>
      <c r="E69" s="108">
        <v>4.94012414752972</v>
      </c>
      <c r="F69" s="108">
        <v>4.91092842274704</v>
      </c>
      <c r="G69" s="122">
        <v>5.28195405580582</v>
      </c>
    </row>
    <row r="70" spans="4:7" ht="15">
      <c r="D70" s="118" t="s">
        <v>71</v>
      </c>
      <c r="E70" s="108">
        <v>4.63450505298243</v>
      </c>
      <c r="F70" s="108">
        <v>4.58066228354578</v>
      </c>
      <c r="G70" s="122">
        <v>4.9046062914308</v>
      </c>
    </row>
    <row r="71" spans="4:7" ht="15">
      <c r="D71" s="118" t="s">
        <v>69</v>
      </c>
      <c r="E71" s="108">
        <v>4.51546597527907</v>
      </c>
      <c r="F71" s="108">
        <v>4.65108553014069</v>
      </c>
      <c r="G71" s="122">
        <v>4.99295888031457</v>
      </c>
    </row>
    <row r="72" spans="4:7" ht="15">
      <c r="D72" s="118" t="s">
        <v>86</v>
      </c>
      <c r="E72" s="108">
        <v>4.37500041607382</v>
      </c>
      <c r="F72" s="108">
        <v>4.64302262559972</v>
      </c>
      <c r="G72" s="122">
        <v>4.71392498301323</v>
      </c>
    </row>
    <row r="73" spans="4:7" ht="15">
      <c r="D73" s="118" t="s">
        <v>65</v>
      </c>
      <c r="E73" s="108">
        <v>4.23308180181688</v>
      </c>
      <c r="F73" s="108">
        <v>4.11069907488529</v>
      </c>
      <c r="G73" s="122">
        <v>4.24568113662744</v>
      </c>
    </row>
    <row r="74" spans="4:7" ht="15">
      <c r="D74" s="118" t="s">
        <v>78</v>
      </c>
      <c r="E74" s="108">
        <v>3.49</v>
      </c>
      <c r="F74" s="108">
        <v>3.49</v>
      </c>
      <c r="G74" s="122">
        <v>4.28</v>
      </c>
    </row>
    <row r="75" spans="4:7" ht="15">
      <c r="D75" s="118"/>
      <c r="E75" s="108"/>
      <c r="F75" s="108"/>
      <c r="G75" s="122"/>
    </row>
    <row r="76" spans="4:7" ht="15">
      <c r="D76" s="118" t="s">
        <v>75</v>
      </c>
      <c r="E76" s="108">
        <v>4.8461915948043</v>
      </c>
      <c r="F76" s="108">
        <v>5.55806296216436</v>
      </c>
      <c r="G76" s="122">
        <v>5.72365017334763</v>
      </c>
    </row>
    <row r="77" spans="4:7" ht="15">
      <c r="D77" s="118" t="s">
        <v>62</v>
      </c>
      <c r="E77" s="108">
        <v>4.76508617496951</v>
      </c>
      <c r="F77" s="108">
        <v>4.95263479533763</v>
      </c>
      <c r="G77" s="122">
        <v>5.06064378975321</v>
      </c>
    </row>
    <row r="78" spans="4:7" ht="15">
      <c r="D78" s="123" t="s">
        <v>82</v>
      </c>
      <c r="E78" s="124">
        <v>4.0409794598393</v>
      </c>
      <c r="F78" s="124">
        <v>5.13310542353518</v>
      </c>
      <c r="G78" s="125">
        <v>5.21876696667979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98"/>
  <sheetViews>
    <sheetView workbookViewId="0" topLeftCell="A3">
      <selection activeCell="A10" sqref="A10"/>
    </sheetView>
  </sheetViews>
  <sheetFormatPr defaultColWidth="9.140625" defaultRowHeight="15"/>
  <cols>
    <col min="1" max="1" width="14.28125" style="17" customWidth="1"/>
    <col min="2" max="2" width="11.140625" style="17" customWidth="1"/>
    <col min="3" max="5" width="10.7109375" style="17" bestFit="1" customWidth="1"/>
    <col min="6" max="21" width="11.7109375" style="17" bestFit="1" customWidth="1"/>
    <col min="22" max="16384" width="9.140625" style="17" customWidth="1"/>
  </cols>
  <sheetData>
    <row r="1" ht="12.75"/>
    <row r="2" ht="12.75">
      <c r="B2" s="17" t="s">
        <v>216</v>
      </c>
    </row>
    <row r="3" ht="12.75">
      <c r="B3" s="17" t="s">
        <v>134</v>
      </c>
    </row>
    <row r="4" ht="16.2" customHeight="1">
      <c r="B4" s="286" t="s">
        <v>273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82.2" customHeight="1">
      <c r="A44" s="285"/>
    </row>
    <row r="46" spans="1:21" ht="15">
      <c r="A46" s="126"/>
      <c r="B46" s="127" t="s">
        <v>115</v>
      </c>
      <c r="C46" s="127" t="s">
        <v>116</v>
      </c>
      <c r="D46" s="127" t="s">
        <v>117</v>
      </c>
      <c r="E46" s="127" t="s">
        <v>118</v>
      </c>
      <c r="F46" s="127" t="s">
        <v>119</v>
      </c>
      <c r="G46" s="127" t="s">
        <v>120</v>
      </c>
      <c r="H46" s="127" t="s">
        <v>121</v>
      </c>
      <c r="I46" s="127" t="s">
        <v>122</v>
      </c>
      <c r="J46" s="127" t="s">
        <v>123</v>
      </c>
      <c r="K46" s="127" t="s">
        <v>124</v>
      </c>
      <c r="L46" s="127" t="s">
        <v>125</v>
      </c>
      <c r="M46" s="127" t="s">
        <v>126</v>
      </c>
      <c r="N46" s="127" t="s">
        <v>99</v>
      </c>
      <c r="O46" s="127" t="s">
        <v>100</v>
      </c>
      <c r="P46" s="127" t="s">
        <v>101</v>
      </c>
      <c r="Q46" s="127" t="s">
        <v>102</v>
      </c>
      <c r="R46" s="127" t="s">
        <v>103</v>
      </c>
      <c r="S46" s="127" t="s">
        <v>104</v>
      </c>
      <c r="T46" s="127" t="s">
        <v>105</v>
      </c>
      <c r="U46" s="127" t="s">
        <v>106</v>
      </c>
    </row>
    <row r="47" spans="1:21" ht="15">
      <c r="A47" s="128" t="s">
        <v>130</v>
      </c>
      <c r="B47" s="64">
        <v>100</v>
      </c>
      <c r="C47" s="64">
        <f aca="true" t="shared" si="0" ref="C47:T47">(C56/$B56*100)</f>
        <v>102.65943680350024</v>
      </c>
      <c r="D47" s="64">
        <f t="shared" si="0"/>
        <v>106.60774216116728</v>
      </c>
      <c r="E47" s="64">
        <f t="shared" si="0"/>
        <v>111.89803515339072</v>
      </c>
      <c r="F47" s="64">
        <f t="shared" si="0"/>
        <v>119.21552041610643</v>
      </c>
      <c r="G47" s="64">
        <f t="shared" si="0"/>
        <v>126.81633884385523</v>
      </c>
      <c r="H47" s="64">
        <f t="shared" si="0"/>
        <v>129.1516618193752</v>
      </c>
      <c r="I47" s="64">
        <f t="shared" si="0"/>
        <v>122.22672134981052</v>
      </c>
      <c r="J47" s="64">
        <f t="shared" si="0"/>
        <v>126.36210785154651</v>
      </c>
      <c r="K47" s="64">
        <f t="shared" si="0"/>
        <v>131.75081083657503</v>
      </c>
      <c r="L47" s="64">
        <f t="shared" si="0"/>
        <v>135.74503712845018</v>
      </c>
      <c r="M47" s="64">
        <f t="shared" si="0"/>
        <v>138.85858421914938</v>
      </c>
      <c r="N47" s="64">
        <f t="shared" si="0"/>
        <v>142.26807963086844</v>
      </c>
      <c r="O47" s="64">
        <f t="shared" si="0"/>
        <v>146.88100204318422</v>
      </c>
      <c r="P47" s="64">
        <f t="shared" si="0"/>
        <v>151.30190617803785</v>
      </c>
      <c r="Q47" s="64">
        <f t="shared" si="0"/>
        <v>157.90296245373352</v>
      </c>
      <c r="R47" s="64">
        <f t="shared" si="0"/>
        <v>163.85001194833387</v>
      </c>
      <c r="S47" s="64">
        <f t="shared" si="0"/>
        <v>169.19833465809646</v>
      </c>
      <c r="T47" s="64">
        <f t="shared" si="0"/>
        <v>163.02834576973783</v>
      </c>
      <c r="U47" s="64">
        <f aca="true" t="shared" si="1" ref="U47">(U56/$B56*100)</f>
        <v>178.3513530851446</v>
      </c>
    </row>
    <row r="48" spans="1:21" ht="15">
      <c r="A48" s="128" t="s">
        <v>129</v>
      </c>
      <c r="B48" s="64">
        <v>100</v>
      </c>
      <c r="C48" s="64">
        <f aca="true" t="shared" si="2" ref="C48:T48">(C57/$B57*100)</f>
        <v>102.67944706668565</v>
      </c>
      <c r="D48" s="64">
        <f t="shared" si="2"/>
        <v>107.3683456319584</v>
      </c>
      <c r="E48" s="64">
        <f t="shared" si="2"/>
        <v>111.9700595386487</v>
      </c>
      <c r="F48" s="64">
        <f t="shared" si="2"/>
        <v>118.4297910066211</v>
      </c>
      <c r="G48" s="64">
        <f t="shared" si="2"/>
        <v>125.76583223099891</v>
      </c>
      <c r="H48" s="64">
        <f t="shared" si="2"/>
        <v>129.8244118894414</v>
      </c>
      <c r="I48" s="64">
        <f t="shared" si="2"/>
        <v>123.99546777968528</v>
      </c>
      <c r="J48" s="64">
        <f t="shared" si="2"/>
        <v>128.5955842671492</v>
      </c>
      <c r="K48" s="64">
        <f t="shared" si="2"/>
        <v>132.66883582300215</v>
      </c>
      <c r="L48" s="64">
        <f t="shared" si="2"/>
        <v>133.46706410238406</v>
      </c>
      <c r="M48" s="64">
        <f t="shared" si="2"/>
        <v>134.86962394795628</v>
      </c>
      <c r="N48" s="64">
        <f t="shared" si="2"/>
        <v>137.98335472770333</v>
      </c>
      <c r="O48" s="64">
        <f t="shared" si="2"/>
        <v>143.05504951419894</v>
      </c>
      <c r="P48" s="64">
        <f t="shared" si="2"/>
        <v>146.9614644511742</v>
      </c>
      <c r="Q48" s="64">
        <f t="shared" si="2"/>
        <v>153.12309102400417</v>
      </c>
      <c r="R48" s="64">
        <f t="shared" si="2"/>
        <v>158.4926471109215</v>
      </c>
      <c r="S48" s="64">
        <f t="shared" si="2"/>
        <v>164.17682100433893</v>
      </c>
      <c r="T48" s="64">
        <f t="shared" si="2"/>
        <v>157.64748702943018</v>
      </c>
      <c r="U48" s="64">
        <f aca="true" t="shared" si="3" ref="U48">(U57/$B57*100)</f>
        <v>170.0891881080477</v>
      </c>
    </row>
    <row r="49" spans="1:21" ht="15">
      <c r="A49" s="128" t="s">
        <v>13</v>
      </c>
      <c r="B49" s="64">
        <v>100</v>
      </c>
      <c r="C49" s="64">
        <f aca="true" t="shared" si="4" ref="C49:T49">(C58/$B58*100)</f>
        <v>104.14942720185263</v>
      </c>
      <c r="D49" s="64">
        <f t="shared" si="4"/>
        <v>108.18620390993749</v>
      </c>
      <c r="E49" s="64">
        <f t="shared" si="4"/>
        <v>111.43456500538164</v>
      </c>
      <c r="F49" s="64">
        <f t="shared" si="4"/>
        <v>114.76609182000826</v>
      </c>
      <c r="G49" s="64">
        <f t="shared" si="4"/>
        <v>116.72590807431156</v>
      </c>
      <c r="H49" s="64">
        <f t="shared" si="4"/>
        <v>117.16726073486792</v>
      </c>
      <c r="I49" s="64">
        <f t="shared" si="4"/>
        <v>114.63547569298065</v>
      </c>
      <c r="J49" s="64">
        <f t="shared" si="4"/>
        <v>119.28237173927776</v>
      </c>
      <c r="K49" s="64">
        <f t="shared" si="4"/>
        <v>125.14297726382486</v>
      </c>
      <c r="L49" s="64">
        <f t="shared" si="4"/>
        <v>127.94665906994535</v>
      </c>
      <c r="M49" s="64">
        <f t="shared" si="4"/>
        <v>130.55799832519864</v>
      </c>
      <c r="N49" s="64">
        <f t="shared" si="4"/>
        <v>133.70204847274886</v>
      </c>
      <c r="O49" s="64">
        <f t="shared" si="4"/>
        <v>137.37269844041302</v>
      </c>
      <c r="P49" s="64">
        <f t="shared" si="4"/>
        <v>142.52743836949242</v>
      </c>
      <c r="Q49" s="64">
        <f t="shared" si="4"/>
        <v>145.46171792347604</v>
      </c>
      <c r="R49" s="64">
        <f t="shared" si="4"/>
        <v>149.19230234644496</v>
      </c>
      <c r="S49" s="64">
        <f t="shared" si="4"/>
        <v>151.59093034181802</v>
      </c>
      <c r="T49" s="64">
        <f t="shared" si="4"/>
        <v>137.93234859301754</v>
      </c>
      <c r="U49" s="64">
        <f aca="true" t="shared" si="5" ref="U49">(U58/$B58*100)</f>
        <v>149.7155158055071</v>
      </c>
    </row>
    <row r="50" spans="1:21" ht="15">
      <c r="A50" s="128" t="s">
        <v>0</v>
      </c>
      <c r="B50" s="64">
        <v>100</v>
      </c>
      <c r="C50" s="64">
        <f aca="true" t="shared" si="6" ref="C50:T50">(C59/$B59*100)</f>
        <v>104.95111863643574</v>
      </c>
      <c r="D50" s="64">
        <f t="shared" si="6"/>
        <v>107.04657825074504</v>
      </c>
      <c r="E50" s="64">
        <f t="shared" si="6"/>
        <v>109.10310662562227</v>
      </c>
      <c r="F50" s="64">
        <f t="shared" si="6"/>
        <v>111.42366437062827</v>
      </c>
      <c r="G50" s="64">
        <f t="shared" si="6"/>
        <v>112.00298177902015</v>
      </c>
      <c r="H50" s="64">
        <f t="shared" si="6"/>
        <v>113.20227558833732</v>
      </c>
      <c r="I50" s="64">
        <f t="shared" si="6"/>
        <v>113.44536267779492</v>
      </c>
      <c r="J50" s="64">
        <f t="shared" si="6"/>
        <v>118.75028210501549</v>
      </c>
      <c r="K50" s="64">
        <f t="shared" si="6"/>
        <v>125.17327898902171</v>
      </c>
      <c r="L50" s="64">
        <f t="shared" si="6"/>
        <v>128.7303639215978</v>
      </c>
      <c r="M50" s="64">
        <f t="shared" si="6"/>
        <v>132.0164965148709</v>
      </c>
      <c r="N50" s="64">
        <f t="shared" si="6"/>
        <v>135.2615456503158</v>
      </c>
      <c r="O50" s="64">
        <f t="shared" si="6"/>
        <v>138.50845406331956</v>
      </c>
      <c r="P50" s="64">
        <f t="shared" si="6"/>
        <v>144.22337109500148</v>
      </c>
      <c r="Q50" s="64">
        <f t="shared" si="6"/>
        <v>147.06495102178664</v>
      </c>
      <c r="R50" s="64">
        <f t="shared" si="6"/>
        <v>150.7429726930715</v>
      </c>
      <c r="S50" s="64">
        <f t="shared" si="6"/>
        <v>153.4809771095432</v>
      </c>
      <c r="T50" s="64">
        <f t="shared" si="6"/>
        <v>138.92732359028054</v>
      </c>
      <c r="U50" s="64">
        <f aca="true" t="shared" si="7" ref="U50">(U59/$B59*100)</f>
        <v>152.62662412528016</v>
      </c>
    </row>
    <row r="51" spans="1:21" ht="15">
      <c r="A51" s="128" t="s">
        <v>1</v>
      </c>
      <c r="B51" s="64">
        <v>100</v>
      </c>
      <c r="C51" s="64">
        <f aca="true" t="shared" si="8" ref="C51:T51">(C60/$B60*100)</f>
        <v>102.04133388528066</v>
      </c>
      <c r="D51" s="64">
        <f t="shared" si="8"/>
        <v>114.28001248945674</v>
      </c>
      <c r="E51" s="64">
        <f t="shared" si="8"/>
        <v>122.55802157963372</v>
      </c>
      <c r="F51" s="64">
        <f t="shared" si="8"/>
        <v>129.22375106610136</v>
      </c>
      <c r="G51" s="64">
        <f t="shared" si="8"/>
        <v>136.07378480929796</v>
      </c>
      <c r="H51" s="64">
        <f t="shared" si="8"/>
        <v>132.54139251791122</v>
      </c>
      <c r="I51" s="64">
        <f t="shared" si="8"/>
        <v>119.91434926492576</v>
      </c>
      <c r="J51" s="64">
        <f t="shared" si="8"/>
        <v>122.53155448054551</v>
      </c>
      <c r="K51" s="64">
        <f t="shared" si="8"/>
        <v>126.31672640601754</v>
      </c>
      <c r="L51" s="64">
        <f t="shared" si="8"/>
        <v>125.77073652473803</v>
      </c>
      <c r="M51" s="64">
        <f t="shared" si="8"/>
        <v>126.24886325693197</v>
      </c>
      <c r="N51" s="64">
        <f t="shared" si="8"/>
        <v>128.71277593245898</v>
      </c>
      <c r="O51" s="64">
        <f t="shared" si="8"/>
        <v>133.58507688880664</v>
      </c>
      <c r="P51" s="64">
        <f t="shared" si="8"/>
        <v>137.5615701488798</v>
      </c>
      <c r="Q51" s="64">
        <f t="shared" si="8"/>
        <v>141.10512383258666</v>
      </c>
      <c r="R51" s="64">
        <f t="shared" si="8"/>
        <v>145.85582683547213</v>
      </c>
      <c r="S51" s="64">
        <f t="shared" si="8"/>
        <v>147.24264160486692</v>
      </c>
      <c r="T51" s="64">
        <f t="shared" si="8"/>
        <v>134.5736136208546</v>
      </c>
      <c r="U51" s="64">
        <f aca="true" t="shared" si="9" ref="U51">(U60/$B60*100)</f>
        <v>139.08451151954586</v>
      </c>
    </row>
    <row r="52" spans="1:21" ht="15">
      <c r="A52" s="128" t="s">
        <v>131</v>
      </c>
      <c r="B52" s="64">
        <v>100</v>
      </c>
      <c r="C52" s="64">
        <f aca="true" t="shared" si="10" ref="C52:T52">(C61/$B61*100)</f>
        <v>98.50797275164354</v>
      </c>
      <c r="D52" s="64">
        <f t="shared" si="10"/>
        <v>99.55826475256498</v>
      </c>
      <c r="E52" s="64">
        <f t="shared" si="10"/>
        <v>101.00409332891176</v>
      </c>
      <c r="F52" s="64">
        <f t="shared" si="10"/>
        <v>107.81732159085445</v>
      </c>
      <c r="G52" s="64">
        <f t="shared" si="10"/>
        <v>112.7184311184129</v>
      </c>
      <c r="H52" s="64">
        <f t="shared" si="10"/>
        <v>118.47276050355286</v>
      </c>
      <c r="I52" s="64">
        <f t="shared" si="10"/>
        <v>111.45676437158414</v>
      </c>
      <c r="J52" s="64">
        <f t="shared" si="10"/>
        <v>113.08245133950837</v>
      </c>
      <c r="K52" s="64">
        <f t="shared" si="10"/>
        <v>118.19240417889138</v>
      </c>
      <c r="L52" s="64">
        <f t="shared" si="10"/>
        <v>123.05047932704356</v>
      </c>
      <c r="M52" s="64">
        <f t="shared" si="10"/>
        <v>122.84176258692312</v>
      </c>
      <c r="N52" s="64">
        <f t="shared" si="10"/>
        <v>127.5035250219602</v>
      </c>
      <c r="O52" s="64">
        <f t="shared" si="10"/>
        <v>133.6862996256009</v>
      </c>
      <c r="P52" s="64">
        <f t="shared" si="10"/>
        <v>133.31455853055314</v>
      </c>
      <c r="Q52" s="64">
        <f t="shared" si="10"/>
        <v>134.9364483473533</v>
      </c>
      <c r="R52" s="64">
        <f t="shared" si="10"/>
        <v>134.2965018112411</v>
      </c>
      <c r="S52" s="64">
        <f t="shared" si="10"/>
        <v>134.94872580265448</v>
      </c>
      <c r="T52" s="64">
        <f t="shared" si="10"/>
        <v>134.9211331711528</v>
      </c>
      <c r="U52" s="64">
        <f aca="true" t="shared" si="11" ref="U52">(U61/$B61*100)</f>
        <v>145.22685446532316</v>
      </c>
    </row>
    <row r="54" ht="15">
      <c r="A54" s="126"/>
    </row>
    <row r="55" spans="1:21" ht="15">
      <c r="A55" s="129" t="s">
        <v>21</v>
      </c>
      <c r="B55" s="130" t="s">
        <v>115</v>
      </c>
      <c r="C55" s="130" t="s">
        <v>116</v>
      </c>
      <c r="D55" s="130" t="s">
        <v>117</v>
      </c>
      <c r="E55" s="130" t="s">
        <v>118</v>
      </c>
      <c r="F55" s="130" t="s">
        <v>119</v>
      </c>
      <c r="G55" s="130" t="s">
        <v>120</v>
      </c>
      <c r="H55" s="130" t="s">
        <v>121</v>
      </c>
      <c r="I55" s="130" t="s">
        <v>122</v>
      </c>
      <c r="J55" s="130" t="s">
        <v>123</v>
      </c>
      <c r="K55" s="130" t="s">
        <v>124</v>
      </c>
      <c r="L55" s="130" t="s">
        <v>125</v>
      </c>
      <c r="M55" s="130" t="s">
        <v>126</v>
      </c>
      <c r="N55" s="130" t="s">
        <v>99</v>
      </c>
      <c r="O55" s="130" t="s">
        <v>100</v>
      </c>
      <c r="P55" s="130" t="s">
        <v>101</v>
      </c>
      <c r="Q55" s="130" t="s">
        <v>102</v>
      </c>
      <c r="R55" s="130" t="s">
        <v>103</v>
      </c>
      <c r="S55" s="130" t="s">
        <v>104</v>
      </c>
      <c r="T55" s="130" t="s">
        <v>105</v>
      </c>
      <c r="U55" s="130" t="s">
        <v>106</v>
      </c>
    </row>
    <row r="56" spans="1:21" ht="15">
      <c r="A56" s="128" t="s">
        <v>130</v>
      </c>
      <c r="B56" s="131">
        <v>3396707.9</v>
      </c>
      <c r="C56" s="131">
        <v>3487041.2</v>
      </c>
      <c r="D56" s="131">
        <v>3621153.6</v>
      </c>
      <c r="E56" s="131">
        <v>3800849.4</v>
      </c>
      <c r="F56" s="131">
        <v>4049403</v>
      </c>
      <c r="G56" s="131">
        <v>4307580.6</v>
      </c>
      <c r="H56" s="131">
        <v>4386904.7</v>
      </c>
      <c r="I56" s="131">
        <v>4151684.7</v>
      </c>
      <c r="J56" s="131">
        <v>4292151.7</v>
      </c>
      <c r="K56" s="131">
        <v>4475190.2</v>
      </c>
      <c r="L56" s="131">
        <v>4610862.4</v>
      </c>
      <c r="M56" s="131">
        <v>4716620.5</v>
      </c>
      <c r="N56" s="131">
        <v>4832431.1</v>
      </c>
      <c r="O56" s="131">
        <v>4989118.6</v>
      </c>
      <c r="P56" s="131">
        <v>5139283.8</v>
      </c>
      <c r="Q56" s="131">
        <v>5363502.4</v>
      </c>
      <c r="R56" s="131">
        <v>5565506.3</v>
      </c>
      <c r="S56" s="131">
        <v>5747173.2</v>
      </c>
      <c r="T56" s="131">
        <v>5537596.7</v>
      </c>
      <c r="U56" s="17">
        <v>6058074.5</v>
      </c>
    </row>
    <row r="57" spans="1:21" ht="15">
      <c r="A57" s="128" t="s">
        <v>129</v>
      </c>
      <c r="B57" s="132">
        <v>8538772.9</v>
      </c>
      <c r="C57" s="132">
        <v>8767564.8</v>
      </c>
      <c r="D57" s="132">
        <v>9167939.2</v>
      </c>
      <c r="E57" s="132">
        <v>9560869.1</v>
      </c>
      <c r="F57" s="132">
        <v>10112450.9</v>
      </c>
      <c r="G57" s="132">
        <v>10738858.8</v>
      </c>
      <c r="H57" s="132">
        <v>11085411.7</v>
      </c>
      <c r="I57" s="132">
        <v>10587691.4</v>
      </c>
      <c r="J57" s="132">
        <v>10980484.9</v>
      </c>
      <c r="K57" s="132">
        <v>11328290.6</v>
      </c>
      <c r="L57" s="132">
        <v>11396449.5</v>
      </c>
      <c r="M57" s="132">
        <v>11516210.9</v>
      </c>
      <c r="N57" s="132">
        <v>11782085.3</v>
      </c>
      <c r="O57" s="132">
        <v>12215145.8</v>
      </c>
      <c r="P57" s="132">
        <v>12548705.7</v>
      </c>
      <c r="Q57" s="132">
        <v>13074833</v>
      </c>
      <c r="R57" s="132">
        <v>13533327.2</v>
      </c>
      <c r="S57" s="132">
        <v>14018685.9</v>
      </c>
      <c r="T57" s="132">
        <v>13461160.9</v>
      </c>
      <c r="U57" s="17">
        <v>14523529.5</v>
      </c>
    </row>
    <row r="58" spans="1:21" ht="15">
      <c r="A58" s="128" t="s">
        <v>13</v>
      </c>
      <c r="B58" s="132">
        <v>217637.75</v>
      </c>
      <c r="C58" s="132">
        <v>226668.47</v>
      </c>
      <c r="D58" s="132">
        <v>235454.02</v>
      </c>
      <c r="E58" s="132">
        <v>242523.68</v>
      </c>
      <c r="F58" s="132">
        <v>249774.34</v>
      </c>
      <c r="G58" s="132">
        <v>254039.64</v>
      </c>
      <c r="H58" s="132">
        <v>255000.19</v>
      </c>
      <c r="I58" s="132">
        <v>249490.07</v>
      </c>
      <c r="J58" s="132">
        <v>259603.47</v>
      </c>
      <c r="K58" s="132">
        <v>272358.36</v>
      </c>
      <c r="L58" s="132">
        <v>278460.23</v>
      </c>
      <c r="M58" s="132">
        <v>284143.49</v>
      </c>
      <c r="N58" s="132">
        <v>290986.13</v>
      </c>
      <c r="O58" s="132">
        <v>298974.85</v>
      </c>
      <c r="P58" s="132">
        <v>310193.51</v>
      </c>
      <c r="Q58" s="132">
        <v>316579.61</v>
      </c>
      <c r="R58" s="132">
        <v>324698.77</v>
      </c>
      <c r="S58" s="132">
        <v>329919.09</v>
      </c>
      <c r="T58" s="132">
        <v>300192.86</v>
      </c>
      <c r="U58" s="17">
        <v>325837.48</v>
      </c>
    </row>
    <row r="59" spans="1:21" ht="15">
      <c r="A59" s="128" t="s">
        <v>0</v>
      </c>
      <c r="B59" s="132">
        <v>167269.27</v>
      </c>
      <c r="C59" s="132">
        <v>175550.97</v>
      </c>
      <c r="D59" s="132">
        <v>179056.03</v>
      </c>
      <c r="E59" s="132">
        <v>182495.97</v>
      </c>
      <c r="F59" s="132">
        <v>186377.55</v>
      </c>
      <c r="G59" s="132">
        <v>187346.57</v>
      </c>
      <c r="H59" s="132">
        <v>189352.62</v>
      </c>
      <c r="I59" s="132">
        <v>189759.23</v>
      </c>
      <c r="J59" s="132">
        <v>198632.73</v>
      </c>
      <c r="K59" s="132">
        <v>209376.43</v>
      </c>
      <c r="L59" s="132">
        <v>215326.34</v>
      </c>
      <c r="M59" s="132">
        <v>220823.03</v>
      </c>
      <c r="N59" s="132">
        <v>226251</v>
      </c>
      <c r="O59" s="132">
        <v>231682.08</v>
      </c>
      <c r="P59" s="132">
        <v>241241.38</v>
      </c>
      <c r="Q59" s="132">
        <v>245994.47</v>
      </c>
      <c r="R59" s="132">
        <v>252146.67</v>
      </c>
      <c r="S59" s="132">
        <v>256726.51</v>
      </c>
      <c r="T59" s="132">
        <v>232382.72</v>
      </c>
      <c r="U59" s="17">
        <v>255297.44</v>
      </c>
    </row>
    <row r="60" spans="1:21" ht="15">
      <c r="A60" s="128" t="s">
        <v>1</v>
      </c>
      <c r="B60" s="132">
        <v>42467.82</v>
      </c>
      <c r="C60" s="132">
        <v>43334.73</v>
      </c>
      <c r="D60" s="132">
        <v>48532.23</v>
      </c>
      <c r="E60" s="132">
        <v>52047.72</v>
      </c>
      <c r="F60" s="132">
        <v>54878.51</v>
      </c>
      <c r="G60" s="132">
        <v>57787.57</v>
      </c>
      <c r="H60" s="132">
        <v>56287.44</v>
      </c>
      <c r="I60" s="132">
        <v>50925.01</v>
      </c>
      <c r="J60" s="132">
        <v>52036.48</v>
      </c>
      <c r="K60" s="132">
        <v>53643.96</v>
      </c>
      <c r="L60" s="132">
        <v>53412.09</v>
      </c>
      <c r="M60" s="132">
        <v>53615.14</v>
      </c>
      <c r="N60" s="132">
        <v>54661.51</v>
      </c>
      <c r="O60" s="132">
        <v>56730.67</v>
      </c>
      <c r="P60" s="132">
        <v>58419.4</v>
      </c>
      <c r="Q60" s="132">
        <v>59924.27</v>
      </c>
      <c r="R60" s="132">
        <v>61941.79</v>
      </c>
      <c r="S60" s="132">
        <v>62530.74</v>
      </c>
      <c r="T60" s="132">
        <v>57150.48</v>
      </c>
      <c r="U60" s="17">
        <v>59066.16</v>
      </c>
    </row>
    <row r="61" spans="1:21" ht="15">
      <c r="A61" s="128" t="s">
        <v>131</v>
      </c>
      <c r="B61" s="132">
        <v>7900.66</v>
      </c>
      <c r="C61" s="132">
        <v>7782.78</v>
      </c>
      <c r="D61" s="132">
        <v>7865.76</v>
      </c>
      <c r="E61" s="132">
        <v>7979.99</v>
      </c>
      <c r="F61" s="132">
        <v>8518.28</v>
      </c>
      <c r="G61" s="132">
        <v>8905.5</v>
      </c>
      <c r="H61" s="132">
        <v>9360.13</v>
      </c>
      <c r="I61" s="132">
        <v>8805.82</v>
      </c>
      <c r="J61" s="132">
        <v>8934.26</v>
      </c>
      <c r="K61" s="132">
        <v>9337.98</v>
      </c>
      <c r="L61" s="132">
        <v>9721.8</v>
      </c>
      <c r="M61" s="132">
        <v>9705.31</v>
      </c>
      <c r="N61" s="132">
        <v>10073.62</v>
      </c>
      <c r="O61" s="132">
        <v>10562.1</v>
      </c>
      <c r="P61" s="132">
        <v>10532.73</v>
      </c>
      <c r="Q61" s="132">
        <v>10660.87</v>
      </c>
      <c r="R61" s="132">
        <v>10610.31</v>
      </c>
      <c r="S61" s="132">
        <v>10661.84</v>
      </c>
      <c r="T61" s="132">
        <v>10659.66</v>
      </c>
      <c r="U61" s="17">
        <v>11473.88</v>
      </c>
    </row>
    <row r="64" ht="15">
      <c r="A64" s="17" t="s">
        <v>127</v>
      </c>
    </row>
    <row r="65" spans="1:2" ht="15">
      <c r="A65" s="133" t="s">
        <v>95</v>
      </c>
      <c r="B65" s="133" t="s">
        <v>210</v>
      </c>
    </row>
    <row r="66" spans="1:3" ht="15">
      <c r="A66" s="134" t="s">
        <v>96</v>
      </c>
      <c r="C66" s="133" t="s">
        <v>97</v>
      </c>
    </row>
    <row r="67" spans="1:3" ht="15">
      <c r="A67" s="134" t="s">
        <v>98</v>
      </c>
      <c r="C67" s="133" t="s">
        <v>111</v>
      </c>
    </row>
    <row r="68" spans="1:3" ht="15">
      <c r="A68" s="134" t="s">
        <v>211</v>
      </c>
      <c r="C68" s="133" t="s">
        <v>113</v>
      </c>
    </row>
    <row r="70" spans="1:21" ht="15">
      <c r="A70" s="129" t="s">
        <v>21</v>
      </c>
      <c r="B70" s="130" t="s">
        <v>115</v>
      </c>
      <c r="C70" s="130" t="s">
        <v>116</v>
      </c>
      <c r="D70" s="130" t="s">
        <v>117</v>
      </c>
      <c r="E70" s="130" t="s">
        <v>118</v>
      </c>
      <c r="F70" s="130" t="s">
        <v>119</v>
      </c>
      <c r="G70" s="130" t="s">
        <v>120</v>
      </c>
      <c r="H70" s="130" t="s">
        <v>121</v>
      </c>
      <c r="I70" s="130" t="s">
        <v>122</v>
      </c>
      <c r="J70" s="130" t="s">
        <v>123</v>
      </c>
      <c r="K70" s="130" t="s">
        <v>124</v>
      </c>
      <c r="L70" s="130" t="s">
        <v>125</v>
      </c>
      <c r="M70" s="130" t="s">
        <v>126</v>
      </c>
      <c r="N70" s="130" t="s">
        <v>99</v>
      </c>
      <c r="O70" s="130" t="s">
        <v>100</v>
      </c>
      <c r="P70" s="130" t="s">
        <v>101</v>
      </c>
      <c r="Q70" s="130" t="s">
        <v>102</v>
      </c>
      <c r="R70" s="130" t="s">
        <v>103</v>
      </c>
      <c r="S70" s="130" t="s">
        <v>104</v>
      </c>
      <c r="T70" s="130" t="s">
        <v>105</v>
      </c>
      <c r="U70" s="130" t="s">
        <v>106</v>
      </c>
    </row>
    <row r="71" spans="1:21" ht="15">
      <c r="A71" s="135" t="s">
        <v>153</v>
      </c>
      <c r="B71" s="144" t="s">
        <v>26</v>
      </c>
      <c r="C71" s="144" t="s">
        <v>26</v>
      </c>
      <c r="D71" s="144" t="s">
        <v>26</v>
      </c>
      <c r="E71" s="144" t="s">
        <v>26</v>
      </c>
      <c r="F71" s="144" t="s">
        <v>26</v>
      </c>
      <c r="G71" s="144" t="s">
        <v>26</v>
      </c>
      <c r="H71" s="144" t="s">
        <v>26</v>
      </c>
      <c r="I71" s="144" t="s">
        <v>26</v>
      </c>
      <c r="J71" s="144" t="s">
        <v>26</v>
      </c>
      <c r="K71" s="144" t="s">
        <v>26</v>
      </c>
      <c r="L71" s="144" t="s">
        <v>26</v>
      </c>
      <c r="M71" s="144" t="s">
        <v>26</v>
      </c>
      <c r="N71" s="144" t="s">
        <v>26</v>
      </c>
      <c r="O71" s="144" t="s">
        <v>26</v>
      </c>
      <c r="P71" s="144" t="s">
        <v>26</v>
      </c>
      <c r="Q71" s="144" t="s">
        <v>26</v>
      </c>
      <c r="R71" s="144" t="s">
        <v>26</v>
      </c>
      <c r="S71" s="144" t="s">
        <v>26</v>
      </c>
      <c r="T71" s="144" t="s">
        <v>26</v>
      </c>
      <c r="U71" s="144" t="s">
        <v>26</v>
      </c>
    </row>
    <row r="72" spans="1:21" ht="15">
      <c r="A72" s="136" t="s">
        <v>24</v>
      </c>
      <c r="B72" s="137">
        <v>8538772.9</v>
      </c>
      <c r="C72" s="137">
        <v>8767564.8</v>
      </c>
      <c r="D72" s="137">
        <v>9167939.2</v>
      </c>
      <c r="E72" s="137">
        <v>9560869.1</v>
      </c>
      <c r="F72" s="137">
        <v>10112450.9</v>
      </c>
      <c r="G72" s="137">
        <v>10738858.8</v>
      </c>
      <c r="H72" s="137">
        <v>11085411.7</v>
      </c>
      <c r="I72" s="137">
        <v>10587691.4</v>
      </c>
      <c r="J72" s="137">
        <v>10980484.9</v>
      </c>
      <c r="K72" s="137">
        <v>11328290.6</v>
      </c>
      <c r="L72" s="137">
        <v>11396449.5</v>
      </c>
      <c r="M72" s="137">
        <v>11516210.9</v>
      </c>
      <c r="N72" s="137">
        <v>11782085.3</v>
      </c>
      <c r="O72" s="137">
        <v>12215145.8</v>
      </c>
      <c r="P72" s="137">
        <v>12548705.7</v>
      </c>
      <c r="Q72" s="138">
        <v>13074833</v>
      </c>
      <c r="R72" s="137">
        <v>13533327.2</v>
      </c>
      <c r="S72" s="137">
        <v>14018685.9</v>
      </c>
      <c r="T72" s="137">
        <v>13461160.9</v>
      </c>
      <c r="U72" s="137">
        <v>14523529.5</v>
      </c>
    </row>
    <row r="73" spans="2:19" ht="1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6" spans="1:3" ht="15">
      <c r="A76" s="6" t="s">
        <v>17</v>
      </c>
      <c r="B76" s="139"/>
      <c r="C76" s="139"/>
    </row>
    <row r="77" spans="1:2" ht="15">
      <c r="A77" s="1" t="s">
        <v>91</v>
      </c>
      <c r="B77" s="2">
        <v>44931.46674768518</v>
      </c>
    </row>
    <row r="78" spans="1:2" ht="15">
      <c r="A78" s="1" t="s">
        <v>23</v>
      </c>
      <c r="B78" s="1" t="s">
        <v>28</v>
      </c>
    </row>
    <row r="79" spans="1:2" ht="15">
      <c r="A79" s="1" t="s">
        <v>22</v>
      </c>
      <c r="B79" s="1" t="s">
        <v>8</v>
      </c>
    </row>
    <row r="80" spans="1:21" ht="15">
      <c r="A80" s="129" t="s">
        <v>21</v>
      </c>
      <c r="B80" s="130" t="s">
        <v>115</v>
      </c>
      <c r="C80" s="130" t="s">
        <v>116</v>
      </c>
      <c r="D80" s="130" t="s">
        <v>117</v>
      </c>
      <c r="E80" s="130" t="s">
        <v>118</v>
      </c>
      <c r="F80" s="130" t="s">
        <v>119</v>
      </c>
      <c r="G80" s="130" t="s">
        <v>120</v>
      </c>
      <c r="H80" s="130" t="s">
        <v>121</v>
      </c>
      <c r="I80" s="130" t="s">
        <v>122</v>
      </c>
      <c r="J80" s="130" t="s">
        <v>123</v>
      </c>
      <c r="K80" s="130" t="s">
        <v>124</v>
      </c>
      <c r="L80" s="130" t="s">
        <v>125</v>
      </c>
      <c r="M80" s="130" t="s">
        <v>126</v>
      </c>
      <c r="N80" s="130" t="s">
        <v>99</v>
      </c>
      <c r="O80" s="130" t="s">
        <v>100</v>
      </c>
      <c r="P80" s="130" t="s">
        <v>101</v>
      </c>
      <c r="Q80" s="130" t="s">
        <v>102</v>
      </c>
      <c r="R80" s="130" t="s">
        <v>103</v>
      </c>
      <c r="S80" s="130" t="s">
        <v>104</v>
      </c>
      <c r="T80" s="130" t="s">
        <v>105</v>
      </c>
      <c r="U80" s="130" t="s">
        <v>106</v>
      </c>
    </row>
    <row r="81" spans="1:21" ht="15">
      <c r="A81" s="135" t="s">
        <v>153</v>
      </c>
      <c r="B81" s="144" t="s">
        <v>26</v>
      </c>
      <c r="C81" s="144" t="s">
        <v>26</v>
      </c>
      <c r="D81" s="144" t="s">
        <v>26</v>
      </c>
      <c r="E81" s="144" t="s">
        <v>26</v>
      </c>
      <c r="F81" s="144" t="s">
        <v>26</v>
      </c>
      <c r="G81" s="144" t="s">
        <v>26</v>
      </c>
      <c r="H81" s="144" t="s">
        <v>26</v>
      </c>
      <c r="I81" s="144" t="s">
        <v>26</v>
      </c>
      <c r="J81" s="144" t="s">
        <v>26</v>
      </c>
      <c r="K81" s="144" t="s">
        <v>26</v>
      </c>
      <c r="L81" s="144" t="s">
        <v>26</v>
      </c>
      <c r="M81" s="144" t="s">
        <v>26</v>
      </c>
      <c r="N81" s="144" t="s">
        <v>26</v>
      </c>
      <c r="O81" s="144" t="s">
        <v>26</v>
      </c>
      <c r="P81" s="144" t="s">
        <v>26</v>
      </c>
      <c r="Q81" s="144" t="s">
        <v>26</v>
      </c>
      <c r="R81" s="144" t="s">
        <v>26</v>
      </c>
      <c r="S81" s="144" t="s">
        <v>26</v>
      </c>
      <c r="T81" s="144" t="s">
        <v>26</v>
      </c>
      <c r="U81" s="144" t="s">
        <v>26</v>
      </c>
    </row>
    <row r="82" spans="1:21" ht="15">
      <c r="A82" s="3" t="s">
        <v>13</v>
      </c>
      <c r="B82" s="4">
        <v>217637.75</v>
      </c>
      <c r="C82" s="4">
        <v>226668.47</v>
      </c>
      <c r="D82" s="4">
        <v>235454.02</v>
      </c>
      <c r="E82" s="4">
        <v>242523.68</v>
      </c>
      <c r="F82" s="4">
        <v>249774.34</v>
      </c>
      <c r="G82" s="4">
        <v>254039.64</v>
      </c>
      <c r="H82" s="140">
        <v>255000.19</v>
      </c>
      <c r="I82" s="4">
        <v>249490.07</v>
      </c>
      <c r="J82" s="4">
        <v>259603.47</v>
      </c>
      <c r="K82" s="141">
        <v>272358.36</v>
      </c>
      <c r="L82" s="4">
        <v>278460.23</v>
      </c>
      <c r="M82" s="4">
        <v>284143.49</v>
      </c>
      <c r="N82" s="4">
        <v>290986.13</v>
      </c>
      <c r="O82" s="4">
        <v>298974.85</v>
      </c>
      <c r="P82" s="4">
        <v>310193.51</v>
      </c>
      <c r="Q82" s="4">
        <v>316579.61</v>
      </c>
      <c r="R82" s="4">
        <v>324698.77</v>
      </c>
      <c r="S82" s="4">
        <v>329919.09</v>
      </c>
      <c r="T82" s="4">
        <v>300192.86</v>
      </c>
      <c r="U82" s="17">
        <v>325837.48</v>
      </c>
    </row>
    <row r="83" spans="1:21" ht="15">
      <c r="A83" s="3" t="s">
        <v>0</v>
      </c>
      <c r="B83" s="4">
        <v>167269.27</v>
      </c>
      <c r="C83" s="4">
        <v>175550.97</v>
      </c>
      <c r="D83" s="4">
        <v>179056.03</v>
      </c>
      <c r="E83" s="4">
        <v>182495.97</v>
      </c>
      <c r="F83" s="4">
        <v>186377.55</v>
      </c>
      <c r="G83" s="4">
        <v>187346.57</v>
      </c>
      <c r="H83" s="4">
        <v>189352.62</v>
      </c>
      <c r="I83" s="4">
        <v>189759.23</v>
      </c>
      <c r="J83" s="4">
        <v>198632.73</v>
      </c>
      <c r="K83" s="4">
        <v>209376.43</v>
      </c>
      <c r="L83" s="4">
        <v>215326.34</v>
      </c>
      <c r="M83" s="4">
        <v>220823.03</v>
      </c>
      <c r="N83" s="141">
        <v>226251</v>
      </c>
      <c r="O83" s="4">
        <v>231682.08</v>
      </c>
      <c r="P83" s="4">
        <v>241241.38</v>
      </c>
      <c r="Q83" s="140">
        <v>245994.47</v>
      </c>
      <c r="R83" s="4">
        <v>252146.67</v>
      </c>
      <c r="S83" s="4">
        <v>256726.51</v>
      </c>
      <c r="T83" s="4">
        <v>232382.72</v>
      </c>
      <c r="U83" s="17">
        <v>255297.44</v>
      </c>
    </row>
    <row r="84" spans="1:21" ht="15">
      <c r="A84" s="3" t="s">
        <v>1</v>
      </c>
      <c r="B84" s="4">
        <v>42467.82</v>
      </c>
      <c r="C84" s="4">
        <v>43334.73</v>
      </c>
      <c r="D84" s="4">
        <v>48532.23</v>
      </c>
      <c r="E84" s="4">
        <v>52047.72</v>
      </c>
      <c r="F84" s="4">
        <v>54878.51</v>
      </c>
      <c r="G84" s="140">
        <v>57787.57</v>
      </c>
      <c r="H84" s="4">
        <v>56287.44</v>
      </c>
      <c r="I84" s="4">
        <v>50925.01</v>
      </c>
      <c r="J84" s="4">
        <v>52036.48</v>
      </c>
      <c r="K84" s="4">
        <v>53643.96</v>
      </c>
      <c r="L84" s="4">
        <v>53412.09</v>
      </c>
      <c r="M84" s="4">
        <v>53615.14</v>
      </c>
      <c r="N84" s="4">
        <v>54661.51</v>
      </c>
      <c r="O84" s="4">
        <v>56730.67</v>
      </c>
      <c r="P84" s="140">
        <v>58419.4</v>
      </c>
      <c r="Q84" s="4">
        <v>59924.27</v>
      </c>
      <c r="R84" s="4">
        <v>61941.79</v>
      </c>
      <c r="S84" s="4">
        <v>62530.74</v>
      </c>
      <c r="T84" s="140">
        <v>57150.48</v>
      </c>
      <c r="U84" s="17">
        <v>59066.16</v>
      </c>
    </row>
    <row r="85" spans="1:21" ht="15">
      <c r="A85" s="3" t="s">
        <v>14</v>
      </c>
      <c r="B85" s="4">
        <v>7900.66</v>
      </c>
      <c r="C85" s="4">
        <v>7782.78</v>
      </c>
      <c r="D85" s="4">
        <v>7865.76</v>
      </c>
      <c r="E85" s="4">
        <v>7979.99</v>
      </c>
      <c r="F85" s="4">
        <v>8518.28</v>
      </c>
      <c r="G85" s="140">
        <v>8905.5</v>
      </c>
      <c r="H85" s="4">
        <v>9360.13</v>
      </c>
      <c r="I85" s="4">
        <v>8805.82</v>
      </c>
      <c r="J85" s="4">
        <v>8934.26</v>
      </c>
      <c r="K85" s="4">
        <v>9337.98</v>
      </c>
      <c r="L85" s="140">
        <v>9721.8</v>
      </c>
      <c r="M85" s="4">
        <v>9705.31</v>
      </c>
      <c r="N85" s="4">
        <v>10073.62</v>
      </c>
      <c r="O85" s="140">
        <v>10562.1</v>
      </c>
      <c r="P85" s="4">
        <v>10532.73</v>
      </c>
      <c r="Q85" s="4">
        <v>10660.87</v>
      </c>
      <c r="R85" s="4">
        <v>10610.31</v>
      </c>
      <c r="S85" s="4">
        <v>10661.84</v>
      </c>
      <c r="T85" s="4">
        <v>10659.66</v>
      </c>
      <c r="U85" s="17">
        <v>11473.88</v>
      </c>
    </row>
    <row r="88" ht="15">
      <c r="A88" s="133" t="s">
        <v>214</v>
      </c>
    </row>
    <row r="89" spans="1:2" ht="15">
      <c r="A89" s="133" t="s">
        <v>152</v>
      </c>
      <c r="B89" s="134" t="s">
        <v>215</v>
      </c>
    </row>
    <row r="90" spans="1:2" ht="15">
      <c r="A90" s="133" t="s">
        <v>95</v>
      </c>
      <c r="B90" s="133" t="s">
        <v>212</v>
      </c>
    </row>
    <row r="91" spans="1:3" ht="15">
      <c r="A91" s="134" t="s">
        <v>96</v>
      </c>
      <c r="C91" s="133" t="s">
        <v>97</v>
      </c>
    </row>
    <row r="92" spans="1:3" ht="15">
      <c r="A92" s="134" t="s">
        <v>98</v>
      </c>
      <c r="C92" s="133" t="s">
        <v>8</v>
      </c>
    </row>
    <row r="93" spans="1:3" ht="15">
      <c r="A93" s="134" t="s">
        <v>213</v>
      </c>
      <c r="C93" s="133" t="s">
        <v>132</v>
      </c>
    </row>
    <row r="94" spans="1:3" ht="15">
      <c r="A94" s="134" t="s">
        <v>211</v>
      </c>
      <c r="C94" s="133" t="s">
        <v>133</v>
      </c>
    </row>
    <row r="96" spans="1:21" ht="15">
      <c r="A96" s="129" t="s">
        <v>21</v>
      </c>
      <c r="B96" s="130" t="s">
        <v>115</v>
      </c>
      <c r="C96" s="130" t="s">
        <v>116</v>
      </c>
      <c r="D96" s="130" t="s">
        <v>117</v>
      </c>
      <c r="E96" s="130" t="s">
        <v>118</v>
      </c>
      <c r="F96" s="130" t="s">
        <v>119</v>
      </c>
      <c r="G96" s="130" t="s">
        <v>120</v>
      </c>
      <c r="H96" s="130" t="s">
        <v>121</v>
      </c>
      <c r="I96" s="130" t="s">
        <v>122</v>
      </c>
      <c r="J96" s="130" t="s">
        <v>123</v>
      </c>
      <c r="K96" s="130" t="s">
        <v>124</v>
      </c>
      <c r="L96" s="130" t="s">
        <v>125</v>
      </c>
      <c r="M96" s="130" t="s">
        <v>126</v>
      </c>
      <c r="N96" s="130" t="s">
        <v>99</v>
      </c>
      <c r="O96" s="130" t="s">
        <v>100</v>
      </c>
      <c r="P96" s="130" t="s">
        <v>101</v>
      </c>
      <c r="Q96" s="130" t="s">
        <v>102</v>
      </c>
      <c r="R96" s="130" t="s">
        <v>103</v>
      </c>
      <c r="S96" s="130" t="s">
        <v>104</v>
      </c>
      <c r="T96" s="130" t="s">
        <v>105</v>
      </c>
      <c r="U96" s="130" t="s">
        <v>106</v>
      </c>
    </row>
    <row r="97" spans="1:21" ht="15">
      <c r="A97" s="135" t="s">
        <v>153</v>
      </c>
      <c r="B97" s="144" t="s">
        <v>26</v>
      </c>
      <c r="C97" s="144" t="s">
        <v>26</v>
      </c>
      <c r="D97" s="144" t="s">
        <v>26</v>
      </c>
      <c r="E97" s="144" t="s">
        <v>26</v>
      </c>
      <c r="F97" s="144" t="s">
        <v>26</v>
      </c>
      <c r="G97" s="144" t="s">
        <v>26</v>
      </c>
      <c r="H97" s="144" t="s">
        <v>26</v>
      </c>
      <c r="I97" s="144" t="s">
        <v>26</v>
      </c>
      <c r="J97" s="144" t="s">
        <v>26</v>
      </c>
      <c r="K97" s="144" t="s">
        <v>26</v>
      </c>
      <c r="L97" s="144" t="s">
        <v>26</v>
      </c>
      <c r="M97" s="144" t="s">
        <v>26</v>
      </c>
      <c r="N97" s="144" t="s">
        <v>26</v>
      </c>
      <c r="O97" s="144" t="s">
        <v>26</v>
      </c>
      <c r="P97" s="144" t="s">
        <v>26</v>
      </c>
      <c r="Q97" s="144" t="s">
        <v>26</v>
      </c>
      <c r="R97" s="144" t="s">
        <v>26</v>
      </c>
      <c r="S97" s="144" t="s">
        <v>26</v>
      </c>
      <c r="T97" s="144" t="s">
        <v>26</v>
      </c>
      <c r="U97" s="144" t="s">
        <v>26</v>
      </c>
    </row>
    <row r="98" spans="1:21" ht="15">
      <c r="A98" s="136" t="s">
        <v>24</v>
      </c>
      <c r="B98" s="142">
        <v>3396707.9</v>
      </c>
      <c r="C98" s="142">
        <v>3487041.2</v>
      </c>
      <c r="D98" s="142">
        <v>3621153.6</v>
      </c>
      <c r="E98" s="142">
        <v>3800849.4</v>
      </c>
      <c r="F98" s="143">
        <v>4049403</v>
      </c>
      <c r="G98" s="142">
        <v>4307580.6</v>
      </c>
      <c r="H98" s="142">
        <v>4386904.7</v>
      </c>
      <c r="I98" s="142">
        <v>4151684.7</v>
      </c>
      <c r="J98" s="142">
        <v>4292151.7</v>
      </c>
      <c r="K98" s="142">
        <v>4475190.2</v>
      </c>
      <c r="L98" s="142">
        <v>4610862.4</v>
      </c>
      <c r="M98" s="142">
        <v>4716620.5</v>
      </c>
      <c r="N98" s="142">
        <v>4832431.1</v>
      </c>
      <c r="O98" s="142">
        <v>4989118.6</v>
      </c>
      <c r="P98" s="142">
        <v>5139283.8</v>
      </c>
      <c r="Q98" s="142">
        <v>5363502.4</v>
      </c>
      <c r="R98" s="142">
        <v>5565506.3</v>
      </c>
      <c r="S98" s="142">
        <v>5747173.2</v>
      </c>
      <c r="T98" s="142">
        <v>5537596.7</v>
      </c>
      <c r="U98" s="142">
        <v>6058074.5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6:U4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90"/>
  <sheetViews>
    <sheetView workbookViewId="0" topLeftCell="A3">
      <selection activeCell="N14" sqref="N14"/>
    </sheetView>
  </sheetViews>
  <sheetFormatPr defaultColWidth="9.140625" defaultRowHeight="15"/>
  <cols>
    <col min="1" max="1" width="14.7109375" style="17" customWidth="1"/>
    <col min="2" max="21" width="12.140625" style="17" customWidth="1"/>
    <col min="22" max="22" width="10.7109375" style="17" customWidth="1"/>
    <col min="23" max="16384" width="9.140625" style="17" customWidth="1"/>
  </cols>
  <sheetData>
    <row r="1" ht="12.75"/>
    <row r="2" ht="12.75">
      <c r="B2" s="17" t="s">
        <v>222</v>
      </c>
    </row>
    <row r="3" ht="12.75">
      <c r="B3" s="17" t="s">
        <v>142</v>
      </c>
    </row>
    <row r="4" ht="16.2" customHeight="1">
      <c r="B4" s="286" t="s">
        <v>274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5" spans="1:21" ht="15">
      <c r="A45" s="145" t="s">
        <v>128</v>
      </c>
      <c r="B45" s="146" t="s">
        <v>115</v>
      </c>
      <c r="C45" s="147" t="s">
        <v>116</v>
      </c>
      <c r="D45" s="147" t="s">
        <v>117</v>
      </c>
      <c r="E45" s="147" t="s">
        <v>118</v>
      </c>
      <c r="F45" s="147" t="s">
        <v>119</v>
      </c>
      <c r="G45" s="147" t="s">
        <v>120</v>
      </c>
      <c r="H45" s="147" t="s">
        <v>121</v>
      </c>
      <c r="I45" s="147" t="s">
        <v>122</v>
      </c>
      <c r="J45" s="147" t="s">
        <v>123</v>
      </c>
      <c r="K45" s="147" t="s">
        <v>124</v>
      </c>
      <c r="L45" s="147">
        <v>2012</v>
      </c>
      <c r="M45" s="147">
        <v>2013</v>
      </c>
      <c r="N45" s="147">
        <v>2014</v>
      </c>
      <c r="O45" s="147">
        <v>2015</v>
      </c>
      <c r="P45" s="147">
        <v>2016</v>
      </c>
      <c r="Q45" s="147">
        <v>2017</v>
      </c>
      <c r="R45" s="147">
        <v>2018</v>
      </c>
      <c r="S45" s="148">
        <v>2019</v>
      </c>
      <c r="T45" s="146">
        <v>2020</v>
      </c>
      <c r="U45" s="146">
        <v>2021</v>
      </c>
    </row>
    <row r="46" spans="1:21" ht="15">
      <c r="A46" s="149" t="s">
        <v>0</v>
      </c>
      <c r="B46" s="150">
        <v>100</v>
      </c>
      <c r="C46" s="150">
        <v>104.95111863643574</v>
      </c>
      <c r="D46" s="150">
        <v>107.04657825074504</v>
      </c>
      <c r="E46" s="150">
        <v>109.10310662562227</v>
      </c>
      <c r="F46" s="150">
        <v>111.42366437062827</v>
      </c>
      <c r="G46" s="150">
        <v>112.00298177902015</v>
      </c>
      <c r="H46" s="150">
        <v>113.20227558833732</v>
      </c>
      <c r="I46" s="150">
        <v>113.44536267779492</v>
      </c>
      <c r="J46" s="150">
        <v>118.75028210501549</v>
      </c>
      <c r="K46" s="150">
        <v>125.17327898902171</v>
      </c>
      <c r="L46" s="150">
        <v>128.7303639215978</v>
      </c>
      <c r="M46" s="150">
        <v>132.0164965148709</v>
      </c>
      <c r="N46" s="150">
        <v>135.2615456503158</v>
      </c>
      <c r="O46" s="150">
        <v>138.50845406331956</v>
      </c>
      <c r="P46" s="150">
        <v>144.22337109500148</v>
      </c>
      <c r="Q46" s="150">
        <v>147.06495102178664</v>
      </c>
      <c r="R46" s="150">
        <v>150.7429726930715</v>
      </c>
      <c r="S46" s="151">
        <v>153.4809771095432</v>
      </c>
      <c r="T46" s="150">
        <v>138.92732359028054</v>
      </c>
      <c r="U46" s="150">
        <v>152.62662412528016</v>
      </c>
    </row>
    <row r="47" spans="1:21" ht="15">
      <c r="A47" s="149" t="s">
        <v>138</v>
      </c>
      <c r="B47" s="150">
        <v>100</v>
      </c>
      <c r="C47" s="152">
        <v>102.67937214689307</v>
      </c>
      <c r="D47" s="152">
        <v>107.36816331773451</v>
      </c>
      <c r="E47" s="152">
        <v>111.96993133055734</v>
      </c>
      <c r="F47" s="152">
        <v>118.42977440663059</v>
      </c>
      <c r="G47" s="152">
        <v>125.76526085468882</v>
      </c>
      <c r="H47" s="152">
        <v>129.82309401869236</v>
      </c>
      <c r="I47" s="152">
        <v>123.9939852636242</v>
      </c>
      <c r="J47" s="152">
        <v>128.5936557825903</v>
      </c>
      <c r="K47" s="152">
        <v>132.61777562685438</v>
      </c>
      <c r="L47" s="152">
        <v>133.4133008233887</v>
      </c>
      <c r="M47" s="152">
        <v>134.91604098655245</v>
      </c>
      <c r="N47" s="152">
        <v>138.0044888476568</v>
      </c>
      <c r="O47" s="152">
        <v>143.04912670240145</v>
      </c>
      <c r="P47" s="152">
        <v>147.00609512274005</v>
      </c>
      <c r="Q47" s="152">
        <v>153.13749595725918</v>
      </c>
      <c r="R47" s="152">
        <v>158.47191822289548</v>
      </c>
      <c r="S47" s="153">
        <v>164.1592710586978</v>
      </c>
      <c r="T47" s="152">
        <v>156.96830556787066</v>
      </c>
      <c r="U47" s="152">
        <v>169.20886513566558</v>
      </c>
    </row>
    <row r="48" spans="1:21" ht="15">
      <c r="A48" s="149" t="s">
        <v>137</v>
      </c>
      <c r="B48" s="150">
        <v>100</v>
      </c>
      <c r="C48" s="154">
        <v>102.04081632653062</v>
      </c>
      <c r="D48" s="154">
        <v>99.48979591836735</v>
      </c>
      <c r="E48" s="154">
        <v>97.44897959183673</v>
      </c>
      <c r="F48" s="154">
        <v>93.87755102040816</v>
      </c>
      <c r="G48" s="154">
        <v>88.77551020408163</v>
      </c>
      <c r="H48" s="154">
        <v>87.24489795918367</v>
      </c>
      <c r="I48" s="154">
        <v>91.32653061224491</v>
      </c>
      <c r="J48" s="154">
        <v>92.34693877551021</v>
      </c>
      <c r="K48" s="154">
        <v>94.38775510204083</v>
      </c>
      <c r="L48" s="154">
        <v>96.42857142857143</v>
      </c>
      <c r="M48" s="154">
        <v>97.95918367346938</v>
      </c>
      <c r="N48" s="154">
        <v>97.95918367346938</v>
      </c>
      <c r="O48" s="154">
        <v>96.93877551020408</v>
      </c>
      <c r="P48" s="154">
        <v>97.95918367346938</v>
      </c>
      <c r="Q48" s="154">
        <v>95.91836734693877</v>
      </c>
      <c r="R48" s="154">
        <v>94.89795918367348</v>
      </c>
      <c r="S48" s="155">
        <v>93.36734693877553</v>
      </c>
      <c r="T48" s="154">
        <v>88.26530612244898</v>
      </c>
      <c r="U48" s="154">
        <v>89.79591836734694</v>
      </c>
    </row>
    <row r="49" spans="1:21" ht="15">
      <c r="A49" s="149" t="s">
        <v>136</v>
      </c>
      <c r="B49" s="150">
        <v>100</v>
      </c>
      <c r="C49" s="150">
        <v>103.00461733178707</v>
      </c>
      <c r="D49" s="150">
        <v>103.89503137813792</v>
      </c>
      <c r="E49" s="150">
        <v>104.44415198038182</v>
      </c>
      <c r="F49" s="150">
        <v>104.79269540601659</v>
      </c>
      <c r="G49" s="150">
        <v>102.81925295351533</v>
      </c>
      <c r="H49" s="150">
        <v>103.80886743992626</v>
      </c>
      <c r="I49" s="150">
        <v>98.99583950311023</v>
      </c>
      <c r="J49" s="150">
        <v>103.02293171517847</v>
      </c>
      <c r="K49" s="150">
        <v>98.84818637656203</v>
      </c>
      <c r="L49" s="150">
        <v>98.78140956791714</v>
      </c>
      <c r="M49" s="150">
        <v>98.59383766559364</v>
      </c>
      <c r="N49" s="150">
        <v>94.21471554989267</v>
      </c>
      <c r="O49" s="150">
        <v>96.2225261053401</v>
      </c>
      <c r="P49" s="150">
        <v>98.15867236806312</v>
      </c>
      <c r="Q49" s="150">
        <v>99.52461360154354</v>
      </c>
      <c r="R49" s="150">
        <v>99.73746183421522</v>
      </c>
      <c r="S49" s="151">
        <v>99.24103568005332</v>
      </c>
      <c r="T49" s="150">
        <v>93.65304930074558</v>
      </c>
      <c r="U49" s="150">
        <v>99.49089714902715</v>
      </c>
    </row>
    <row r="53" ht="15">
      <c r="A53" s="133" t="s">
        <v>217</v>
      </c>
    </row>
    <row r="54" spans="1:2" ht="15">
      <c r="A54" s="133" t="s">
        <v>152</v>
      </c>
      <c r="B54" s="134" t="s">
        <v>218</v>
      </c>
    </row>
    <row r="55" spans="1:2" ht="15">
      <c r="A55" s="133" t="s">
        <v>95</v>
      </c>
      <c r="B55" s="133" t="s">
        <v>219</v>
      </c>
    </row>
    <row r="56" spans="1:3" ht="15">
      <c r="A56" s="134" t="s">
        <v>96</v>
      </c>
      <c r="C56" s="133" t="s">
        <v>97</v>
      </c>
    </row>
    <row r="57" spans="1:3" ht="15">
      <c r="A57" s="134" t="s">
        <v>176</v>
      </c>
      <c r="C57" s="133" t="s">
        <v>140</v>
      </c>
    </row>
    <row r="58" spans="1:3" ht="15">
      <c r="A58" s="134" t="s">
        <v>220</v>
      </c>
      <c r="C58" s="133" t="s">
        <v>141</v>
      </c>
    </row>
    <row r="59" spans="1:3" ht="15">
      <c r="A59" s="134" t="s">
        <v>98</v>
      </c>
      <c r="C59" s="133" t="s">
        <v>221</v>
      </c>
    </row>
    <row r="61" spans="1:21" ht="15">
      <c r="A61" s="129" t="s">
        <v>21</v>
      </c>
      <c r="B61" s="130" t="s">
        <v>115</v>
      </c>
      <c r="C61" s="130" t="s">
        <v>116</v>
      </c>
      <c r="D61" s="130" t="s">
        <v>117</v>
      </c>
      <c r="E61" s="130" t="s">
        <v>118</v>
      </c>
      <c r="F61" s="130" t="s">
        <v>119</v>
      </c>
      <c r="G61" s="130" t="s">
        <v>120</v>
      </c>
      <c r="H61" s="130" t="s">
        <v>121</v>
      </c>
      <c r="I61" s="130" t="s">
        <v>122</v>
      </c>
      <c r="J61" s="130" t="s">
        <v>123</v>
      </c>
      <c r="K61" s="130" t="s">
        <v>124</v>
      </c>
      <c r="L61" s="130" t="s">
        <v>125</v>
      </c>
      <c r="M61" s="130" t="s">
        <v>126</v>
      </c>
      <c r="N61" s="130" t="s">
        <v>99</v>
      </c>
      <c r="O61" s="130" t="s">
        <v>100</v>
      </c>
      <c r="P61" s="130" t="s">
        <v>101</v>
      </c>
      <c r="Q61" s="130" t="s">
        <v>102</v>
      </c>
      <c r="R61" s="130" t="s">
        <v>103</v>
      </c>
      <c r="S61" s="130" t="s">
        <v>104</v>
      </c>
      <c r="T61" s="130" t="s">
        <v>105</v>
      </c>
      <c r="U61" s="130" t="s">
        <v>106</v>
      </c>
    </row>
    <row r="62" spans="1:21" ht="15">
      <c r="A62" s="156" t="s">
        <v>153</v>
      </c>
      <c r="B62" s="144" t="s">
        <v>26</v>
      </c>
      <c r="C62" s="144" t="s">
        <v>26</v>
      </c>
      <c r="D62" s="144" t="s">
        <v>26</v>
      </c>
      <c r="E62" s="144" t="s">
        <v>26</v>
      </c>
      <c r="F62" s="144" t="s">
        <v>26</v>
      </c>
      <c r="G62" s="144" t="s">
        <v>26</v>
      </c>
      <c r="H62" s="144" t="s">
        <v>26</v>
      </c>
      <c r="I62" s="144" t="s">
        <v>26</v>
      </c>
      <c r="J62" s="144" t="s">
        <v>26</v>
      </c>
      <c r="K62" s="144" t="s">
        <v>26</v>
      </c>
      <c r="L62" s="144" t="s">
        <v>26</v>
      </c>
      <c r="M62" s="144" t="s">
        <v>26</v>
      </c>
      <c r="N62" s="144" t="s">
        <v>26</v>
      </c>
      <c r="O62" s="144" t="s">
        <v>26</v>
      </c>
      <c r="P62" s="144" t="s">
        <v>26</v>
      </c>
      <c r="Q62" s="144" t="s">
        <v>26</v>
      </c>
      <c r="R62" s="144" t="s">
        <v>26</v>
      </c>
      <c r="S62" s="144" t="s">
        <v>26</v>
      </c>
      <c r="T62" s="144" t="s">
        <v>26</v>
      </c>
      <c r="U62" s="144" t="s">
        <v>26</v>
      </c>
    </row>
    <row r="63" spans="1:21" ht="15">
      <c r="A63" s="157" t="s">
        <v>24</v>
      </c>
      <c r="B63" s="158">
        <v>944678.269</v>
      </c>
      <c r="C63" s="158">
        <v>973062.236</v>
      </c>
      <c r="D63" s="158">
        <v>981473.784</v>
      </c>
      <c r="E63" s="158">
        <v>986661.207</v>
      </c>
      <c r="F63" s="158">
        <v>989953.821</v>
      </c>
      <c r="G63" s="158">
        <v>971311.139</v>
      </c>
      <c r="H63" s="158">
        <v>980659.812</v>
      </c>
      <c r="I63" s="158">
        <v>935192.183</v>
      </c>
      <c r="J63" s="158">
        <v>973235.248</v>
      </c>
      <c r="K63" s="158">
        <v>933797.336</v>
      </c>
      <c r="L63" s="159">
        <v>933166.51</v>
      </c>
      <c r="M63" s="158">
        <v>931394.559</v>
      </c>
      <c r="N63" s="158">
        <v>890025.944</v>
      </c>
      <c r="O63" s="158">
        <v>908993.294</v>
      </c>
      <c r="P63" s="158">
        <v>927283.647</v>
      </c>
      <c r="Q63" s="158">
        <v>940187.397</v>
      </c>
      <c r="R63" s="158">
        <v>942198.128</v>
      </c>
      <c r="S63" s="158">
        <v>937508.498</v>
      </c>
      <c r="T63" s="158">
        <v>884720.005</v>
      </c>
      <c r="U63" s="158">
        <v>939868.885</v>
      </c>
    </row>
    <row r="66" spans="1:3" ht="15">
      <c r="A66" s="6" t="s">
        <v>17</v>
      </c>
      <c r="B66" s="139"/>
      <c r="C66" s="139"/>
    </row>
    <row r="67" spans="1:2" ht="15">
      <c r="A67" s="1" t="s">
        <v>91</v>
      </c>
      <c r="B67" s="2">
        <v>44931.46674768518</v>
      </c>
    </row>
    <row r="68" spans="1:2" ht="15">
      <c r="A68" s="1" t="s">
        <v>23</v>
      </c>
      <c r="B68" s="1" t="s">
        <v>28</v>
      </c>
    </row>
    <row r="69" spans="1:2" ht="15">
      <c r="A69" s="1" t="s">
        <v>22</v>
      </c>
      <c r="B69" s="1" t="s">
        <v>8</v>
      </c>
    </row>
    <row r="70" spans="1:21" ht="15">
      <c r="A70" s="129" t="s">
        <v>21</v>
      </c>
      <c r="B70" s="130" t="s">
        <v>115</v>
      </c>
      <c r="C70" s="130" t="s">
        <v>116</v>
      </c>
      <c r="D70" s="130" t="s">
        <v>117</v>
      </c>
      <c r="E70" s="130" t="s">
        <v>118</v>
      </c>
      <c r="F70" s="130" t="s">
        <v>119</v>
      </c>
      <c r="G70" s="130" t="s">
        <v>120</v>
      </c>
      <c r="H70" s="130" t="s">
        <v>121</v>
      </c>
      <c r="I70" s="130" t="s">
        <v>122</v>
      </c>
      <c r="J70" s="130" t="s">
        <v>123</v>
      </c>
      <c r="K70" s="130" t="s">
        <v>124</v>
      </c>
      <c r="L70" s="130" t="s">
        <v>125</v>
      </c>
      <c r="M70" s="130" t="s">
        <v>126</v>
      </c>
      <c r="N70" s="130" t="s">
        <v>99</v>
      </c>
      <c r="O70" s="130" t="s">
        <v>100</v>
      </c>
      <c r="P70" s="130" t="s">
        <v>101</v>
      </c>
      <c r="Q70" s="130" t="s">
        <v>102</v>
      </c>
      <c r="R70" s="130" t="s">
        <v>103</v>
      </c>
      <c r="S70" s="130" t="s">
        <v>104</v>
      </c>
      <c r="T70" s="130" t="s">
        <v>105</v>
      </c>
      <c r="U70" s="130" t="s">
        <v>106</v>
      </c>
    </row>
    <row r="71" spans="1:21" ht="15">
      <c r="A71" s="135" t="s">
        <v>153</v>
      </c>
      <c r="B71" s="144" t="s">
        <v>26</v>
      </c>
      <c r="C71" s="144" t="s">
        <v>26</v>
      </c>
      <c r="D71" s="144" t="s">
        <v>26</v>
      </c>
      <c r="E71" s="144" t="s">
        <v>26</v>
      </c>
      <c r="F71" s="144" t="s">
        <v>26</v>
      </c>
      <c r="G71" s="144" t="s">
        <v>26</v>
      </c>
      <c r="H71" s="144" t="s">
        <v>26</v>
      </c>
      <c r="I71" s="144" t="s">
        <v>26</v>
      </c>
      <c r="J71" s="144" t="s">
        <v>26</v>
      </c>
      <c r="K71" s="144" t="s">
        <v>26</v>
      </c>
      <c r="L71" s="144" t="s">
        <v>26</v>
      </c>
      <c r="M71" s="144" t="s">
        <v>26</v>
      </c>
      <c r="N71" s="144" t="s">
        <v>26</v>
      </c>
      <c r="O71" s="144" t="s">
        <v>26</v>
      </c>
      <c r="P71" s="144" t="s">
        <v>26</v>
      </c>
      <c r="Q71" s="144" t="s">
        <v>26</v>
      </c>
      <c r="R71" s="144" t="s">
        <v>26</v>
      </c>
      <c r="S71" s="144" t="s">
        <v>26</v>
      </c>
      <c r="T71" s="144" t="s">
        <v>26</v>
      </c>
      <c r="U71" s="144" t="s">
        <v>26</v>
      </c>
    </row>
    <row r="72" spans="1:21" ht="15">
      <c r="A72" s="3" t="s">
        <v>13</v>
      </c>
      <c r="B72" s="4">
        <v>217637.75</v>
      </c>
      <c r="C72" s="4">
        <v>226668.47</v>
      </c>
      <c r="D72" s="4">
        <v>235454.02</v>
      </c>
      <c r="E72" s="4">
        <v>242523.68</v>
      </c>
      <c r="F72" s="4">
        <v>249774.34</v>
      </c>
      <c r="G72" s="4">
        <v>254039.64</v>
      </c>
      <c r="H72" s="140">
        <v>255000.19</v>
      </c>
      <c r="I72" s="4">
        <v>249490.07</v>
      </c>
      <c r="J72" s="4">
        <v>259603.47</v>
      </c>
      <c r="K72" s="141">
        <v>272358.36</v>
      </c>
      <c r="L72" s="4">
        <v>278460.23</v>
      </c>
      <c r="M72" s="4">
        <v>284143.49</v>
      </c>
      <c r="N72" s="4">
        <v>290986.13</v>
      </c>
      <c r="O72" s="4">
        <v>298974.85</v>
      </c>
      <c r="P72" s="4">
        <v>310193.51</v>
      </c>
      <c r="Q72" s="4">
        <v>316579.61</v>
      </c>
      <c r="R72" s="4">
        <v>324698.77</v>
      </c>
      <c r="S72" s="4">
        <v>329919.09</v>
      </c>
      <c r="T72" s="160">
        <v>300192.86</v>
      </c>
      <c r="U72" s="161">
        <v>325837.48</v>
      </c>
    </row>
    <row r="73" spans="1:21" ht="15">
      <c r="A73" s="3" t="s">
        <v>0</v>
      </c>
      <c r="B73" s="4">
        <v>167269.27</v>
      </c>
      <c r="C73" s="4">
        <v>175550.97</v>
      </c>
      <c r="D73" s="4">
        <v>179056.03</v>
      </c>
      <c r="E73" s="4">
        <v>182495.97</v>
      </c>
      <c r="F73" s="4">
        <v>186377.55</v>
      </c>
      <c r="G73" s="4">
        <v>187346.57</v>
      </c>
      <c r="H73" s="4">
        <v>189352.62</v>
      </c>
      <c r="I73" s="4">
        <v>189759.23</v>
      </c>
      <c r="J73" s="4">
        <v>198632.73</v>
      </c>
      <c r="K73" s="4">
        <v>209376.43</v>
      </c>
      <c r="L73" s="4">
        <v>215326.34</v>
      </c>
      <c r="M73" s="4">
        <v>220823.03</v>
      </c>
      <c r="N73" s="141">
        <v>226251</v>
      </c>
      <c r="O73" s="4">
        <v>231682.08</v>
      </c>
      <c r="P73" s="4">
        <v>241241.38</v>
      </c>
      <c r="Q73" s="140">
        <v>245994.47</v>
      </c>
      <c r="R73" s="4">
        <v>252146.67</v>
      </c>
      <c r="S73" s="4">
        <v>256726.51</v>
      </c>
      <c r="T73" s="160">
        <v>232382.72</v>
      </c>
      <c r="U73" s="161">
        <v>255297.44</v>
      </c>
    </row>
    <row r="74" spans="1:21" ht="15">
      <c r="A74" s="3" t="s">
        <v>1</v>
      </c>
      <c r="B74" s="4">
        <v>42467.82</v>
      </c>
      <c r="C74" s="4">
        <v>43334.73</v>
      </c>
      <c r="D74" s="4">
        <v>48532.23</v>
      </c>
      <c r="E74" s="4">
        <v>52047.72</v>
      </c>
      <c r="F74" s="4">
        <v>54878.51</v>
      </c>
      <c r="G74" s="140">
        <v>57787.57</v>
      </c>
      <c r="H74" s="4">
        <v>56287.44</v>
      </c>
      <c r="I74" s="4">
        <v>50925.01</v>
      </c>
      <c r="J74" s="4">
        <v>52036.48</v>
      </c>
      <c r="K74" s="4">
        <v>53643.96</v>
      </c>
      <c r="L74" s="4">
        <v>53412.09</v>
      </c>
      <c r="M74" s="4">
        <v>53615.14</v>
      </c>
      <c r="N74" s="4">
        <v>54661.51</v>
      </c>
      <c r="O74" s="4">
        <v>56730.67</v>
      </c>
      <c r="P74" s="140">
        <v>58419.4</v>
      </c>
      <c r="Q74" s="4">
        <v>59924.27</v>
      </c>
      <c r="R74" s="4">
        <v>61941.79</v>
      </c>
      <c r="S74" s="4">
        <v>62530.74</v>
      </c>
      <c r="T74" s="162">
        <v>57150.48</v>
      </c>
      <c r="U74" s="161">
        <v>59066.16</v>
      </c>
    </row>
    <row r="75" spans="1:21" ht="15">
      <c r="A75" s="3" t="s">
        <v>14</v>
      </c>
      <c r="B75" s="4">
        <v>7900.66</v>
      </c>
      <c r="C75" s="4">
        <v>7782.78</v>
      </c>
      <c r="D75" s="4">
        <v>7865.76</v>
      </c>
      <c r="E75" s="4">
        <v>7979.99</v>
      </c>
      <c r="F75" s="4">
        <v>8518.28</v>
      </c>
      <c r="G75" s="140">
        <v>8905.5</v>
      </c>
      <c r="H75" s="4">
        <v>9360.13</v>
      </c>
      <c r="I75" s="4">
        <v>8805.82</v>
      </c>
      <c r="J75" s="4">
        <v>8934.26</v>
      </c>
      <c r="K75" s="4">
        <v>9337.98</v>
      </c>
      <c r="L75" s="140">
        <v>9721.8</v>
      </c>
      <c r="M75" s="4">
        <v>9705.31</v>
      </c>
      <c r="N75" s="4">
        <v>10073.62</v>
      </c>
      <c r="O75" s="140">
        <v>10562.1</v>
      </c>
      <c r="P75" s="4">
        <v>10532.73</v>
      </c>
      <c r="Q75" s="4">
        <v>10660.87</v>
      </c>
      <c r="R75" s="4">
        <v>10610.31</v>
      </c>
      <c r="S75" s="4">
        <v>10661.84</v>
      </c>
      <c r="T75" s="160">
        <v>10659.66</v>
      </c>
      <c r="U75" s="161">
        <v>11473.88</v>
      </c>
    </row>
    <row r="78" spans="1:5" ht="15">
      <c r="A78" s="139" t="s">
        <v>127</v>
      </c>
      <c r="B78" s="139"/>
      <c r="C78" s="139"/>
      <c r="D78" s="139"/>
      <c r="E78" s="139"/>
    </row>
    <row r="79" spans="1:2" ht="15">
      <c r="A79" s="1" t="s">
        <v>22</v>
      </c>
      <c r="B79" s="1" t="s">
        <v>111</v>
      </c>
    </row>
    <row r="80" spans="1:2" ht="15">
      <c r="A80" s="1" t="s">
        <v>112</v>
      </c>
      <c r="B80" s="1" t="s">
        <v>113</v>
      </c>
    </row>
    <row r="82" spans="1:21" ht="15">
      <c r="A82" s="129" t="s">
        <v>21</v>
      </c>
      <c r="B82" s="130" t="s">
        <v>115</v>
      </c>
      <c r="C82" s="130" t="s">
        <v>116</v>
      </c>
      <c r="D82" s="130" t="s">
        <v>117</v>
      </c>
      <c r="E82" s="130" t="s">
        <v>118</v>
      </c>
      <c r="F82" s="130" t="s">
        <v>119</v>
      </c>
      <c r="G82" s="130" t="s">
        <v>120</v>
      </c>
      <c r="H82" s="130" t="s">
        <v>121</v>
      </c>
      <c r="I82" s="130" t="s">
        <v>122</v>
      </c>
      <c r="J82" s="130" t="s">
        <v>123</v>
      </c>
      <c r="K82" s="130" t="s">
        <v>124</v>
      </c>
      <c r="L82" s="130" t="s">
        <v>125</v>
      </c>
      <c r="M82" s="130" t="s">
        <v>126</v>
      </c>
      <c r="N82" s="130" t="s">
        <v>99</v>
      </c>
      <c r="O82" s="130" t="s">
        <v>100</v>
      </c>
      <c r="P82" s="130" t="s">
        <v>101</v>
      </c>
      <c r="Q82" s="130" t="s">
        <v>102</v>
      </c>
      <c r="R82" s="130" t="s">
        <v>103</v>
      </c>
      <c r="S82" s="130" t="s">
        <v>104</v>
      </c>
      <c r="T82" s="130" t="s">
        <v>105</v>
      </c>
      <c r="U82" s="130" t="s">
        <v>106</v>
      </c>
    </row>
    <row r="83" spans="1:21" ht="15">
      <c r="A83" s="3" t="s">
        <v>24</v>
      </c>
      <c r="B83" s="140">
        <v>8538761.6</v>
      </c>
      <c r="C83" s="140">
        <v>8767546.8</v>
      </c>
      <c r="D83" s="140">
        <v>9167911.5</v>
      </c>
      <c r="E83" s="140">
        <v>9560845.5</v>
      </c>
      <c r="F83" s="140">
        <v>10112436.1</v>
      </c>
      <c r="G83" s="140">
        <v>10738795.8</v>
      </c>
      <c r="H83" s="140">
        <v>11085284.5</v>
      </c>
      <c r="I83" s="140">
        <v>10587550.8</v>
      </c>
      <c r="J83" s="140">
        <v>10980305.7</v>
      </c>
      <c r="K83" s="140">
        <v>11323915.7</v>
      </c>
      <c r="L83" s="140">
        <v>11391843.7</v>
      </c>
      <c r="M83" s="140">
        <v>11520159.1</v>
      </c>
      <c r="N83" s="140">
        <v>11783874.3</v>
      </c>
      <c r="O83" s="140">
        <v>12214623.9</v>
      </c>
      <c r="P83" s="140">
        <v>12552500</v>
      </c>
      <c r="Q83" s="140">
        <v>13076045.7</v>
      </c>
      <c r="R83" s="140">
        <v>13531539.3</v>
      </c>
      <c r="S83" s="140">
        <v>14017168.8</v>
      </c>
      <c r="T83" s="140">
        <v>13403149.4</v>
      </c>
      <c r="U83" s="140">
        <v>14448341.6</v>
      </c>
    </row>
    <row r="87" spans="1:21" ht="15">
      <c r="A87" s="129" t="s">
        <v>21</v>
      </c>
      <c r="B87" s="130" t="s">
        <v>115</v>
      </c>
      <c r="C87" s="130" t="s">
        <v>116</v>
      </c>
      <c r="D87" s="130" t="s">
        <v>117</v>
      </c>
      <c r="E87" s="130" t="s">
        <v>118</v>
      </c>
      <c r="F87" s="130" t="s">
        <v>119</v>
      </c>
      <c r="G87" s="130" t="s">
        <v>120</v>
      </c>
      <c r="H87" s="130" t="s">
        <v>121</v>
      </c>
      <c r="I87" s="130" t="s">
        <v>122</v>
      </c>
      <c r="J87" s="130" t="s">
        <v>123</v>
      </c>
      <c r="K87" s="130" t="s">
        <v>124</v>
      </c>
      <c r="L87" s="130" t="s">
        <v>125</v>
      </c>
      <c r="M87" s="130" t="s">
        <v>126</v>
      </c>
      <c r="N87" s="130" t="s">
        <v>99</v>
      </c>
      <c r="O87" s="130" t="s">
        <v>100</v>
      </c>
      <c r="P87" s="130" t="s">
        <v>101</v>
      </c>
      <c r="Q87" s="130" t="s">
        <v>102</v>
      </c>
      <c r="R87" s="130" t="s">
        <v>103</v>
      </c>
      <c r="S87" s="130" t="s">
        <v>104</v>
      </c>
      <c r="T87" s="130" t="s">
        <v>105</v>
      </c>
      <c r="U87" s="130" t="s">
        <v>106</v>
      </c>
    </row>
    <row r="88" spans="1:21" ht="15">
      <c r="A88" s="156" t="s">
        <v>28</v>
      </c>
      <c r="B88" s="144" t="s">
        <v>26</v>
      </c>
      <c r="C88" s="144" t="s">
        <v>26</v>
      </c>
      <c r="D88" s="144" t="s">
        <v>26</v>
      </c>
      <c r="E88" s="144" t="s">
        <v>26</v>
      </c>
      <c r="F88" s="144" t="s">
        <v>26</v>
      </c>
      <c r="G88" s="144" t="s">
        <v>26</v>
      </c>
      <c r="H88" s="144" t="s">
        <v>26</v>
      </c>
      <c r="I88" s="144" t="s">
        <v>26</v>
      </c>
      <c r="J88" s="144" t="s">
        <v>26</v>
      </c>
      <c r="K88" s="144" t="s">
        <v>26</v>
      </c>
      <c r="L88" s="144" t="s">
        <v>26</v>
      </c>
      <c r="M88" s="144" t="s">
        <v>26</v>
      </c>
      <c r="N88" s="144" t="s">
        <v>26</v>
      </c>
      <c r="O88" s="144" t="s">
        <v>26</v>
      </c>
      <c r="P88" s="144" t="s">
        <v>26</v>
      </c>
      <c r="Q88" s="144" t="s">
        <v>26</v>
      </c>
      <c r="R88" s="144" t="s">
        <v>26</v>
      </c>
      <c r="S88" s="144" t="s">
        <v>26</v>
      </c>
      <c r="T88" s="144" t="s">
        <v>26</v>
      </c>
      <c r="U88" s="144" t="s">
        <v>26</v>
      </c>
    </row>
    <row r="89" spans="1:21" ht="15">
      <c r="A89" s="163" t="s">
        <v>137</v>
      </c>
      <c r="B89" s="158">
        <v>1.96</v>
      </c>
      <c r="C89" s="158">
        <v>2</v>
      </c>
      <c r="D89" s="158">
        <v>1.95</v>
      </c>
      <c r="E89" s="158">
        <v>1.91</v>
      </c>
      <c r="F89" s="158">
        <v>1.84</v>
      </c>
      <c r="G89" s="158">
        <v>1.74</v>
      </c>
      <c r="H89" s="158">
        <v>1.71</v>
      </c>
      <c r="I89" s="158">
        <v>1.79</v>
      </c>
      <c r="J89" s="158">
        <v>1.81</v>
      </c>
      <c r="K89" s="158">
        <v>1.85</v>
      </c>
      <c r="L89" s="159">
        <v>1.89</v>
      </c>
      <c r="M89" s="158">
        <v>1.92</v>
      </c>
      <c r="N89" s="158">
        <v>1.92</v>
      </c>
      <c r="O89" s="158">
        <v>1.9</v>
      </c>
      <c r="P89" s="158">
        <v>1.92</v>
      </c>
      <c r="Q89" s="158">
        <v>1.88</v>
      </c>
      <c r="R89" s="158">
        <v>1.86</v>
      </c>
      <c r="S89" s="158">
        <v>1.83</v>
      </c>
      <c r="T89" s="158">
        <v>1.73</v>
      </c>
      <c r="U89" s="158">
        <v>1.76</v>
      </c>
    </row>
    <row r="90" spans="1:21" ht="15">
      <c r="A90" s="163"/>
      <c r="B90" s="164">
        <v>100</v>
      </c>
      <c r="C90" s="164">
        <v>102.04081632653062</v>
      </c>
      <c r="D90" s="164">
        <v>99.48979591836735</v>
      </c>
      <c r="E90" s="164">
        <v>97.44897959183673</v>
      </c>
      <c r="F90" s="164">
        <v>93.87755102040816</v>
      </c>
      <c r="G90" s="164">
        <v>88.77551020408163</v>
      </c>
      <c r="H90" s="164">
        <v>87.24489795918367</v>
      </c>
      <c r="I90" s="164">
        <v>91.32653061224491</v>
      </c>
      <c r="J90" s="164">
        <v>92.34693877551021</v>
      </c>
      <c r="K90" s="164">
        <v>94.38775510204083</v>
      </c>
      <c r="L90" s="164">
        <v>96.42857142857143</v>
      </c>
      <c r="M90" s="164">
        <v>97.95918367346938</v>
      </c>
      <c r="N90" s="164">
        <v>97.95918367346938</v>
      </c>
      <c r="O90" s="164">
        <v>96.93877551020408</v>
      </c>
      <c r="P90" s="164">
        <v>97.95918367346938</v>
      </c>
      <c r="Q90" s="164">
        <v>95.91836734693877</v>
      </c>
      <c r="R90" s="164">
        <v>94.89795918367348</v>
      </c>
      <c r="S90" s="164">
        <v>93.36734693877553</v>
      </c>
      <c r="T90" s="164">
        <v>88.26530612244898</v>
      </c>
      <c r="U90" s="164">
        <v>89.79591836734694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5:U4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93"/>
  <sheetViews>
    <sheetView workbookViewId="0" topLeftCell="A6">
      <selection activeCell="B6" sqref="B6"/>
    </sheetView>
  </sheetViews>
  <sheetFormatPr defaultColWidth="9.140625" defaultRowHeight="15"/>
  <cols>
    <col min="1" max="1" width="17.421875" style="17" customWidth="1"/>
    <col min="2" max="24" width="12.28125" style="17" customWidth="1"/>
    <col min="25" max="16384" width="9.140625" style="17" customWidth="1"/>
  </cols>
  <sheetData>
    <row r="1" ht="12.75"/>
    <row r="2" ht="12.75">
      <c r="N2" s="165"/>
    </row>
    <row r="3" ht="12.75">
      <c r="B3" s="17" t="s">
        <v>244</v>
      </c>
    </row>
    <row r="4" ht="12.75">
      <c r="B4" s="17" t="s">
        <v>134</v>
      </c>
    </row>
    <row r="5" ht="12.75"/>
    <row r="6" ht="16.2" customHeight="1">
      <c r="B6" s="286" t="s">
        <v>275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4" spans="1:18" s="168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66"/>
      <c r="Q44" s="166"/>
      <c r="R44" s="167"/>
    </row>
    <row r="45" spans="1:15" s="168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8" s="168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7"/>
      <c r="Q46" s="167"/>
      <c r="R46" s="167"/>
    </row>
    <row r="47" spans="1:21" s="168" customFormat="1" ht="15">
      <c r="A47" s="169"/>
      <c r="B47" s="169" t="s">
        <v>115</v>
      </c>
      <c r="C47" s="169" t="s">
        <v>116</v>
      </c>
      <c r="D47" s="169" t="s">
        <v>117</v>
      </c>
      <c r="E47" s="169" t="s">
        <v>118</v>
      </c>
      <c r="F47" s="169" t="s">
        <v>119</v>
      </c>
      <c r="G47" s="169" t="s">
        <v>120</v>
      </c>
      <c r="H47" s="169" t="s">
        <v>121</v>
      </c>
      <c r="I47" s="169" t="s">
        <v>122</v>
      </c>
      <c r="J47" s="169" t="s">
        <v>123</v>
      </c>
      <c r="K47" s="169" t="s">
        <v>124</v>
      </c>
      <c r="L47" s="169" t="s">
        <v>125</v>
      </c>
      <c r="M47" s="169" t="s">
        <v>126</v>
      </c>
      <c r="N47" s="169" t="s">
        <v>99</v>
      </c>
      <c r="O47" s="169" t="s">
        <v>100</v>
      </c>
      <c r="P47" s="169" t="s">
        <v>101</v>
      </c>
      <c r="Q47" s="169">
        <v>2017</v>
      </c>
      <c r="R47" s="169">
        <v>2018</v>
      </c>
      <c r="S47" s="169">
        <v>2019</v>
      </c>
      <c r="T47" s="258">
        <v>2020</v>
      </c>
      <c r="U47" s="169">
        <v>2021</v>
      </c>
    </row>
    <row r="48" spans="1:21" s="168" customFormat="1" ht="15">
      <c r="A48" s="169" t="s">
        <v>162</v>
      </c>
      <c r="B48" s="170">
        <v>100</v>
      </c>
      <c r="C48" s="170">
        <v>103.00537316256538</v>
      </c>
      <c r="D48" s="170">
        <v>103.89512620600709</v>
      </c>
      <c r="E48" s="170">
        <v>104.44560770906229</v>
      </c>
      <c r="F48" s="170">
        <v>104.79346744295552</v>
      </c>
      <c r="G48" s="170">
        <v>102.82107654260014</v>
      </c>
      <c r="H48" s="170">
        <v>103.81046607458202</v>
      </c>
      <c r="I48" s="170">
        <v>98.99731184144525</v>
      </c>
      <c r="J48" s="170">
        <v>103.02428169071456</v>
      </c>
      <c r="K48" s="170">
        <v>98.84942882320534</v>
      </c>
      <c r="L48" s="170">
        <v>98.78264331279301</v>
      </c>
      <c r="M48" s="170">
        <v>98.59453403455674</v>
      </c>
      <c r="N48" s="170">
        <v>94.21542337507472</v>
      </c>
      <c r="O48" s="170">
        <v>96.22250452216606</v>
      </c>
      <c r="P48" s="170">
        <v>98.15776230950233</v>
      </c>
      <c r="Q48" s="170">
        <v>99.52353384145208</v>
      </c>
      <c r="R48" s="170">
        <v>99.73645329181869</v>
      </c>
      <c r="S48" s="170">
        <v>99.24179430555664</v>
      </c>
      <c r="T48" s="259">
        <v>93.69269635592353</v>
      </c>
      <c r="U48" s="170">
        <v>99.49378246758987</v>
      </c>
    </row>
    <row r="49" spans="1:21" s="168" customFormat="1" ht="15">
      <c r="A49" s="169" t="s">
        <v>166</v>
      </c>
      <c r="B49" s="170">
        <v>100</v>
      </c>
      <c r="C49" s="170">
        <v>100.08258841818889</v>
      </c>
      <c r="D49" s="170">
        <v>99.23241352506801</v>
      </c>
      <c r="E49" s="170">
        <v>98.28507578701904</v>
      </c>
      <c r="F49" s="170">
        <v>97.8575592693354</v>
      </c>
      <c r="G49" s="170">
        <v>97.3620287602021</v>
      </c>
      <c r="H49" s="170">
        <v>95.0252623396813</v>
      </c>
      <c r="I49" s="170">
        <v>100.05343956471044</v>
      </c>
      <c r="J49" s="170">
        <v>99.14982510687913</v>
      </c>
      <c r="K49" s="170">
        <v>107.55441119315974</v>
      </c>
      <c r="L49" s="170">
        <v>109.22561212592305</v>
      </c>
      <c r="M49" s="170">
        <v>110.95996890788962</v>
      </c>
      <c r="N49" s="170">
        <v>118.13544500582975</v>
      </c>
      <c r="O49" s="170">
        <v>116.85775359502526</v>
      </c>
      <c r="P49" s="170">
        <v>118.40264282938205</v>
      </c>
      <c r="Q49" s="170">
        <v>117.52817722502915</v>
      </c>
      <c r="R49" s="170">
        <v>118.53867081228138</v>
      </c>
      <c r="S49" s="170">
        <v>119.20909444228526</v>
      </c>
      <c r="T49" s="259">
        <v>112.29109988340457</v>
      </c>
      <c r="U49" s="170">
        <v>113.45219588029538</v>
      </c>
    </row>
    <row r="50" spans="1:21" s="168" customFormat="1" ht="15">
      <c r="A50" s="169" t="s">
        <v>167</v>
      </c>
      <c r="B50" s="171">
        <v>100</v>
      </c>
      <c r="C50" s="171">
        <v>104.95111863643574</v>
      </c>
      <c r="D50" s="171">
        <v>107.04657825074504</v>
      </c>
      <c r="E50" s="171">
        <v>109.10310662562227</v>
      </c>
      <c r="F50" s="171">
        <v>111.42366437062827</v>
      </c>
      <c r="G50" s="171">
        <v>112.00298177902015</v>
      </c>
      <c r="H50" s="171">
        <v>113.20227558833732</v>
      </c>
      <c r="I50" s="171">
        <v>113.44536267779492</v>
      </c>
      <c r="J50" s="171">
        <v>118.75028210501549</v>
      </c>
      <c r="K50" s="171">
        <v>125.17327898902171</v>
      </c>
      <c r="L50" s="171">
        <v>128.7303639215978</v>
      </c>
      <c r="M50" s="171">
        <v>132.0164965148709</v>
      </c>
      <c r="N50" s="171">
        <v>135.2615456503158</v>
      </c>
      <c r="O50" s="171">
        <v>138.50845406331956</v>
      </c>
      <c r="P50" s="171">
        <v>144.22337109500148</v>
      </c>
      <c r="Q50" s="171">
        <v>147.06495102178664</v>
      </c>
      <c r="R50" s="171">
        <v>150.7429726930715</v>
      </c>
      <c r="S50" s="171">
        <v>153.4809771095432</v>
      </c>
      <c r="T50" s="260">
        <v>138.92732359028054</v>
      </c>
      <c r="U50" s="171">
        <v>152.62662412528016</v>
      </c>
    </row>
    <row r="51" spans="1:21" s="168" customFormat="1" ht="15">
      <c r="A51" s="169" t="s">
        <v>243</v>
      </c>
      <c r="B51" s="172">
        <v>100</v>
      </c>
      <c r="C51" s="172">
        <v>100.86062898925874</v>
      </c>
      <c r="D51" s="172">
        <v>103.41043595614995</v>
      </c>
      <c r="E51" s="172">
        <v>105.35182911315391</v>
      </c>
      <c r="F51" s="172">
        <v>108.9978871447693</v>
      </c>
      <c r="G51" s="172">
        <v>112.41164172170046</v>
      </c>
      <c r="H51" s="172">
        <v>113.13067622429452</v>
      </c>
      <c r="I51" s="172">
        <v>108.26447195212336</v>
      </c>
      <c r="J51" s="172">
        <v>110.62069270677772</v>
      </c>
      <c r="K51" s="172">
        <v>112.69483069502981</v>
      </c>
      <c r="L51" s="172">
        <v>111.8740251551455</v>
      </c>
      <c r="M51" s="172">
        <v>111.77225411785527</v>
      </c>
      <c r="N51" s="172">
        <v>113.55103485658027</v>
      </c>
      <c r="O51" s="172">
        <v>116.14730251440835</v>
      </c>
      <c r="P51" s="172">
        <v>118.43715085343864</v>
      </c>
      <c r="Q51" s="172">
        <v>121.80223232557883</v>
      </c>
      <c r="R51" s="172">
        <v>124.31664067080388</v>
      </c>
      <c r="S51" s="172">
        <v>126.5611345258244</v>
      </c>
      <c r="T51" s="261">
        <v>119.46592329561167</v>
      </c>
      <c r="U51" s="172">
        <v>126.13082003119504</v>
      </c>
    </row>
    <row r="52" spans="1:21" s="168" customFormat="1" ht="15">
      <c r="A52" s="169" t="s">
        <v>168</v>
      </c>
      <c r="B52" s="172">
        <v>100</v>
      </c>
      <c r="C52" s="172">
        <v>101.59004723571286</v>
      </c>
      <c r="D52" s="172">
        <v>100.50562171512207</v>
      </c>
      <c r="E52" s="172">
        <v>99.1218149158406</v>
      </c>
      <c r="F52" s="172">
        <v>96.77333510744461</v>
      </c>
      <c r="G52" s="172">
        <v>92.79489055951034</v>
      </c>
      <c r="H52" s="172">
        <v>91.95662297917636</v>
      </c>
      <c r="I52" s="172">
        <v>90.26678198389995</v>
      </c>
      <c r="J52" s="172">
        <v>91.81025879848313</v>
      </c>
      <c r="K52" s="172">
        <v>87.54573880646663</v>
      </c>
      <c r="L52" s="172">
        <v>86.92036457986828</v>
      </c>
      <c r="M52" s="172">
        <v>86.02222074379617</v>
      </c>
      <c r="N52" s="172">
        <v>81.78431242099661</v>
      </c>
      <c r="O52" s="172">
        <v>81.07245026944315</v>
      </c>
      <c r="P52" s="172">
        <v>80.20091810258798</v>
      </c>
      <c r="Q52" s="172">
        <v>79.61546137981505</v>
      </c>
      <c r="R52" s="172">
        <v>77.5863216020225</v>
      </c>
      <c r="S52" s="172">
        <v>75.0449071918036</v>
      </c>
      <c r="T52" s="261">
        <v>73.05568491783647</v>
      </c>
      <c r="U52" s="172">
        <v>73.48812454261193</v>
      </c>
    </row>
    <row r="53" s="168" customFormat="1" ht="15">
      <c r="B53" s="173"/>
    </row>
    <row r="54" spans="1:17" s="168" customFormat="1" ht="1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20" s="168" customFormat="1" ht="15">
      <c r="A55" s="169"/>
      <c r="B55" s="169" t="s">
        <v>115</v>
      </c>
      <c r="C55" s="169" t="s">
        <v>116</v>
      </c>
      <c r="D55" s="169" t="s">
        <v>117</v>
      </c>
      <c r="E55" s="169" t="s">
        <v>118</v>
      </c>
      <c r="F55" s="169" t="s">
        <v>119</v>
      </c>
      <c r="G55" s="169" t="s">
        <v>120</v>
      </c>
      <c r="H55" s="169" t="s">
        <v>121</v>
      </c>
      <c r="I55" s="169" t="s">
        <v>122</v>
      </c>
      <c r="J55" s="169" t="s">
        <v>123</v>
      </c>
      <c r="K55" s="169" t="s">
        <v>124</v>
      </c>
      <c r="L55" s="169" t="s">
        <v>125</v>
      </c>
      <c r="M55" s="169" t="s">
        <v>126</v>
      </c>
      <c r="N55" s="169" t="s">
        <v>99</v>
      </c>
      <c r="O55" s="169" t="s">
        <v>100</v>
      </c>
      <c r="P55" s="169" t="s">
        <v>101</v>
      </c>
      <c r="Q55" s="169">
        <v>2017</v>
      </c>
      <c r="R55" s="169">
        <v>2018</v>
      </c>
      <c r="S55" s="169">
        <v>2019</v>
      </c>
      <c r="T55" s="258">
        <v>2020</v>
      </c>
    </row>
    <row r="56" spans="1:20" s="168" customFormat="1" ht="15">
      <c r="A56" s="169" t="s">
        <v>162</v>
      </c>
      <c r="B56" s="174">
        <v>944678.269</v>
      </c>
      <c r="C56" s="174">
        <v>973062.236</v>
      </c>
      <c r="D56" s="174">
        <v>981473.784</v>
      </c>
      <c r="E56" s="174">
        <v>986661.207</v>
      </c>
      <c r="F56" s="174">
        <v>989953.821</v>
      </c>
      <c r="G56" s="174">
        <v>971311.139</v>
      </c>
      <c r="H56" s="174">
        <v>980659.812</v>
      </c>
      <c r="I56" s="174">
        <v>935192.183</v>
      </c>
      <c r="J56" s="174">
        <v>973235.248</v>
      </c>
      <c r="K56" s="174">
        <v>933797.336</v>
      </c>
      <c r="L56" s="174">
        <v>933166.51</v>
      </c>
      <c r="M56" s="174">
        <v>931394.559</v>
      </c>
      <c r="N56" s="174">
        <v>890025.944</v>
      </c>
      <c r="O56" s="174">
        <v>908993.294</v>
      </c>
      <c r="P56" s="174">
        <v>927283.647</v>
      </c>
      <c r="Q56" s="174">
        <v>940187.397</v>
      </c>
      <c r="R56" s="174">
        <v>942198.128</v>
      </c>
      <c r="S56" s="174">
        <v>937508.498</v>
      </c>
      <c r="T56" s="178">
        <v>884720.005</v>
      </c>
    </row>
    <row r="57" spans="1:20" s="168" customFormat="1" ht="15">
      <c r="A57" s="169" t="s">
        <v>163</v>
      </c>
      <c r="B57" s="174">
        <v>204.9</v>
      </c>
      <c r="C57" s="174">
        <v>205.08</v>
      </c>
      <c r="D57" s="174">
        <v>203.35</v>
      </c>
      <c r="E57" s="174">
        <v>201.4</v>
      </c>
      <c r="F57" s="174">
        <v>200.49</v>
      </c>
      <c r="G57" s="174">
        <v>199.46</v>
      </c>
      <c r="H57" s="175">
        <v>194.72</v>
      </c>
      <c r="I57" s="175">
        <v>204.99</v>
      </c>
      <c r="J57" s="175">
        <v>203.09</v>
      </c>
      <c r="K57" s="175">
        <v>220.53</v>
      </c>
      <c r="L57" s="175">
        <v>224.03</v>
      </c>
      <c r="M57" s="175">
        <v>227.47</v>
      </c>
      <c r="N57" s="175">
        <v>242.09</v>
      </c>
      <c r="O57" s="175">
        <v>239.37</v>
      </c>
      <c r="P57" s="175">
        <v>242.49</v>
      </c>
      <c r="Q57" s="175">
        <v>240.65</v>
      </c>
      <c r="R57" s="175">
        <v>242.62</v>
      </c>
      <c r="S57" s="175">
        <v>243.97</v>
      </c>
      <c r="T57" s="262">
        <v>229.99</v>
      </c>
    </row>
    <row r="58" spans="1:20" s="168" customFormat="1" ht="15">
      <c r="A58" s="169" t="s">
        <v>164</v>
      </c>
      <c r="B58" s="174">
        <v>194408.7749883775</v>
      </c>
      <c r="C58" s="174">
        <v>200418.94236916612</v>
      </c>
      <c r="D58" s="174">
        <v>200433.92213490946</v>
      </c>
      <c r="E58" s="174">
        <v>199567.40590075016</v>
      </c>
      <c r="F58" s="174">
        <v>199377.64608983067</v>
      </c>
      <c r="G58" s="174">
        <v>194622.18736365336</v>
      </c>
      <c r="H58" s="174">
        <v>191775.1501463484</v>
      </c>
      <c r="I58" s="174">
        <v>192564.27143480506</v>
      </c>
      <c r="J58" s="174">
        <v>198632.91</v>
      </c>
      <c r="K58" s="174">
        <v>206738.22501333017</v>
      </c>
      <c r="L58" s="174">
        <v>209798.15852292103</v>
      </c>
      <c r="M58" s="174">
        <v>212668.32636708592</v>
      </c>
      <c r="N58" s="174">
        <v>216361.1326275927</v>
      </c>
      <c r="O58" s="174">
        <v>218634.00271780154</v>
      </c>
      <c r="P58" s="174">
        <v>225980.1322642287</v>
      </c>
      <c r="Q58" s="174">
        <v>227430.89325666105</v>
      </c>
      <c r="R58" s="174">
        <v>229926.09444956091</v>
      </c>
      <c r="S58" s="174">
        <v>230020.42791965077</v>
      </c>
      <c r="T58" s="178">
        <v>204970.03210216248</v>
      </c>
    </row>
    <row r="59" spans="1:20" s="168" customFormat="1" ht="15">
      <c r="A59" s="169" t="s">
        <v>129</v>
      </c>
      <c r="B59" s="174">
        <v>90.381</v>
      </c>
      <c r="C59" s="174">
        <v>91.159</v>
      </c>
      <c r="D59" s="174">
        <v>93.463</v>
      </c>
      <c r="E59" s="174">
        <v>95.217</v>
      </c>
      <c r="F59" s="174">
        <v>98.513</v>
      </c>
      <c r="G59" s="174">
        <v>101.598</v>
      </c>
      <c r="H59" s="174">
        <v>102.247</v>
      </c>
      <c r="I59" s="174">
        <v>97.849</v>
      </c>
      <c r="J59" s="174">
        <v>100</v>
      </c>
      <c r="K59" s="174">
        <v>101.832</v>
      </c>
      <c r="L59" s="174">
        <v>101.085</v>
      </c>
      <c r="M59" s="174">
        <v>101.043</v>
      </c>
      <c r="N59" s="174">
        <v>102.627</v>
      </c>
      <c r="O59" s="174">
        <v>104.976</v>
      </c>
      <c r="P59" s="174">
        <v>107.084</v>
      </c>
      <c r="Q59" s="174">
        <v>110.096</v>
      </c>
      <c r="R59" s="174">
        <v>112.371</v>
      </c>
      <c r="S59" s="174">
        <v>114.426</v>
      </c>
      <c r="T59" s="178">
        <v>107.653</v>
      </c>
    </row>
    <row r="60" spans="1:20" s="168" customFormat="1" ht="15">
      <c r="A60" s="169" t="s">
        <v>165</v>
      </c>
      <c r="B60" s="174">
        <v>159.32</v>
      </c>
      <c r="C60" s="174">
        <v>161.85</v>
      </c>
      <c r="D60" s="174">
        <v>160.15</v>
      </c>
      <c r="E60" s="174">
        <v>157.92</v>
      </c>
      <c r="F60" s="174">
        <v>154.17</v>
      </c>
      <c r="G60" s="174">
        <v>147.84</v>
      </c>
      <c r="H60" s="174">
        <v>146.51</v>
      </c>
      <c r="I60" s="174">
        <v>143.8</v>
      </c>
      <c r="J60" s="174">
        <v>146.25</v>
      </c>
      <c r="K60" s="174">
        <v>139.48</v>
      </c>
      <c r="L60" s="174">
        <v>138.5</v>
      </c>
      <c r="M60" s="174">
        <v>137</v>
      </c>
      <c r="N60" s="174">
        <v>130.27</v>
      </c>
      <c r="O60" s="174">
        <v>129.12</v>
      </c>
      <c r="P60" s="174">
        <v>127.71</v>
      </c>
      <c r="Q60" s="174">
        <v>126.79</v>
      </c>
      <c r="R60" s="174">
        <v>123.56</v>
      </c>
      <c r="S60" s="174">
        <v>119.47</v>
      </c>
      <c r="T60" s="178">
        <v>116.69</v>
      </c>
    </row>
    <row r="61" s="168" customFormat="1" ht="15">
      <c r="B61" s="173"/>
    </row>
    <row r="62" s="168" customFormat="1" ht="15">
      <c r="B62" s="173"/>
    </row>
    <row r="63" spans="1:21" ht="15">
      <c r="A63" s="168"/>
      <c r="B63" s="173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5">
      <c r="A64" s="168"/>
      <c r="B64" s="173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5">
      <c r="A65" s="168"/>
      <c r="B65" s="173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</row>
    <row r="66" spans="1:21" ht="15">
      <c r="A66" s="168"/>
      <c r="B66" s="173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</row>
    <row r="67" spans="1:21" ht="15">
      <c r="A67" s="168"/>
      <c r="B67" s="173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</row>
    <row r="68" ht="15">
      <c r="U68" s="168"/>
    </row>
    <row r="69" spans="1:21" ht="15">
      <c r="A69" s="6" t="s">
        <v>127</v>
      </c>
      <c r="B69" s="139"/>
      <c r="C69" s="139"/>
      <c r="D69" s="139"/>
      <c r="E69" s="139"/>
      <c r="U69" s="168"/>
    </row>
    <row r="70" spans="1:21" ht="15">
      <c r="A70" s="1" t="s">
        <v>19</v>
      </c>
      <c r="B70" s="1" t="s">
        <v>20</v>
      </c>
      <c r="U70" s="168"/>
    </row>
    <row r="71" spans="1:21" ht="15">
      <c r="A71" s="1" t="s">
        <v>22</v>
      </c>
      <c r="B71" s="1" t="s">
        <v>171</v>
      </c>
      <c r="U71" s="168"/>
    </row>
    <row r="72" spans="1:2" ht="15">
      <c r="A72" s="1" t="s">
        <v>112</v>
      </c>
      <c r="B72" s="1" t="s">
        <v>113</v>
      </c>
    </row>
    <row r="73" spans="1:21" ht="15">
      <c r="A73" s="3" t="s">
        <v>114</v>
      </c>
      <c r="B73" s="3" t="s">
        <v>115</v>
      </c>
      <c r="C73" s="3" t="s">
        <v>116</v>
      </c>
      <c r="D73" s="3" t="s">
        <v>117</v>
      </c>
      <c r="E73" s="3" t="s">
        <v>118</v>
      </c>
      <c r="F73" s="3" t="s">
        <v>119</v>
      </c>
      <c r="G73" s="3" t="s">
        <v>120</v>
      </c>
      <c r="H73" s="3" t="s">
        <v>121</v>
      </c>
      <c r="I73" s="3" t="s">
        <v>122</v>
      </c>
      <c r="J73" s="3" t="s">
        <v>123</v>
      </c>
      <c r="K73" s="3" t="s">
        <v>124</v>
      </c>
      <c r="L73" s="3" t="s">
        <v>125</v>
      </c>
      <c r="M73" s="3" t="s">
        <v>126</v>
      </c>
      <c r="N73" s="3" t="s">
        <v>99</v>
      </c>
      <c r="O73" s="3" t="s">
        <v>100</v>
      </c>
      <c r="P73" s="3" t="s">
        <v>101</v>
      </c>
      <c r="Q73" s="3" t="s">
        <v>102</v>
      </c>
      <c r="R73" s="3" t="s">
        <v>103</v>
      </c>
      <c r="S73" s="3" t="s">
        <v>104</v>
      </c>
      <c r="T73" s="3" t="s">
        <v>105</v>
      </c>
      <c r="U73" s="3" t="s">
        <v>106</v>
      </c>
    </row>
    <row r="74" spans="1:21" ht="15">
      <c r="A74" s="3" t="s">
        <v>24</v>
      </c>
      <c r="B74" s="5">
        <v>90.381</v>
      </c>
      <c r="C74" s="5">
        <v>91.159</v>
      </c>
      <c r="D74" s="5">
        <v>93.463</v>
      </c>
      <c r="E74" s="5">
        <v>95.217</v>
      </c>
      <c r="F74" s="5">
        <v>98.513</v>
      </c>
      <c r="G74" s="5">
        <v>101.598</v>
      </c>
      <c r="H74" s="5">
        <v>102.247</v>
      </c>
      <c r="I74" s="5">
        <v>97.849</v>
      </c>
      <c r="J74" s="5">
        <v>100</v>
      </c>
      <c r="K74" s="5">
        <v>101.832</v>
      </c>
      <c r="L74" s="5">
        <v>101.085</v>
      </c>
      <c r="M74" s="5">
        <v>101.043</v>
      </c>
      <c r="N74" s="5">
        <v>102.627</v>
      </c>
      <c r="O74" s="5">
        <v>104.976</v>
      </c>
      <c r="P74" s="5">
        <v>107.084</v>
      </c>
      <c r="Q74" s="5">
        <v>110.096</v>
      </c>
      <c r="R74" s="5">
        <v>112.371</v>
      </c>
      <c r="S74" s="5">
        <v>114.426</v>
      </c>
      <c r="T74" s="5">
        <v>107.653</v>
      </c>
      <c r="U74" s="5">
        <v>113.397</v>
      </c>
    </row>
    <row r="77" spans="1:5" ht="15">
      <c r="A77" s="6" t="s">
        <v>186</v>
      </c>
      <c r="B77" s="139"/>
      <c r="C77" s="139"/>
      <c r="D77" s="139"/>
      <c r="E77" s="139"/>
    </row>
    <row r="78" spans="1:2" ht="15">
      <c r="A78" s="1" t="s">
        <v>19</v>
      </c>
      <c r="B78" s="1" t="s">
        <v>20</v>
      </c>
    </row>
    <row r="79" spans="1:2" ht="15">
      <c r="A79" s="1" t="s">
        <v>139</v>
      </c>
      <c r="B79" s="1" t="s">
        <v>169</v>
      </c>
    </row>
    <row r="80" spans="1:21" s="168" customFormat="1" ht="15">
      <c r="A80" s="1" t="s">
        <v>22</v>
      </c>
      <c r="B80" s="1" t="s">
        <v>170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s="168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s="168" customFormat="1" ht="15">
      <c r="A82" s="3" t="s">
        <v>114</v>
      </c>
      <c r="B82" s="3" t="s">
        <v>115</v>
      </c>
      <c r="C82" s="3" t="s">
        <v>116</v>
      </c>
      <c r="D82" s="3" t="s">
        <v>117</v>
      </c>
      <c r="E82" s="3" t="s">
        <v>118</v>
      </c>
      <c r="F82" s="3" t="s">
        <v>119</v>
      </c>
      <c r="G82" s="3" t="s">
        <v>120</v>
      </c>
      <c r="H82" s="3" t="s">
        <v>121</v>
      </c>
      <c r="I82" s="3" t="s">
        <v>122</v>
      </c>
      <c r="J82" s="3" t="s">
        <v>123</v>
      </c>
      <c r="K82" s="3" t="s">
        <v>124</v>
      </c>
      <c r="L82" s="3" t="s">
        <v>125</v>
      </c>
      <c r="M82" s="3" t="s">
        <v>126</v>
      </c>
      <c r="N82" s="3" t="s">
        <v>99</v>
      </c>
      <c r="O82" s="3" t="s">
        <v>100</v>
      </c>
      <c r="P82" s="3" t="s">
        <v>101</v>
      </c>
      <c r="Q82" s="3" t="s">
        <v>102</v>
      </c>
      <c r="R82" s="3" t="s">
        <v>103</v>
      </c>
      <c r="S82" s="3" t="s">
        <v>104</v>
      </c>
      <c r="T82" s="3" t="s">
        <v>105</v>
      </c>
      <c r="U82" s="17"/>
    </row>
    <row r="83" spans="1:21" s="168" customFormat="1" ht="15">
      <c r="A83" s="3" t="s">
        <v>24</v>
      </c>
      <c r="B83" s="4">
        <v>159.32</v>
      </c>
      <c r="C83" s="4">
        <v>161.85</v>
      </c>
      <c r="D83" s="4">
        <v>160.15</v>
      </c>
      <c r="E83" s="4">
        <v>157.92</v>
      </c>
      <c r="F83" s="4">
        <v>154.17</v>
      </c>
      <c r="G83" s="4">
        <v>147.84</v>
      </c>
      <c r="H83" s="4">
        <v>146.51</v>
      </c>
      <c r="I83" s="4">
        <v>143.8</v>
      </c>
      <c r="J83" s="4">
        <v>146.25</v>
      </c>
      <c r="K83" s="4">
        <v>139.48</v>
      </c>
      <c r="L83" s="4">
        <v>138.5</v>
      </c>
      <c r="M83" s="4">
        <v>137</v>
      </c>
      <c r="N83" s="4">
        <v>130.27</v>
      </c>
      <c r="O83" s="4">
        <v>129.12</v>
      </c>
      <c r="P83" s="4">
        <v>127.71</v>
      </c>
      <c r="Q83" s="4">
        <v>126.79</v>
      </c>
      <c r="R83" s="4">
        <v>123.56</v>
      </c>
      <c r="S83" s="4">
        <v>119.47</v>
      </c>
      <c r="T83" s="4">
        <v>116.69</v>
      </c>
      <c r="U83" s="17"/>
    </row>
    <row r="84" spans="1:21" s="168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s="168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17" s="168" customFormat="1" ht="15">
      <c r="A86" s="6" t="s">
        <v>159</v>
      </c>
      <c r="B86" s="139"/>
      <c r="C86" s="139"/>
      <c r="D86" s="139"/>
      <c r="E86" s="139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</row>
    <row r="87" spans="1:17" s="168" customFormat="1" ht="15">
      <c r="A87" s="176" t="s">
        <v>19</v>
      </c>
      <c r="B87" s="176" t="s">
        <v>20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</row>
    <row r="88" spans="1:21" ht="15">
      <c r="A88" s="176" t="s">
        <v>22</v>
      </c>
      <c r="B88" s="176" t="s">
        <v>135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8"/>
      <c r="S88" s="168"/>
      <c r="T88" s="168"/>
      <c r="U88" s="168"/>
    </row>
    <row r="89" spans="1:21" ht="15">
      <c r="A89" s="176" t="s">
        <v>23</v>
      </c>
      <c r="B89" s="176" t="s">
        <v>160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8"/>
      <c r="S89" s="168"/>
      <c r="T89" s="168"/>
      <c r="U89" s="168"/>
    </row>
    <row r="90" spans="1:21" ht="15">
      <c r="A90" s="176" t="s">
        <v>161</v>
      </c>
      <c r="B90" s="176" t="s">
        <v>136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8"/>
      <c r="S90" s="168"/>
      <c r="T90" s="168"/>
      <c r="U90" s="168"/>
    </row>
    <row r="91" spans="1:21" ht="1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8"/>
      <c r="S91" s="168"/>
      <c r="T91" s="168"/>
      <c r="U91" s="168"/>
    </row>
    <row r="92" spans="1:21" ht="15">
      <c r="A92" s="169"/>
      <c r="B92" s="169" t="s">
        <v>115</v>
      </c>
      <c r="C92" s="169" t="s">
        <v>116</v>
      </c>
      <c r="D92" s="169" t="s">
        <v>117</v>
      </c>
      <c r="E92" s="169" t="s">
        <v>118</v>
      </c>
      <c r="F92" s="169" t="s">
        <v>119</v>
      </c>
      <c r="G92" s="169" t="s">
        <v>120</v>
      </c>
      <c r="H92" s="169" t="s">
        <v>121</v>
      </c>
      <c r="I92" s="169" t="s">
        <v>122</v>
      </c>
      <c r="J92" s="169" t="s">
        <v>123</v>
      </c>
      <c r="K92" s="169" t="s">
        <v>124</v>
      </c>
      <c r="L92" s="169" t="s">
        <v>125</v>
      </c>
      <c r="M92" s="169" t="s">
        <v>126</v>
      </c>
      <c r="N92" s="169" t="s">
        <v>99</v>
      </c>
      <c r="O92" s="169" t="s">
        <v>100</v>
      </c>
      <c r="P92" s="169" t="s">
        <v>101</v>
      </c>
      <c r="Q92" s="169">
        <v>2017</v>
      </c>
      <c r="R92" s="169">
        <v>2018</v>
      </c>
      <c r="S92" s="169">
        <v>2019</v>
      </c>
      <c r="T92" s="169">
        <v>2020</v>
      </c>
      <c r="U92" s="168"/>
    </row>
    <row r="93" spans="1:21" ht="15">
      <c r="A93" s="169" t="s">
        <v>162</v>
      </c>
      <c r="B93" s="177">
        <v>944678.269</v>
      </c>
      <c r="C93" s="177">
        <v>973062.236</v>
      </c>
      <c r="D93" s="177">
        <v>981473.784</v>
      </c>
      <c r="E93" s="177">
        <v>986661.207</v>
      </c>
      <c r="F93" s="177">
        <v>989953.821</v>
      </c>
      <c r="G93" s="177">
        <v>971311.139</v>
      </c>
      <c r="H93" s="177">
        <v>980659.812</v>
      </c>
      <c r="I93" s="177">
        <v>935192.183</v>
      </c>
      <c r="J93" s="177">
        <v>973235.248</v>
      </c>
      <c r="K93" s="177">
        <v>933797.336</v>
      </c>
      <c r="L93" s="177">
        <v>933166.51</v>
      </c>
      <c r="M93" s="177">
        <v>931394.559</v>
      </c>
      <c r="N93" s="177">
        <v>890025.944</v>
      </c>
      <c r="O93" s="177">
        <v>908993.294</v>
      </c>
      <c r="P93" s="177">
        <v>927283.647</v>
      </c>
      <c r="Q93" s="177">
        <v>940187.397</v>
      </c>
      <c r="R93" s="177">
        <v>942198.128</v>
      </c>
      <c r="S93" s="177">
        <v>937508.498</v>
      </c>
      <c r="T93" s="177">
        <v>884720.005</v>
      </c>
      <c r="U93" s="1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2023-01-09T16:17:04Z</dcterms:created>
  <dcterms:modified xsi:type="dcterms:W3CDTF">2023-12-19T13:11:24Z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2023-12-10T20:17:20Z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9be69565-acad-4d4c-86f0-16879bcfb483</vt:lpwstr>
  </property>
  <property fmtid="{D5CDD505-2E9C-101B-9397-08002B2CF9AE}" pid="8" name="MSIP_Label_6bd9ddd1-4d20-43f6-abfa-fc3c07406f94_ContentBits">
    <vt:lpwstr>0</vt:lpwstr>
  </property>
</Properties>
</file>