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8.xml" ContentType="application/vnd.ms-office.chartstyle+xml"/>
  <Override PartName="/xl/charts/colors8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2.xml" ContentType="application/vnd.ms-office.chartstyle+xml"/>
  <Override PartName="/xl/charts/style1.xml" ContentType="application/vnd.ms-office.chartstyle+xml"/>
  <Override PartName="/xl/charts/colors1.xml" ContentType="application/vnd.ms-office.chartcolor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360" yWindow="270" windowWidth="14940" windowHeight="9150" tabRatio="856" activeTab="0"/>
  </bookViews>
  <sheets>
    <sheet name="SEArticle Lignite in EU-Summary" sheetId="2" r:id="rId1"/>
    <sheet name="Cover Figure" sheetId="21" r:id="rId2"/>
    <sheet name="Figure 1a, 1b and 2" sheetId="3" r:id="rId3"/>
    <sheet name="Figure 3" sheetId="7" r:id="rId4"/>
    <sheet name="Figure 4 and 5" sheetId="1" r:id="rId5"/>
    <sheet name="Figure 6" sheetId="19" r:id="rId6"/>
    <sheet name="Figure 7" sheetId="13" r:id="rId7"/>
    <sheet name="Figure 7 input (elec)" sheetId="12" state="hidden" r:id="rId8"/>
    <sheet name="Figure 7 output (elec)" sheetId="11" state="hidden" r:id="rId9"/>
    <sheet name="Table 1" sheetId="15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___W.O.R.K.B.O.O.K..C.O.N.T.E.N.T.S____" localSheetId="5">#REF!</definedName>
    <definedName name="____W.O.R.K.B.O.O.K..C.O.N.T.E.N.T.S____">#REF!</definedName>
    <definedName name="CRF_4_KP__Doc">'[1]4(KP)'!$A$17:$E$18</definedName>
    <definedName name="CRF_4_KP__Main">'[1]4(KP)'!$A$5:$E$15</definedName>
    <definedName name="CRF_4_KP_I_A.1.1_Doc">#REF!</definedName>
    <definedName name="CRF_4_KP_I_A.1.1_Main">'[2]4(KP-I)A.1'!$A$6:$O$22</definedName>
    <definedName name="CRF_4_KP_I_A.1_Doc">'[3]4(KP-I)A'!$A$19:$AA$20</definedName>
    <definedName name="CRF_4_KP_I_A.1_Main">'[3]4(KP-I)A'!$A$6:$AA$17</definedName>
    <definedName name="CRF_4_KP_I_A.2.1_Doc">#REF!</definedName>
    <definedName name="CRF_4_KP_I_A.2.1_Main">'[4]4(KP-I)A.2'!$A$6:$B$9</definedName>
    <definedName name="CRF_4_KP_I_A.2_Doc">#REF!</definedName>
    <definedName name="CRF_4_KP_I_A.2_Main1">'[5]4(KP-I)A'!$A$6:$AA$17</definedName>
    <definedName name="CRF_4_KP_I_A.2_Main2">'[5]4(KP-I)A'!$A$21:$AA$27</definedName>
    <definedName name="CRF_4_KP_I_B.1.1_Doc">#REF!</definedName>
    <definedName name="CRF_4_KP_I_B.1.1_Main">'[6]4(KP-I)B.1'!$A$6:$C$10</definedName>
    <definedName name="CRF_4_KP_I_B.1.2_Doc">'[7]4(KP-I)B.1'!$A$13:$J$14</definedName>
    <definedName name="CRF_4_KP_I_B.1.2_Main">'[7]4(KP-I)B.1'!$A$7:$J$11</definedName>
    <definedName name="CRF_4_KP_I_B.1.3_Doc">#REF!</definedName>
    <definedName name="CRF_4_KP_I_B.1.3_Main">'[8]4(KP-I)B.1'!$A$6:$O$30</definedName>
    <definedName name="CRF_4_KP_I_B.1_Doc">'[9]4(KP-I)B'!$A$23:$AB$24</definedName>
    <definedName name="CRF_4_KP_I_B.1_Main">'[9]4(KP-I)B'!$A$6:$AB$21</definedName>
    <definedName name="CRF_4_KP_I_B.2_Doc">'[10]4(KP-I)B'!$A$13:$Z$14</definedName>
    <definedName name="CRF_4_KP_I_B.2_Main">'[10]4(KP-I)B'!$A$6:$Z$11</definedName>
    <definedName name="CRF_4_KP_I_B.3_Doc">'[11]4(KP-I)B'!$A$13:$Z$14</definedName>
    <definedName name="CRF_4_KP_I_B.3_Main">'[11]4(KP-I)B'!$A$6:$Z$11</definedName>
    <definedName name="CRF_4_KP_I_B.4_Doc">'[12]4(KP-I)B'!$A$13:$Z$14</definedName>
    <definedName name="CRF_4_KP_I_B.4_Main">'[12]4(KP-I)B'!$A$6:$Z$11</definedName>
    <definedName name="CRF_4_KP_I_B.5_Doc">'[13]4(KP-I)B'!$A$13:$Z$14</definedName>
    <definedName name="CRF_4_KP_I_B.5_Main">'[13]4(KP-I)B'!$A$6:$Z$11</definedName>
    <definedName name="CRF_4_KP_II_1_Doc">'[14]4(KP-II)1'!$A$15:$D$16</definedName>
    <definedName name="CRF_4_KP_II_1_Main">'[14]4(KP-II)1'!$A$6:$D$13</definedName>
    <definedName name="CRF_4_KP_II_2_Doc">'[15]4(KP-II)2'!$A$38:$F$39</definedName>
    <definedName name="CRF_4_KP_II_2_Main">'[15]4(KP-II)2'!$A$6:$F$36</definedName>
    <definedName name="CRF_4_KP_II_3_Doc">'[16]4(KP-II)3'!$A$26:$E$27</definedName>
    <definedName name="CRF_4_KP_II_3_Main">'[16]4(KP-II)3'!$A$6:$E$24</definedName>
    <definedName name="CRF_4_KP_II_4_Doc">'[17]4(KP-II)4'!$A$47:$J$48</definedName>
    <definedName name="CRF_4_KP_II_4_Main">'[17]4(KP-II)4'!$A$6:$J$45</definedName>
    <definedName name="CRF_4_KP_Recalculations_Doc">'[18]4(KP)Recalculations'!$A$74:$R$75</definedName>
    <definedName name="CRF_4_KP_Recalculations_Main1">'[18]4(KP)Recalculations'!$A$5:$R$60</definedName>
    <definedName name="CRF_4_KP_Recalculations_Main2">'[18]4(KP)Recalculations'!$A$62:$F$70</definedName>
    <definedName name="CRF_accounting_Main">'[19]accounting'!$A$7:$M$29</definedName>
    <definedName name="CRF_NIR_1_Add">'[20]NIR-1'!$A$33:$C$36</definedName>
    <definedName name="CRF_NIR_1_Main">'[20]NIR-1'!$A$5:$P$16</definedName>
    <definedName name="CRF_NIR_2.1_Main">'[21]NIR-2'!$A$5:$C$10</definedName>
    <definedName name="CRF_NIR_2_Main">'[22]NIR-2'!$A$5:$J$18</definedName>
    <definedName name="CRF_NIR_3_Main">'[23]NIR-3'!$A$5:$F$8</definedName>
    <definedName name="CRF_Table1.A_b__Doc">#REF!</definedName>
    <definedName name="CRF_Table1.A_b__Main">#REF!</definedName>
    <definedName name="CRF_Table1.A_d__Doc">#REF!</definedName>
    <definedName name="CRF_Table1.A_d__Main">#REF!</definedName>
    <definedName name="CRF_Table3.B_a_s2_Add">#REF!</definedName>
    <definedName name="CRF_Table7_Main">#REF!</definedName>
    <definedName name="Year">"Liste!$C$2:$C$12"</definedName>
  </definedNames>
  <calcPr calcId="162913"/>
</workbook>
</file>

<file path=xl/sharedStrings.xml><?xml version="1.0" encoding="utf-8"?>
<sst xmlns="http://schemas.openxmlformats.org/spreadsheetml/2006/main" count="1598" uniqueCount="283">
  <si>
    <t>Last update</t>
  </si>
  <si>
    <t>Extracted on</t>
  </si>
  <si>
    <t>Source of data</t>
  </si>
  <si>
    <t>Eurostat</t>
  </si>
  <si>
    <t>NRG_BAL</t>
  </si>
  <si>
    <t>Gross electricity production</t>
  </si>
  <si>
    <t>SIEC</t>
  </si>
  <si>
    <t>Total</t>
  </si>
  <si>
    <t>UNIT</t>
  </si>
  <si>
    <t>Gigawatt-hour</t>
  </si>
  <si>
    <t>GEO/TIME</t>
  </si>
  <si>
    <t>Bulgaria</t>
  </si>
  <si>
    <t>Czechia</t>
  </si>
  <si>
    <t>Greece</t>
  </si>
  <si>
    <t>Hungary</t>
  </si>
  <si>
    <t>Poland</t>
  </si>
  <si>
    <t>Romania</t>
  </si>
  <si>
    <t>Slovenia</t>
  </si>
  <si>
    <t>Slovakia</t>
  </si>
  <si>
    <t>Lignite</t>
  </si>
  <si>
    <t>Natural gas</t>
  </si>
  <si>
    <t>Hydro</t>
  </si>
  <si>
    <t>Wind</t>
  </si>
  <si>
    <t>Solar photovoltaic</t>
  </si>
  <si>
    <t>Nuclear heat</t>
  </si>
  <si>
    <r>
      <t xml:space="preserve">Production of electricity and derived heat by type of fuel </t>
    </r>
    <r>
      <rPr>
        <sz val="9"/>
        <color rgb="FFFF0000"/>
        <rFont val="Arial"/>
        <family val="2"/>
      </rPr>
      <t>[nrg_bal_peh]</t>
    </r>
  </si>
  <si>
    <t>Germany</t>
  </si>
  <si>
    <t>%</t>
  </si>
  <si>
    <t>Other resources*</t>
  </si>
  <si>
    <r>
      <rPr>
        <i/>
        <sz val="9"/>
        <rFont val="Arial"/>
        <family val="2"/>
      </rPr>
      <t>Source</t>
    </r>
    <r>
      <rPr>
        <sz val="9"/>
        <rFont val="Arial"/>
        <family val="2"/>
      </rPr>
      <t>: Eurostat (nrg_bal_peh)</t>
    </r>
  </si>
  <si>
    <t>GWh</t>
  </si>
  <si>
    <t>**Other bituminous coal (stand-alone category of hard coal which excludes coking coal and anthracite )</t>
  </si>
  <si>
    <t>Figure 2</t>
  </si>
  <si>
    <t>Figure 3</t>
  </si>
  <si>
    <t>Topic / Purpose of the figure</t>
  </si>
  <si>
    <t>Total use for electricity and heat generation</t>
  </si>
  <si>
    <t>2017</t>
  </si>
  <si>
    <t>Inland consumption - calculated</t>
  </si>
  <si>
    <t>Germany (until 1990 former territory of the FRG)</t>
  </si>
  <si>
    <t>Thousand tonnes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</si>
  <si>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</si>
  <si>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</si>
  <si>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</si>
  <si>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</si>
  <si>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</si>
  <si>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</si>
  <si>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</si>
  <si>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</si>
  <si>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</si>
  <si>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</si>
  <si>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</si>
  <si>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</si>
  <si>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</si>
  <si>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</si>
  <si>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</si>
  <si>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</si>
  <si>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</si>
  <si>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</si>
  <si>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</si>
  <si>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</si>
  <si>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</si>
  <si>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</si>
  <si>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</si>
  <si>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</si>
  <si>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</si>
  <si>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</si>
  <si>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</si>
  <si>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2018</t>
  </si>
  <si>
    <t>European Union - 28 countries (2013-2020)</t>
  </si>
  <si>
    <t>:</t>
  </si>
  <si>
    <t xml:space="preserve">Germany </t>
  </si>
  <si>
    <t>Note: for fast calculations (not available data were replaced by 0)</t>
  </si>
  <si>
    <r>
      <t xml:space="preserve">Supply, transformation and consumption of solid fossil fuels </t>
    </r>
    <r>
      <rPr>
        <sz val="9"/>
        <color rgb="FFFF0000"/>
        <rFont val="Arial"/>
        <family val="2"/>
      </rPr>
      <t>[nrg_cb_sff]</t>
    </r>
  </si>
  <si>
    <r>
      <t xml:space="preserve">Transformation input - electricity and heat generation - </t>
    </r>
    <r>
      <rPr>
        <b/>
        <sz val="9"/>
        <rFont val="Arial"/>
        <family val="2"/>
      </rPr>
      <t>main activity producer</t>
    </r>
    <r>
      <rPr>
        <sz val="9"/>
        <rFont val="Arial"/>
        <family val="2"/>
      </rPr>
      <t xml:space="preserve"> </t>
    </r>
    <r>
      <rPr>
        <sz val="9"/>
        <color theme="4"/>
        <rFont val="Arial"/>
        <family val="2"/>
      </rPr>
      <t xml:space="preserve">electricity only </t>
    </r>
    <r>
      <rPr>
        <sz val="9"/>
        <rFont val="Arial"/>
        <family val="2"/>
      </rPr>
      <t>- energy use</t>
    </r>
  </si>
  <si>
    <r>
      <t xml:space="preserve">Transformation input - electricity and heat generation - </t>
    </r>
    <r>
      <rPr>
        <b/>
        <sz val="9"/>
        <rFont val="Arial"/>
        <family val="2"/>
      </rPr>
      <t>main activity produce</t>
    </r>
    <r>
      <rPr>
        <sz val="9"/>
        <rFont val="Arial"/>
        <family val="2"/>
      </rPr>
      <t xml:space="preserve">r </t>
    </r>
    <r>
      <rPr>
        <sz val="9"/>
        <color theme="4"/>
        <rFont val="Arial"/>
        <family val="2"/>
      </rPr>
      <t>CHP</t>
    </r>
    <r>
      <rPr>
        <sz val="9"/>
        <rFont val="Arial"/>
        <family val="2"/>
      </rPr>
      <t xml:space="preserve"> - energy use</t>
    </r>
  </si>
  <si>
    <r>
      <t xml:space="preserve">Transformation input - electricity and heat generation - </t>
    </r>
    <r>
      <rPr>
        <b/>
        <sz val="9"/>
        <rFont val="Arial"/>
        <family val="2"/>
      </rPr>
      <t>main activity producer</t>
    </r>
    <r>
      <rPr>
        <sz val="9"/>
        <rFont val="Arial"/>
        <family val="2"/>
      </rPr>
      <t xml:space="preserve"> </t>
    </r>
    <r>
      <rPr>
        <sz val="9"/>
        <color theme="4"/>
        <rFont val="Arial"/>
        <family val="2"/>
      </rPr>
      <t>heat only</t>
    </r>
    <r>
      <rPr>
        <sz val="9"/>
        <rFont val="Arial"/>
        <family val="2"/>
      </rPr>
      <t xml:space="preserve"> - energy use</t>
    </r>
  </si>
  <si>
    <r>
      <t xml:space="preserve">Transformation input - electricity and heat generation - </t>
    </r>
    <r>
      <rPr>
        <b/>
        <sz val="9"/>
        <rFont val="Arial"/>
        <family val="2"/>
      </rPr>
      <t>autoproducer</t>
    </r>
    <r>
      <rPr>
        <sz val="9"/>
        <rFont val="Arial"/>
        <family val="2"/>
      </rPr>
      <t xml:space="preserve"> </t>
    </r>
    <r>
      <rPr>
        <sz val="9"/>
        <color theme="4"/>
        <rFont val="Arial"/>
        <family val="2"/>
      </rPr>
      <t>electricity only</t>
    </r>
    <r>
      <rPr>
        <sz val="9"/>
        <rFont val="Arial"/>
        <family val="2"/>
      </rPr>
      <t xml:space="preserve"> - energy use</t>
    </r>
  </si>
  <si>
    <r>
      <t xml:space="preserve">Transformation input - electricity and heat generation - </t>
    </r>
    <r>
      <rPr>
        <b/>
        <sz val="9"/>
        <rFont val="Arial"/>
        <family val="2"/>
      </rPr>
      <t xml:space="preserve">autoproducer </t>
    </r>
    <r>
      <rPr>
        <sz val="9"/>
        <color theme="4"/>
        <rFont val="Arial"/>
        <family val="2"/>
      </rPr>
      <t>CHP</t>
    </r>
    <r>
      <rPr>
        <sz val="9"/>
        <rFont val="Arial"/>
        <family val="2"/>
      </rPr>
      <t xml:space="preserve"> - energy use</t>
    </r>
  </si>
  <si>
    <r>
      <t>Transformation input - electricity and heat generation -</t>
    </r>
    <r>
      <rPr>
        <b/>
        <sz val="9"/>
        <rFont val="Arial"/>
        <family val="2"/>
      </rPr>
      <t xml:space="preserve"> autoproducer</t>
    </r>
    <r>
      <rPr>
        <sz val="9"/>
        <rFont val="Arial"/>
        <family val="2"/>
      </rPr>
      <t xml:space="preserve"> </t>
    </r>
    <r>
      <rPr>
        <sz val="9"/>
        <color theme="4"/>
        <rFont val="Arial"/>
        <family val="2"/>
      </rPr>
      <t>heat only</t>
    </r>
    <r>
      <rPr>
        <sz val="9"/>
        <rFont val="Arial"/>
        <family val="2"/>
      </rPr>
      <t xml:space="preserve"> - energy use</t>
    </r>
  </si>
  <si>
    <t>Indigenous production</t>
  </si>
  <si>
    <t>Countries are ordered based on the protocol and standards set in the interinstitutional style guide</t>
  </si>
  <si>
    <t>https://ec.europa.eu/eurostat/statistics-explained/index.php?oldid=471064#EU.C2.A0and_euro_area_aggregates</t>
  </si>
  <si>
    <t>BE</t>
  </si>
  <si>
    <t>Belgium</t>
  </si>
  <si>
    <t>BG</t>
  </si>
  <si>
    <t>CZ</t>
  </si>
  <si>
    <t>DK</t>
  </si>
  <si>
    <t>Denmark</t>
  </si>
  <si>
    <t>DE</t>
  </si>
  <si>
    <t>EE</t>
  </si>
  <si>
    <t>Estonia</t>
  </si>
  <si>
    <t>IE</t>
  </si>
  <si>
    <t>Ireland</t>
  </si>
  <si>
    <t>EL</t>
  </si>
  <si>
    <t>ES</t>
  </si>
  <si>
    <t>Spain</t>
  </si>
  <si>
    <t>FR</t>
  </si>
  <si>
    <t>France</t>
  </si>
  <si>
    <t>HR</t>
  </si>
  <si>
    <t>Croatia</t>
  </si>
  <si>
    <t>IT</t>
  </si>
  <si>
    <t>Italy</t>
  </si>
  <si>
    <t>CY</t>
  </si>
  <si>
    <t>Cyprus</t>
  </si>
  <si>
    <t>LV</t>
  </si>
  <si>
    <t>Latvia</t>
  </si>
  <si>
    <t>LT</t>
  </si>
  <si>
    <t>Lithuania</t>
  </si>
  <si>
    <t>LU</t>
  </si>
  <si>
    <t>Luxembourg</t>
  </si>
  <si>
    <t>HU</t>
  </si>
  <si>
    <t>MT</t>
  </si>
  <si>
    <t>Malta</t>
  </si>
  <si>
    <t>NL</t>
  </si>
  <si>
    <t>Netherlands</t>
  </si>
  <si>
    <t>AT</t>
  </si>
  <si>
    <t>Austria</t>
  </si>
  <si>
    <t>PL</t>
  </si>
  <si>
    <t>PT</t>
  </si>
  <si>
    <t>Portugal</t>
  </si>
  <si>
    <t>RO</t>
  </si>
  <si>
    <t>SI</t>
  </si>
  <si>
    <t>SK</t>
  </si>
  <si>
    <t>FI</t>
  </si>
  <si>
    <t>Finland</t>
  </si>
  <si>
    <t>SE</t>
  </si>
  <si>
    <t>Sweden</t>
  </si>
  <si>
    <t>https://ec.europa.eu/eurostat/statistics-explained/index.php/Tutorial:Symbols_and_abbreviations</t>
  </si>
  <si>
    <t>NOTE: no info for thousand tonnes (kt)</t>
  </si>
  <si>
    <t>update Figure 3</t>
  </si>
  <si>
    <t>PLANTS</t>
  </si>
  <si>
    <t>OPERATOR</t>
  </si>
  <si>
    <t>Electricity</t>
  </si>
  <si>
    <t>Figure 4</t>
  </si>
  <si>
    <t>Figure 5</t>
  </si>
  <si>
    <t>Figure 6</t>
  </si>
  <si>
    <t>Raw data</t>
  </si>
  <si>
    <t>extracted from Eurobase</t>
  </si>
  <si>
    <t>Calculations to create figures based on raw data</t>
  </si>
  <si>
    <t>Table of Content and conventions</t>
  </si>
  <si>
    <t>I. Figures for SE article: purpose</t>
  </si>
  <si>
    <t>II. Conventions used</t>
  </si>
  <si>
    <t>Colours distinguish the data in the following spreadsheets between:</t>
  </si>
  <si>
    <t>Abbreviations are based on Eurostat SE articles standards, set in the interinstitutional style guide (or sorted by value in stacked histograms)</t>
  </si>
  <si>
    <t>% line for graph</t>
  </si>
  <si>
    <t>Average</t>
  </si>
  <si>
    <t xml:space="preserve">Figure 5 Proportion of most important fuels in total gross electricity production (GWh) </t>
  </si>
  <si>
    <t>OUTPUT</t>
  </si>
  <si>
    <r>
      <t xml:space="preserve">Gross production of electricity and derived heat from combustible fuels  </t>
    </r>
    <r>
      <rPr>
        <u val="single"/>
        <sz val="9"/>
        <rFont val="Arial"/>
        <family val="2"/>
      </rPr>
      <t xml:space="preserve">by </t>
    </r>
    <r>
      <rPr>
        <b/>
        <u val="single"/>
        <sz val="9"/>
        <rFont val="Arial"/>
        <family val="2"/>
      </rPr>
      <t>electricity only</t>
    </r>
    <r>
      <rPr>
        <u val="single"/>
        <sz val="9"/>
        <rFont val="Arial"/>
        <family val="2"/>
      </rPr>
      <t xml:space="preserve"> plants</t>
    </r>
    <r>
      <rPr>
        <sz val="9"/>
        <rFont val="Arial"/>
        <family val="2"/>
      </rPr>
      <t xml:space="preserve"> by main activity producers </t>
    </r>
    <r>
      <rPr>
        <sz val="9"/>
        <color rgb="FFFF0000"/>
        <rFont val="Arial"/>
        <family val="2"/>
      </rPr>
      <t>[nrg_bal_peh]</t>
    </r>
  </si>
  <si>
    <t xml:space="preserve">Gross electricity production  </t>
  </si>
  <si>
    <t>main activity producer</t>
  </si>
  <si>
    <t>electricity only</t>
  </si>
  <si>
    <t>Other bituminous coal</t>
  </si>
  <si>
    <t>Terajoule</t>
  </si>
  <si>
    <t xml:space="preserve">Gross electricity production </t>
  </si>
  <si>
    <t>Special value:</t>
  </si>
  <si>
    <t>not available</t>
  </si>
  <si>
    <t>INPUT</t>
  </si>
  <si>
    <r>
      <t xml:space="preserve">Transformation input from combustible fuels </t>
    </r>
    <r>
      <rPr>
        <u val="single"/>
        <sz val="9"/>
        <rFont val="Arial"/>
        <family val="2"/>
      </rPr>
      <t xml:space="preserve">by </t>
    </r>
    <r>
      <rPr>
        <b/>
        <u val="single"/>
        <sz val="9"/>
        <rFont val="Arial"/>
        <family val="2"/>
      </rPr>
      <t>electricity only</t>
    </r>
    <r>
      <rPr>
        <u val="single"/>
        <sz val="9"/>
        <rFont val="Arial"/>
        <family val="2"/>
      </rPr>
      <t xml:space="preserve"> plant</t>
    </r>
    <r>
      <rPr>
        <sz val="9"/>
        <rFont val="Arial"/>
        <family val="2"/>
      </rPr>
      <t xml:space="preserve"> by main activity producers </t>
    </r>
    <r>
      <rPr>
        <sz val="9"/>
        <color rgb="FFFF0000"/>
        <rFont val="Arial"/>
        <family val="2"/>
      </rPr>
      <t>[nrg_ind_pehcf]</t>
    </r>
  </si>
  <si>
    <t>Main activity producers</t>
  </si>
  <si>
    <t>Transformation input</t>
  </si>
  <si>
    <t>Transformation efficiency : Calculations for Figure 6</t>
  </si>
  <si>
    <t>based on data updated on</t>
  </si>
  <si>
    <t xml:space="preserve"> [nrg_bal_peh] AND [nrg_ind_pehcf] </t>
  </si>
  <si>
    <t>Transformation efficiency (Output/Input)</t>
  </si>
  <si>
    <r>
      <t xml:space="preserve">Main activity producers / Gross electricity production - </t>
    </r>
    <r>
      <rPr>
        <b/>
        <sz val="9"/>
        <rFont val="Arial"/>
        <family val="2"/>
      </rPr>
      <t>main activity producers electricity-only plants</t>
    </r>
  </si>
  <si>
    <r>
      <rPr>
        <i/>
        <sz val="9"/>
        <rFont val="Arial"/>
        <family val="2"/>
      </rPr>
      <t>Source</t>
    </r>
    <r>
      <rPr>
        <sz val="9"/>
        <rFont val="Arial"/>
        <family val="2"/>
      </rPr>
      <t>: Eurostat (nrg_bal_peh, nrg_ind_pehcf)</t>
    </r>
  </si>
  <si>
    <t>UNHIDE SHEETS FOR RAW DATA (Output and Input)</t>
  </si>
  <si>
    <t>Proportion of lignite used for electricity and heat generation in producing countries since 1990</t>
  </si>
  <si>
    <t xml:space="preserve">Proportion of most important fuels in total gross electricity production (GWh) in producing countries in latest reference year                                       </t>
  </si>
  <si>
    <t>Data</t>
  </si>
  <si>
    <t xml:space="preserve">Evolution of indigneous production of lignite since 1990                                                                                                            </t>
  </si>
  <si>
    <t>aggegate data only</t>
  </si>
  <si>
    <t>aggregate and at country level</t>
  </si>
  <si>
    <t>country level</t>
  </si>
  <si>
    <t>aggregate data only</t>
  </si>
  <si>
    <r>
      <rPr>
        <i/>
        <sz val="9"/>
        <rFont val="Arial"/>
        <family val="2"/>
      </rPr>
      <t>Source</t>
    </r>
    <r>
      <rPr>
        <sz val="9"/>
        <rFont val="Arial"/>
        <family val="2"/>
      </rPr>
      <t>: Eurostat (nrg_cb_sff)</t>
    </r>
  </si>
  <si>
    <t xml:space="preserve">Member States </t>
  </si>
  <si>
    <t>see spelling: https://publications.europa.eu/code/en/en-4100400en.htm</t>
  </si>
  <si>
    <t>Source:</t>
  </si>
  <si>
    <t>Country</t>
  </si>
  <si>
    <t>Natural Gas UNFCCC</t>
  </si>
  <si>
    <t>(t C/TJ)</t>
  </si>
  <si>
    <t>LIGNITE UN FCCC</t>
  </si>
  <si>
    <t>Other Bitum UN FCCC</t>
  </si>
  <si>
    <t>EU</t>
  </si>
  <si>
    <r>
      <t>data correspond to tCO2/toe calculated from tCO2/TJ (</t>
    </r>
    <r>
      <rPr>
        <sz val="9"/>
        <color rgb="FFA73BF1"/>
        <rFont val="Arial"/>
        <family val="2"/>
      </rPr>
      <t>see purple table above</t>
    </r>
    <r>
      <rPr>
        <sz val="9"/>
        <color rgb="FFFF0000"/>
        <rFont val="Arial"/>
        <family val="2"/>
      </rPr>
      <t>)</t>
    </r>
  </si>
  <si>
    <t>For Eu data : same data for CRF Convention and CRF KP tables</t>
  </si>
  <si>
    <t>From</t>
  </si>
  <si>
    <t>tC/TJ</t>
  </si>
  <si>
    <t>to</t>
  </si>
  <si>
    <t>1 tC/TJ</t>
  </si>
  <si>
    <t>=</t>
  </si>
  <si>
    <t>1 tC/TJ /44x12</t>
  </si>
  <si>
    <t>Based on OECD</t>
  </si>
  <si>
    <t>https://stats.oecd.org/glossary/detail.asp?ID=4109</t>
  </si>
  <si>
    <t>1 TWh = 0.086 Mtoe</t>
  </si>
  <si>
    <t>86 000 toe</t>
  </si>
  <si>
    <t>1000 GWh=0.086 Mtoe</t>
  </si>
  <si>
    <t>0.086 Mtoe</t>
  </si>
  <si>
    <t>1 GWh</t>
  </si>
  <si>
    <t>86 toe</t>
  </si>
  <si>
    <t>1 TOE=</t>
  </si>
  <si>
    <t>0.01163 GWh</t>
  </si>
  <si>
    <t>0.041868 TJ</t>
  </si>
  <si>
    <t>11.630 MegaWh</t>
  </si>
  <si>
    <t>other infos</t>
  </si>
  <si>
    <t>https://en.wikipedia.org/wiki/Tonne_of_oil_equivalent#:~:text=The%20tonne%20of%20oil%20equivalent%20%28toe%29%20is%20a,defined%20by%20convention%3B%20several%20slightly%20different%20definitions%20exist.</t>
  </si>
  <si>
    <t>CONVERSIONS</t>
  </si>
  <si>
    <t>TABLE FOR ARTICLE</t>
  </si>
  <si>
    <r>
      <t>tCO</t>
    </r>
    <r>
      <rPr>
        <b/>
        <vertAlign val="sub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>/TJ</t>
    </r>
  </si>
  <si>
    <r>
      <t>multiply by molecular Mass of CO</t>
    </r>
    <r>
      <rPr>
        <vertAlign val="subscript"/>
        <sz val="9"/>
        <color theme="1"/>
        <rFont val="Arial"/>
        <family val="2"/>
      </rPr>
      <t xml:space="preserve">2 </t>
    </r>
    <r>
      <rPr>
        <sz val="9"/>
        <rFont val="Arial"/>
        <family val="2"/>
      </rPr>
      <t>(44)</t>
    </r>
    <r>
      <rPr>
        <vertAlign val="subscript"/>
        <sz val="9"/>
        <color theme="1"/>
        <rFont val="Arial"/>
        <family val="2"/>
      </rPr>
      <t xml:space="preserve">
</t>
    </r>
    <r>
      <rPr>
        <sz val="9"/>
        <rFont val="Arial"/>
        <family val="2"/>
      </rPr>
      <t>and divide by Molecular Mass of Carbon (12)</t>
    </r>
  </si>
  <si>
    <r>
      <t>1 tCO</t>
    </r>
    <r>
      <rPr>
        <vertAlign val="subscript"/>
        <sz val="9"/>
        <color theme="1"/>
        <rFont val="Arial"/>
        <family val="2"/>
      </rPr>
      <t>2</t>
    </r>
    <r>
      <rPr>
        <sz val="9"/>
        <rFont val="Arial"/>
        <family val="2"/>
      </rPr>
      <t>/TJ  x 44/12</t>
    </r>
  </si>
  <si>
    <r>
      <t>1 tCO</t>
    </r>
    <r>
      <rPr>
        <vertAlign val="subscript"/>
        <sz val="9"/>
        <color theme="1"/>
        <rFont val="Arial"/>
        <family val="2"/>
      </rPr>
      <t>2</t>
    </r>
    <r>
      <rPr>
        <sz val="9"/>
        <rFont val="Arial"/>
        <family val="2"/>
      </rPr>
      <t xml:space="preserve">/TJ </t>
    </r>
  </si>
  <si>
    <t>Importance of countries in the total indigenous production (kt) of lignite since 1990</t>
  </si>
  <si>
    <t>Table 1</t>
  </si>
  <si>
    <t>Proportions calculated to update the text</t>
  </si>
  <si>
    <t>Calculations for Figure 3</t>
  </si>
  <si>
    <t>EU-27</t>
  </si>
  <si>
    <t>Graph based on proportions calculated above, and sorted by lignite value see table on the left</t>
  </si>
  <si>
    <t>2019</t>
  </si>
  <si>
    <t>2020</t>
  </si>
  <si>
    <t>Countries ordered by value in 1990 (largest to smallest), for Figure 2</t>
  </si>
  <si>
    <t>Figure 2 Importance of EU Member States in the total indigenous production (thousands tonnes) of lignite in EU (%),1990-2020</t>
  </si>
  <si>
    <t>DE+PL+CZ</t>
  </si>
  <si>
    <t>DE+PL+CZ+BG+RO+EL</t>
  </si>
  <si>
    <t>Proportion of most important fuels in total gross electricity production (GWh) in EU in latest reference year</t>
  </si>
  <si>
    <t xml:space="preserve">Transformation efficiencies (TJ) of electricity only plants of main activity producers of most important fuels in latest reference year               </t>
  </si>
  <si>
    <t>CO2 emission factor</t>
  </si>
  <si>
    <t>European Union - 27 countries (from 2020)</t>
  </si>
  <si>
    <t>Cover Figure</t>
  </si>
  <si>
    <r>
      <t xml:space="preserve">Brown coal </t>
    </r>
    <r>
      <rPr>
        <b/>
        <sz val="9"/>
        <color rgb="FFFF0000"/>
        <rFont val="Arial"/>
        <family val="2"/>
      </rPr>
      <t>(Lignite + Sub-bituminous coal)</t>
    </r>
  </si>
  <si>
    <t xml:space="preserve">EU </t>
  </si>
  <si>
    <r>
      <t>(tCO</t>
    </r>
    <r>
      <rPr>
        <b/>
        <vertAlign val="subscript"/>
        <sz val="9"/>
        <color indexed="8"/>
        <rFont val="Arial"/>
        <family val="2"/>
      </rPr>
      <t>2</t>
    </r>
    <r>
      <rPr>
        <b/>
        <sz val="9"/>
        <color indexed="8"/>
        <rFont val="Arial"/>
        <family val="2"/>
      </rPr>
      <t>/TJ)</t>
    </r>
  </si>
  <si>
    <t>Others*</t>
  </si>
  <si>
    <t xml:space="preserve">* "Others" include Austria, France, Italy and Croatia: their lignite production stopped before 2008 </t>
  </si>
  <si>
    <t>hidden line for graph</t>
  </si>
  <si>
    <t>Countries ordered according to international standards</t>
  </si>
  <si>
    <t>No data in reported period: BE, DK, EE, IE, CY, LV, LT, LU, MT, NL, PT, FI, SE</t>
  </si>
  <si>
    <t>Data for the EU equals data for the EEA (EU + IS, LI, NO)</t>
  </si>
  <si>
    <t xml:space="preserve">*Other resources: Any other fuel listed under code nrg_ind_pehcf, nrg_ind_pehnf </t>
  </si>
  <si>
    <t>*Other resources: Any other fuel listed under code nrg_bal_peh</t>
  </si>
  <si>
    <t>2021</t>
  </si>
  <si>
    <r>
      <rPr>
        <i/>
        <sz val="9"/>
        <rFont val="Arial"/>
        <family val="2"/>
      </rPr>
      <t>Source</t>
    </r>
    <r>
      <rPr>
        <sz val="9"/>
        <rFont val="Arial"/>
        <family val="2"/>
      </rPr>
      <t>: Eurostat (nrg_cb_sff, nrg_cb_sffm)</t>
    </r>
  </si>
  <si>
    <r>
      <rPr>
        <i/>
        <sz val="9"/>
        <rFont val="Arial"/>
        <family val="2"/>
      </rPr>
      <t>Source</t>
    </r>
    <r>
      <rPr>
        <sz val="9"/>
        <rFont val="Arial"/>
        <family val="2"/>
      </rPr>
      <t>: Eurostat ((nrg_cb_sff, nrg_cb_sffm)</t>
    </r>
  </si>
  <si>
    <t>Figure 1a &amp; 1b</t>
  </si>
  <si>
    <t xml:space="preserve">Figure 1a Evolution of indigneous production of lignite in Member States of the EU, 1990-2021 (kt)
</t>
  </si>
  <si>
    <t xml:space="preserve">Figure 1b Evolution of indigneous production of lignite in Member States of the EU (excluding Germany), 1990-2021 (kt)
</t>
  </si>
  <si>
    <r>
      <t xml:space="preserve">Gross production of electricity and derived heat from combustible fuels by type of plant and operator </t>
    </r>
    <r>
      <rPr>
        <sz val="9"/>
        <color rgb="FFFF0000"/>
        <rFont val="Arial"/>
        <family val="2"/>
      </rPr>
      <t>[nrg_ind_pehcf]</t>
    </r>
  </si>
  <si>
    <t>Total (Electricity only and CHP / NA data for heat only)</t>
  </si>
  <si>
    <t>Total (Main activity producers and autoproducers)</t>
  </si>
  <si>
    <t>Combined heat and power (CHP)</t>
  </si>
  <si>
    <t>total</t>
  </si>
  <si>
    <t>Electricity only</t>
  </si>
  <si>
    <t>CHP*</t>
  </si>
  <si>
    <t>*CHP: Combined heat and power</t>
  </si>
  <si>
    <r>
      <rPr>
        <i/>
        <sz val="9"/>
        <rFont val="Arial"/>
        <family val="2"/>
      </rPr>
      <t>Source</t>
    </r>
    <r>
      <rPr>
        <sz val="9"/>
        <rFont val="Arial"/>
        <family val="2"/>
      </rPr>
      <t>: Eurostat (nrg_ind_pehcf)</t>
    </r>
  </si>
  <si>
    <t>Figure 7</t>
  </si>
  <si>
    <t xml:space="preserve">Importance of plant types for electricity production from lignite (KWh) since 1990                                                                                </t>
  </si>
  <si>
    <t>2022</t>
  </si>
  <si>
    <t>Data for 2022 as an aggregate of monthly data in dataset nrg_cb_sffm</t>
  </si>
  <si>
    <t>Countries ordered by value in 2021 (largest to smallest), for Figure 1</t>
  </si>
  <si>
    <t xml:space="preserve">Figure 3 Proportion of lignite used for electricity and heat generation in producing countries of the EU in 2021 (%)
</t>
  </si>
  <si>
    <r>
      <t xml:space="preserve">calculation for graph 3   Total use = Transformation input regarding electricity and heat generation of </t>
    </r>
    <r>
      <rPr>
        <b/>
        <sz val="9"/>
        <rFont val="Arial"/>
        <family val="2"/>
      </rPr>
      <t>main activity producer</t>
    </r>
    <r>
      <rPr>
        <sz val="9"/>
        <rFont val="Arial"/>
        <family val="2"/>
      </rPr>
      <t xml:space="preserve"> (electricity only+CHP+heat only) + of </t>
    </r>
    <r>
      <rPr>
        <b/>
        <sz val="9"/>
        <rFont val="Arial"/>
        <family val="2"/>
      </rPr>
      <t>autoproducer</t>
    </r>
    <r>
      <rPr>
        <sz val="9"/>
        <rFont val="Arial"/>
        <family val="2"/>
      </rPr>
      <t xml:space="preserve">s (electricity only+CHP+heat only) </t>
    </r>
    <r>
      <rPr>
        <i/>
        <sz val="9"/>
        <rFont val="Arial"/>
        <family val="2"/>
      </rPr>
      <t>(unhide cells 40 to 135 for details)</t>
    </r>
  </si>
  <si>
    <t>Figure 4 Proportion of most important fuels in total gross electricity production (GWh) in EU in 2021</t>
  </si>
  <si>
    <t>in lignite producing countries and EU in 2021</t>
  </si>
  <si>
    <t xml:space="preserve">Figure 6 Importance of plant types for electricity production from lignite(GWh) in EU, 1990-2021
</t>
  </si>
  <si>
    <r>
      <t xml:space="preserve">Calculations for Figure 6 </t>
    </r>
    <r>
      <rPr>
        <i/>
        <sz val="9"/>
        <rFont val="Arial"/>
        <family val="2"/>
      </rPr>
      <t>(unhide cells 13 to 59 for details)</t>
    </r>
  </si>
  <si>
    <t>Figure 7 Evolution of transformation efficiencies of selected fuels by main activity producer</t>
  </si>
  <si>
    <t>electricity-only plants, EU, 1990-2021</t>
  </si>
  <si>
    <t>UNFCCC Inventory Submission 2023, Year 2021; Table 1.A(b)</t>
  </si>
  <si>
    <t>Table 1:  Carbon dioxide emission factor of most important fuels in lignite producing countries, EU, 2021</t>
  </si>
  <si>
    <r>
      <rPr>
        <i/>
        <sz val="9"/>
        <color theme="1"/>
        <rFont val="Arial"/>
        <family val="2"/>
      </rPr>
      <t>Source:</t>
    </r>
    <r>
      <rPr>
        <sz val="9"/>
        <color theme="1"/>
        <rFont val="Arial"/>
        <family val="2"/>
      </rPr>
      <t xml:space="preserve"> UNFCCC Inventory Submission 2023, Year 2021; based on CRF Table 1.A(b) in tC/TJ</t>
    </r>
  </si>
  <si>
    <t>(million tonnes)</t>
  </si>
  <si>
    <t>Extraction date: 01/06/2023</t>
  </si>
  <si>
    <t>Period</t>
  </si>
  <si>
    <r>
      <rPr>
        <i/>
        <sz val="9"/>
        <color indexed="8"/>
        <rFont val="Arial"/>
        <family val="2"/>
      </rPr>
      <t xml:space="preserve">Source: </t>
    </r>
    <r>
      <rPr>
        <sz val="9"/>
        <color indexed="8"/>
        <rFont val="Arial"/>
        <family val="2"/>
      </rPr>
      <t>Eurostat (online data code: nrg_cb_sff, nrg_cb_sffm)</t>
    </r>
  </si>
  <si>
    <t>Million tonnes</t>
  </si>
  <si>
    <t>European Union - 27 countries</t>
  </si>
  <si>
    <t>Other Member States</t>
  </si>
  <si>
    <t>Light-shaded areas represent cumulated monthly data.</t>
  </si>
  <si>
    <t>Inland consumption of brown coal (lignite + sub-bituminous coal) by Member State, EU, 2017-2022</t>
  </si>
  <si>
    <r>
      <t xml:space="preserve">Cover figure: Inland consumption of brown coal </t>
    </r>
    <r>
      <rPr>
        <b/>
        <sz val="9"/>
        <color rgb="FFFF0000"/>
        <rFont val="Arial"/>
        <family val="2"/>
      </rPr>
      <t>(lignite + sub-bituminous coal)</t>
    </r>
    <r>
      <rPr>
        <b/>
        <sz val="9"/>
        <rFont val="Arial"/>
        <family val="2"/>
      </rPr>
      <t xml:space="preserve"> by Member State, EU, 2017-2022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</si>
</sst>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_(* #,##0.00_);_(* \(#,##0.00\);_(* &quot;-&quot;??_);_(@_)"/>
    <numFmt numFmtId="165" formatCode="dd\.mm\.yy"/>
    <numFmt numFmtId="166" formatCode="#,##0.000"/>
    <numFmt numFmtId="167" formatCode="0.0%"/>
    <numFmt numFmtId="168" formatCode="_-* #,##0.00\ _z_ł_-;\-* #,##0.00\ _z_ł_-;_-* &quot;-&quot;??\ _z_ł_-;_-@_-"/>
    <numFmt numFmtId="169" formatCode="0.000"/>
    <numFmt numFmtId="170" formatCode="_-* #,##0.0_-;\-* #,##0.0_-;_-* &quot;-&quot;??_-;_-@_-"/>
    <numFmt numFmtId="171" formatCode="_-* #,##0.00\ _F_-;\-* #,##0.00\ _F_-;_-* &quot;-&quot;??\ _F_-;_-@_-"/>
    <numFmt numFmtId="172" formatCode="#,##0.0000"/>
    <numFmt numFmtId="173" formatCode="#,##0.0_i"/>
    <numFmt numFmtId="174" formatCode="#,##0.0"/>
    <numFmt numFmtId="175" formatCode="0.0"/>
  </numFmts>
  <fonts count="82"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i/>
      <sz val="9"/>
      <color theme="1" tint="0.49998000264167786"/>
      <name val="Arial"/>
      <family val="2"/>
    </font>
    <font>
      <i/>
      <sz val="9"/>
      <name val="Arial"/>
      <family val="2"/>
    </font>
    <font>
      <u val="single"/>
      <sz val="11"/>
      <color theme="10"/>
      <name val="Arial"/>
      <family val="2"/>
    </font>
    <font>
      <sz val="9"/>
      <color rgb="FFFF0066"/>
      <name val="Arial"/>
      <family val="2"/>
    </font>
    <font>
      <u val="single"/>
      <sz val="9"/>
      <name val="Arial"/>
      <family val="2"/>
    </font>
    <font>
      <u val="single"/>
      <sz val="9"/>
      <color theme="10"/>
      <name val="Arial"/>
      <family val="2"/>
    </font>
    <font>
      <b/>
      <u val="single"/>
      <sz val="9"/>
      <name val="Arial"/>
      <family val="2"/>
    </font>
    <font>
      <sz val="9"/>
      <color theme="5"/>
      <name val="Arial"/>
      <family val="2"/>
    </font>
    <font>
      <sz val="9"/>
      <color theme="4"/>
      <name val="Arial"/>
      <family val="2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b/>
      <sz val="9"/>
      <color rgb="FFE62ECC"/>
      <name val="Arial"/>
      <family val="2"/>
    </font>
    <font>
      <sz val="9"/>
      <color rgb="FFE62ECC"/>
      <name val="Arial"/>
      <family val="2"/>
    </font>
    <font>
      <b/>
      <sz val="9"/>
      <color rgb="FFFF0000"/>
      <name val="Arial"/>
      <family val="2"/>
    </font>
    <font>
      <b/>
      <i/>
      <sz val="9"/>
      <color rgb="FFE62ECC"/>
      <name val="Arial"/>
      <family val="2"/>
    </font>
    <font>
      <b/>
      <sz val="9"/>
      <color theme="5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rgb="FFA73BF1"/>
      <name val="Arial"/>
      <family val="2"/>
    </font>
    <font>
      <sz val="9"/>
      <color theme="8"/>
      <name val="Arial"/>
      <family val="2"/>
    </font>
    <font>
      <b/>
      <vertAlign val="subscript"/>
      <sz val="9"/>
      <color theme="1"/>
      <name val="Arial"/>
      <family val="2"/>
    </font>
    <font>
      <vertAlign val="subscript"/>
      <sz val="9"/>
      <color theme="1"/>
      <name val="Arial"/>
      <family val="2"/>
    </font>
    <font>
      <i/>
      <sz val="9"/>
      <color theme="1"/>
      <name val="Arial"/>
      <family val="2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Times New Roman"/>
      <family val="1"/>
    </font>
    <font>
      <u val="single"/>
      <sz val="11"/>
      <color theme="10"/>
      <name val="Calibri"/>
      <family val="2"/>
      <scheme val="minor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Helvetica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12"/>
      <name val="Arial"/>
      <family val="2"/>
    </font>
    <font>
      <sz val="11"/>
      <color indexed="8"/>
      <name val="Calibri"/>
      <family val="2"/>
      <scheme val="minor"/>
    </font>
    <font>
      <b/>
      <sz val="12"/>
      <color theme="1"/>
      <name val="Arial"/>
      <family val="2"/>
    </font>
    <font>
      <b/>
      <vertAlign val="subscript"/>
      <sz val="9"/>
      <color indexed="8"/>
      <name val="Arial"/>
      <family val="2"/>
    </font>
    <font>
      <sz val="9"/>
      <color theme="0"/>
      <name val="Arial"/>
      <family val="2"/>
    </font>
    <font>
      <b/>
      <sz val="11"/>
      <color rgb="FFFF0000"/>
      <name val="Arial"/>
      <family val="2"/>
    </font>
    <font>
      <i/>
      <sz val="9"/>
      <color indexed="8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name val="Arial"/>
      <family val="2"/>
    </font>
  </fonts>
  <fills count="55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darkTrellis"/>
    </fill>
    <fill>
      <patternFill patternType="solid">
        <fgColor theme="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EEBE9"/>
        <bgColor indexed="64"/>
      </patternFill>
    </fill>
    <fill>
      <patternFill patternType="solid">
        <fgColor rgb="FFECF09B"/>
        <bgColor indexed="64"/>
      </patternFill>
    </fill>
    <fill>
      <patternFill patternType="solid">
        <fgColor rgb="FF7AD9D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/>
      <top style="thin"/>
      <bottom style="thin"/>
    </border>
    <border>
      <left style="medium"/>
      <right style="thin"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 style="medium"/>
      <top style="thin"/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185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164" fontId="2" fillId="0" borderId="0" applyFont="0" applyFill="0" applyBorder="0" applyAlignment="0" applyProtection="0"/>
    <xf numFmtId="0" fontId="2" fillId="0" borderId="0">
      <alignment/>
      <protection/>
    </xf>
    <xf numFmtId="0" fontId="32" fillId="2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>
      <alignment horizontal="right"/>
      <protection/>
    </xf>
    <xf numFmtId="0" fontId="1" fillId="0" borderId="0">
      <alignment/>
      <protection/>
    </xf>
    <xf numFmtId="0" fontId="41" fillId="0" borderId="0" applyNumberFormat="0" applyFill="0" applyBorder="0" applyProtection="0">
      <alignment horizontal="left" vertical="center"/>
    </xf>
    <xf numFmtId="0" fontId="24" fillId="3" borderId="0" applyBorder="0">
      <alignment horizontal="right" vertical="center"/>
      <protection/>
    </xf>
    <xf numFmtId="0" fontId="24" fillId="3" borderId="2">
      <alignment horizontal="right" vertical="center"/>
      <protection/>
    </xf>
    <xf numFmtId="0" fontId="1" fillId="0" borderId="0" applyNumberFormat="0" applyFont="0" applyFill="0" applyBorder="0" applyProtection="0">
      <alignment horizontal="left" vertical="center" indent="2"/>
    </xf>
    <xf numFmtId="0" fontId="24" fillId="3" borderId="0" applyBorder="0">
      <alignment horizontal="right" vertical="center"/>
      <protection/>
    </xf>
    <xf numFmtId="0" fontId="24" fillId="0" borderId="0" applyBorder="0">
      <alignment horizontal="right" vertical="center"/>
      <protection/>
    </xf>
    <xf numFmtId="0" fontId="1" fillId="4" borderId="0" applyNumberFormat="0" applyFont="0" applyBorder="0" applyAlignment="0" applyProtection="0"/>
    <xf numFmtId="0" fontId="1" fillId="0" borderId="0" applyNumberFormat="0" applyFont="0" applyFill="0" applyBorder="0" applyProtection="0">
      <alignment horizontal="left" vertical="center" indent="5"/>
    </xf>
    <xf numFmtId="0" fontId="24" fillId="0" borderId="3" applyNumberFormat="0" applyFill="0" applyAlignment="0" applyProtection="0"/>
    <xf numFmtId="0" fontId="40" fillId="0" borderId="4">
      <alignment horizontal="left" vertical="top" wrapText="1"/>
      <protection/>
    </xf>
    <xf numFmtId="0" fontId="40" fillId="5" borderId="3">
      <alignment horizontal="right" vertical="center"/>
      <protection/>
    </xf>
    <xf numFmtId="0" fontId="40" fillId="5" borderId="3">
      <alignment horizontal="right" vertical="center"/>
      <protection/>
    </xf>
    <xf numFmtId="0" fontId="24" fillId="0" borderId="5">
      <alignment horizontal="left" vertical="center" wrapText="1" indent="2"/>
      <protection/>
    </xf>
    <xf numFmtId="0" fontId="40" fillId="5" borderId="6">
      <alignment horizontal="right" vertical="center"/>
      <protection/>
    </xf>
    <xf numFmtId="0" fontId="24" fillId="0" borderId="3">
      <alignment horizontal="right" vertical="center"/>
      <protection/>
    </xf>
    <xf numFmtId="0" fontId="1" fillId="0" borderId="7">
      <alignment/>
      <protection/>
    </xf>
    <xf numFmtId="0" fontId="43" fillId="3" borderId="3">
      <alignment horizontal="right" vertical="center"/>
      <protection/>
    </xf>
    <xf numFmtId="0" fontId="24" fillId="4" borderId="3">
      <alignment/>
      <protection/>
    </xf>
    <xf numFmtId="0" fontId="40" fillId="3" borderId="3">
      <alignment horizontal="right" vertical="center"/>
      <protection/>
    </xf>
    <xf numFmtId="0" fontId="40" fillId="3" borderId="8">
      <alignment horizontal="right" vertical="center"/>
      <protection/>
    </xf>
    <xf numFmtId="0" fontId="24" fillId="0" borderId="8">
      <alignment horizontal="right" vertical="center"/>
      <protection/>
    </xf>
    <xf numFmtId="4" fontId="1" fillId="0" borderId="0">
      <alignment/>
      <protection/>
    </xf>
    <xf numFmtId="0" fontId="40" fillId="5" borderId="9">
      <alignment horizontal="right" vertical="center"/>
      <protection/>
    </xf>
    <xf numFmtId="0" fontId="40" fillId="5" borderId="8">
      <alignment horizontal="right" vertical="center"/>
      <protection/>
    </xf>
    <xf numFmtId="0" fontId="40" fillId="5" borderId="10">
      <alignment horizontal="right" vertical="center"/>
      <protection/>
    </xf>
    <xf numFmtId="4" fontId="40" fillId="5" borderId="6">
      <alignment horizontal="right" vertical="center"/>
      <protection/>
    </xf>
    <xf numFmtId="0" fontId="24" fillId="0" borderId="0">
      <alignment/>
      <protection/>
    </xf>
    <xf numFmtId="0" fontId="24" fillId="6" borderId="3">
      <alignment horizontal="right" vertical="center"/>
      <protection/>
    </xf>
    <xf numFmtId="0" fontId="24" fillId="6" borderId="0" applyBorder="0">
      <alignment horizontal="right" vertical="center"/>
      <protection/>
    </xf>
    <xf numFmtId="0" fontId="1" fillId="0" borderId="0">
      <alignment/>
      <protection/>
    </xf>
    <xf numFmtId="0" fontId="1" fillId="7" borderId="3">
      <alignment/>
      <protection/>
    </xf>
    <xf numFmtId="4" fontId="1" fillId="0" borderId="0">
      <alignment/>
      <protection/>
    </xf>
    <xf numFmtId="4" fontId="24" fillId="0" borderId="3" applyFill="0" applyBorder="0" applyProtection="0">
      <alignment horizontal="right" vertical="center"/>
    </xf>
    <xf numFmtId="0" fontId="46" fillId="0" borderId="0" applyNumberFormat="0" applyFill="0" applyBorder="0" applyAlignment="0" applyProtection="0"/>
    <xf numFmtId="0" fontId="24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24" fillId="4" borderId="3">
      <alignment/>
      <protection/>
    </xf>
    <xf numFmtId="0" fontId="40" fillId="5" borderId="6">
      <alignment horizontal="right" vertical="center"/>
      <protection/>
    </xf>
    <xf numFmtId="0" fontId="33" fillId="8" borderId="11" applyNumberFormat="0" applyAlignment="0" applyProtection="0"/>
    <xf numFmtId="0" fontId="34" fillId="8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8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8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8" fillId="26" borderId="0" applyNumberFormat="0" applyBorder="0" applyAlignment="0" applyProtection="0"/>
    <xf numFmtId="0" fontId="24" fillId="0" borderId="3" applyNumberFormat="0" applyFill="0" applyAlignment="0" applyProtection="0"/>
    <xf numFmtId="0" fontId="40" fillId="5" borderId="3">
      <alignment horizontal="right" vertical="center"/>
      <protection/>
    </xf>
    <xf numFmtId="0" fontId="40" fillId="5" borderId="3">
      <alignment horizontal="right" vertical="center"/>
      <protection/>
    </xf>
    <xf numFmtId="0" fontId="24" fillId="0" borderId="5">
      <alignment horizontal="left" vertical="center" wrapText="1" indent="2"/>
      <protection/>
    </xf>
    <xf numFmtId="0" fontId="40" fillId="5" borderId="6">
      <alignment horizontal="right" vertical="center"/>
      <protection/>
    </xf>
    <xf numFmtId="0" fontId="24" fillId="0" borderId="3">
      <alignment horizontal="right" vertical="center"/>
      <protection/>
    </xf>
    <xf numFmtId="0" fontId="43" fillId="3" borderId="3">
      <alignment horizontal="right" vertical="center"/>
      <protection/>
    </xf>
    <xf numFmtId="0" fontId="24" fillId="4" borderId="3">
      <alignment/>
      <protection/>
    </xf>
    <xf numFmtId="0" fontId="40" fillId="3" borderId="3">
      <alignment horizontal="right" vertical="center"/>
      <protection/>
    </xf>
    <xf numFmtId="0" fontId="40" fillId="5" borderId="10">
      <alignment horizontal="right" vertical="center"/>
      <protection/>
    </xf>
    <xf numFmtId="0" fontId="45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3" borderId="0" applyNumberFormat="0" applyBorder="0" applyAlignment="0" applyProtection="0"/>
    <xf numFmtId="0" fontId="44" fillId="29" borderId="0" applyNumberFormat="0" applyBorder="0" applyAlignment="0" applyProtection="0"/>
    <xf numFmtId="0" fontId="44" fillId="6" borderId="0" applyNumberFormat="0" applyBorder="0" applyAlignment="0" applyProtection="0"/>
    <xf numFmtId="0" fontId="44" fillId="5" borderId="0" applyNumberFormat="0" applyBorder="0" applyAlignment="0" applyProtection="0"/>
    <xf numFmtId="0" fontId="1" fillId="0" borderId="0" applyNumberFormat="0" applyFont="0" applyFill="0" applyBorder="0" applyProtection="0">
      <alignment horizontal="left" vertical="center" indent="2"/>
    </xf>
    <xf numFmtId="0" fontId="1" fillId="0" borderId="0" applyNumberFormat="0" applyFont="0" applyFill="0" applyBorder="0" applyProtection="0">
      <alignment horizontal="left" vertical="center" indent="2"/>
    </xf>
    <xf numFmtId="0" fontId="24" fillId="0" borderId="3" applyNumberFormat="0" applyFont="0" applyFill="0" applyBorder="0" applyProtection="0">
      <alignment horizontal="left" vertical="center" indent="2"/>
    </xf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3" borderId="0" applyNumberFormat="0" applyBorder="0" applyAlignment="0" applyProtection="0"/>
    <xf numFmtId="0" fontId="1" fillId="0" borderId="0" applyNumberFormat="0" applyFont="0" applyFill="0" applyBorder="0" applyProtection="0">
      <alignment horizontal="left" vertical="center" indent="5"/>
    </xf>
    <xf numFmtId="0" fontId="1" fillId="0" borderId="0" applyNumberFormat="0" applyFont="0" applyFill="0" applyBorder="0" applyProtection="0">
      <alignment horizontal="left" vertical="center" indent="5"/>
    </xf>
    <xf numFmtId="0" fontId="24" fillId="0" borderId="10" applyNumberFormat="0" applyFont="0" applyFill="0" applyBorder="0" applyProtection="0">
      <alignment horizontal="left" vertical="center" indent="5"/>
    </xf>
    <xf numFmtId="0" fontId="48" fillId="34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41" borderId="0" applyNumberFormat="0" applyBorder="0" applyAlignment="0" applyProtection="0"/>
    <xf numFmtId="0" fontId="41" fillId="6" borderId="0" applyBorder="0" applyAlignment="0">
      <protection/>
    </xf>
    <xf numFmtId="4" fontId="41" fillId="6" borderId="0" applyBorder="0" applyAlignment="0">
      <protection/>
    </xf>
    <xf numFmtId="4" fontId="24" fillId="6" borderId="0" applyBorder="0">
      <alignment horizontal="right" vertical="center"/>
      <protection/>
    </xf>
    <xf numFmtId="4" fontId="24" fillId="3" borderId="0" applyBorder="0">
      <alignment horizontal="right" vertical="center"/>
      <protection/>
    </xf>
    <xf numFmtId="4" fontId="24" fillId="3" borderId="0" applyBorder="0">
      <alignment horizontal="right" vertical="center"/>
      <protection/>
    </xf>
    <xf numFmtId="4" fontId="40" fillId="3" borderId="3">
      <alignment horizontal="right" vertical="center"/>
      <protection/>
    </xf>
    <xf numFmtId="4" fontId="43" fillId="3" borderId="3">
      <alignment horizontal="right" vertical="center"/>
      <protection/>
    </xf>
    <xf numFmtId="4" fontId="40" fillId="5" borderId="3">
      <alignment horizontal="right" vertical="center"/>
      <protection/>
    </xf>
    <xf numFmtId="4" fontId="40" fillId="5" borderId="3">
      <alignment horizontal="right" vertical="center"/>
      <protection/>
    </xf>
    <xf numFmtId="4" fontId="40" fillId="5" borderId="10">
      <alignment horizontal="right" vertical="center"/>
      <protection/>
    </xf>
    <xf numFmtId="4" fontId="40" fillId="5" borderId="6">
      <alignment horizontal="right" vertical="center"/>
      <protection/>
    </xf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41" borderId="0" applyNumberFormat="0" applyBorder="0" applyAlignment="0" applyProtection="0"/>
    <xf numFmtId="0" fontId="50" fillId="28" borderId="0" applyNumberFormat="0" applyBorder="0" applyAlignment="0" applyProtection="0"/>
    <xf numFmtId="4" fontId="41" fillId="0" borderId="13" applyFill="0" applyBorder="0" applyProtection="0">
      <alignment horizontal="right" vertical="center"/>
    </xf>
    <xf numFmtId="0" fontId="51" fillId="42" borderId="14" applyNumberFormat="0" applyAlignment="0" applyProtection="0"/>
    <xf numFmtId="0" fontId="52" fillId="4" borderId="15" applyNumberFormat="0" applyAlignment="0" applyProtection="0"/>
    <xf numFmtId="164" fontId="44" fillId="0" borderId="0" applyFont="0" applyFill="0" applyBorder="0" applyAlignment="0" applyProtection="0"/>
    <xf numFmtId="171" fontId="53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24" fillId="5" borderId="5">
      <alignment horizontal="left" vertical="center" wrapText="1" indent="2"/>
      <protection/>
    </xf>
    <xf numFmtId="0" fontId="24" fillId="3" borderId="10">
      <alignment horizontal="left" vertical="center"/>
      <protection/>
    </xf>
    <xf numFmtId="0" fontId="56" fillId="0" borderId="0" applyNumberFormat="0" applyFill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8" fillId="0" borderId="16" applyNumberFormat="0" applyFill="0" applyAlignment="0" applyProtection="0"/>
    <xf numFmtId="0" fontId="59" fillId="0" borderId="17" applyNumberFormat="0" applyFill="0" applyAlignment="0" applyProtection="0"/>
    <xf numFmtId="0" fontId="60" fillId="0" borderId="18" applyNumberFormat="0" applyFill="0" applyAlignment="0" applyProtection="0"/>
    <xf numFmtId="0" fontId="60" fillId="0" borderId="0" applyNumberFormat="0" applyFill="0" applyBorder="0" applyAlignment="0" applyProtection="0"/>
    <xf numFmtId="0" fontId="54" fillId="5" borderId="14" applyNumberFormat="0" applyAlignment="0" applyProtection="0"/>
    <xf numFmtId="4" fontId="24" fillId="0" borderId="0" applyBorder="0">
      <alignment horizontal="right" vertical="center"/>
      <protection/>
    </xf>
    <xf numFmtId="0" fontId="24" fillId="0" borderId="19">
      <alignment horizontal="right" vertical="center"/>
      <protection/>
    </xf>
    <xf numFmtId="4" fontId="24" fillId="0" borderId="3">
      <alignment horizontal="right" vertical="center"/>
      <protection/>
    </xf>
    <xf numFmtId="1" fontId="42" fillId="3" borderId="0" applyBorder="0">
      <alignment horizontal="right" vertical="center"/>
      <protection/>
    </xf>
    <xf numFmtId="0" fontId="61" fillId="0" borderId="20" applyNumberFormat="0" applyFill="0" applyAlignment="0" applyProtection="0"/>
    <xf numFmtId="0" fontId="62" fillId="4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4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" fontId="24" fillId="0" borderId="0" applyFill="0" applyBorder="0" applyProtection="0">
      <alignment horizontal="right" vertical="center"/>
    </xf>
    <xf numFmtId="4" fontId="24" fillId="0" borderId="0" applyFill="0" applyBorder="0" applyProtection="0">
      <alignment horizontal="right" vertical="center"/>
    </xf>
    <xf numFmtId="4" fontId="24" fillId="0" borderId="3" applyFill="0" applyBorder="0" applyProtection="0">
      <alignment horizontal="right" vertical="center"/>
    </xf>
    <xf numFmtId="0" fontId="41" fillId="0" borderId="0" applyNumberFormat="0" applyFill="0" applyBorder="0" applyProtection="0">
      <alignment horizontal="left" vertical="center"/>
    </xf>
    <xf numFmtId="0" fontId="41" fillId="0" borderId="3" applyNumberFormat="0" applyFill="0" applyBorder="0" applyProtection="0">
      <alignment horizontal="left" vertical="center"/>
    </xf>
    <xf numFmtId="0" fontId="1" fillId="4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53" fillId="42" borderId="0" applyNumberFormat="0" applyFont="0" applyBorder="0" applyAlignment="0" applyProtection="0"/>
    <xf numFmtId="0" fontId="44" fillId="44" borderId="21" applyNumberFormat="0" applyFont="0" applyAlignment="0" applyProtection="0"/>
    <xf numFmtId="0" fontId="1" fillId="44" borderId="21" applyNumberFormat="0" applyFont="0" applyAlignment="0" applyProtection="0"/>
    <xf numFmtId="0" fontId="49" fillId="42" borderId="22" applyNumberFormat="0" applyAlignment="0" applyProtection="0"/>
    <xf numFmtId="0" fontId="24" fillId="45" borderId="3" applyNumberFormat="0" applyFont="0" applyBorder="0" applyProtection="0">
      <alignment/>
    </xf>
    <xf numFmtId="9" fontId="53" fillId="0" borderId="0" applyFont="0" applyFill="0" applyBorder="0" applyAlignment="0" applyProtection="0"/>
    <xf numFmtId="0" fontId="50" fillId="28" borderId="0" applyNumberFormat="0" applyBorder="0" applyAlignment="0" applyProtection="0"/>
    <xf numFmtId="4" fontId="24" fillId="4" borderId="3">
      <alignment/>
      <protection/>
    </xf>
    <xf numFmtId="0" fontId="24" fillId="4" borderId="8">
      <alignment/>
      <protection/>
    </xf>
    <xf numFmtId="0" fontId="63" fillId="0" borderId="0" applyNumberFormat="0" applyFill="0" applyBorder="0" applyAlignment="0" applyProtection="0"/>
    <xf numFmtId="0" fontId="55" fillId="0" borderId="23" applyNumberFormat="0" applyFill="0" applyAlignment="0" applyProtection="0"/>
    <xf numFmtId="0" fontId="63" fillId="0" borderId="0" applyNumberFormat="0" applyFill="0" applyBorder="0" applyAlignment="0" applyProtection="0"/>
    <xf numFmtId="0" fontId="58" fillId="0" borderId="16" applyNumberFormat="0" applyFill="0" applyAlignment="0" applyProtection="0"/>
    <xf numFmtId="0" fontId="59" fillId="0" borderId="17" applyNumberFormat="0" applyFill="0" applyAlignment="0" applyProtection="0"/>
    <xf numFmtId="0" fontId="60" fillId="0" borderId="1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20" applyNumberFormat="0" applyFill="0" applyAlignment="0" applyProtection="0"/>
    <xf numFmtId="0" fontId="64" fillId="0" borderId="0" applyNumberFormat="0" applyFill="0" applyBorder="0" applyAlignment="0" applyProtection="0"/>
    <xf numFmtId="0" fontId="52" fillId="4" borderId="15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ont="0" applyFill="0" applyBorder="0" applyProtection="0">
      <alignment horizontal="left" vertical="center"/>
    </xf>
    <xf numFmtId="0" fontId="24" fillId="3" borderId="0" applyBorder="0">
      <alignment horizontal="right" vertical="center"/>
      <protection/>
    </xf>
    <xf numFmtId="0" fontId="24" fillId="3" borderId="0" applyBorder="0">
      <alignment horizontal="right" vertical="center"/>
      <protection/>
    </xf>
    <xf numFmtId="0" fontId="24" fillId="0" borderId="0" applyBorder="0">
      <alignment horizontal="right" vertical="center"/>
      <protection/>
    </xf>
    <xf numFmtId="4" fontId="1" fillId="0" borderId="0">
      <alignment/>
      <protection/>
    </xf>
    <xf numFmtId="0" fontId="1" fillId="0" borderId="0">
      <alignment/>
      <protection/>
    </xf>
    <xf numFmtId="0" fontId="1" fillId="4" borderId="0" applyNumberFormat="0" applyFont="0" applyBorder="0" applyAlignment="0" applyProtection="0"/>
    <xf numFmtId="0" fontId="46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3" borderId="0" applyNumberFormat="0" applyBorder="0" applyAlignment="0" applyProtection="0"/>
    <xf numFmtId="0" fontId="44" fillId="29" borderId="0" applyNumberFormat="0" applyBorder="0" applyAlignment="0" applyProtection="0"/>
    <xf numFmtId="0" fontId="44" fillId="6" borderId="0" applyNumberFormat="0" applyBorder="0" applyAlignment="0" applyProtection="0"/>
    <xf numFmtId="0" fontId="44" fillId="5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3" borderId="0" applyNumberFormat="0" applyBorder="0" applyAlignment="0" applyProtection="0"/>
    <xf numFmtId="0" fontId="48" fillId="34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41" borderId="0" applyNumberFormat="0" applyBorder="0" applyAlignment="0" applyProtection="0"/>
    <xf numFmtId="0" fontId="50" fillId="28" borderId="0" applyNumberFormat="0" applyBorder="0" applyAlignment="0" applyProtection="0"/>
    <xf numFmtId="0" fontId="51" fillId="42" borderId="14" applyNumberFormat="0" applyAlignment="0" applyProtection="0"/>
    <xf numFmtId="0" fontId="52" fillId="4" borderId="15" applyNumberFormat="0" applyAlignment="0" applyProtection="0"/>
    <xf numFmtId="0" fontId="56" fillId="0" borderId="0" applyNumberFormat="0" applyFill="0" applyBorder="0" applyAlignment="0" applyProtection="0"/>
    <xf numFmtId="0" fontId="57" fillId="3" borderId="0" applyNumberFormat="0" applyBorder="0" applyAlignment="0" applyProtection="0"/>
    <xf numFmtId="0" fontId="58" fillId="0" borderId="16" applyNumberFormat="0" applyFill="0" applyAlignment="0" applyProtection="0"/>
    <xf numFmtId="0" fontId="59" fillId="0" borderId="17" applyNumberFormat="0" applyFill="0" applyAlignment="0" applyProtection="0"/>
    <xf numFmtId="0" fontId="60" fillId="0" borderId="18" applyNumberFormat="0" applyFill="0" applyAlignment="0" applyProtection="0"/>
    <xf numFmtId="0" fontId="60" fillId="0" borderId="0" applyNumberFormat="0" applyFill="0" applyBorder="0" applyAlignment="0" applyProtection="0"/>
    <xf numFmtId="0" fontId="54" fillId="5" borderId="14" applyNumberFormat="0" applyAlignment="0" applyProtection="0"/>
    <xf numFmtId="0" fontId="61" fillId="0" borderId="20" applyNumberFormat="0" applyFill="0" applyAlignment="0" applyProtection="0"/>
    <xf numFmtId="0" fontId="62" fillId="43" borderId="0" applyNumberFormat="0" applyBorder="0" applyAlignment="0" applyProtection="0"/>
    <xf numFmtId="0" fontId="1" fillId="0" borderId="0">
      <alignment/>
      <protection/>
    </xf>
    <xf numFmtId="0" fontId="44" fillId="44" borderId="21" applyNumberFormat="0" applyFont="0" applyAlignment="0" applyProtection="0"/>
    <xf numFmtId="0" fontId="49" fillId="42" borderId="22" applyNumberFormat="0" applyAlignment="0" applyProtection="0"/>
    <xf numFmtId="0" fontId="63" fillId="0" borderId="0" applyNumberFormat="0" applyFill="0" applyBorder="0" applyAlignment="0" applyProtection="0"/>
    <xf numFmtId="0" fontId="55" fillId="0" borderId="23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>
      <alignment horizontal="left" vertical="center" indent="1"/>
      <protection/>
    </xf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3" borderId="0" applyNumberFormat="0" applyBorder="0" applyAlignment="0" applyProtection="0"/>
    <xf numFmtId="0" fontId="44" fillId="29" borderId="0" applyNumberFormat="0" applyBorder="0" applyAlignment="0" applyProtection="0"/>
    <xf numFmtId="0" fontId="44" fillId="6" borderId="0" applyNumberFormat="0" applyBorder="0" applyAlignment="0" applyProtection="0"/>
    <xf numFmtId="0" fontId="44" fillId="5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3" borderId="0" applyNumberFormat="0" applyBorder="0" applyAlignment="0" applyProtection="0"/>
    <xf numFmtId="0" fontId="48" fillId="34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0" fillId="3" borderId="3">
      <alignment horizontal="right" vertical="center"/>
      <protection/>
    </xf>
    <xf numFmtId="4" fontId="40" fillId="3" borderId="3">
      <alignment horizontal="right" vertical="center"/>
      <protection/>
    </xf>
    <xf numFmtId="0" fontId="43" fillId="3" borderId="3">
      <alignment horizontal="right" vertical="center"/>
      <protection/>
    </xf>
    <xf numFmtId="4" fontId="43" fillId="3" borderId="3">
      <alignment horizontal="right" vertical="center"/>
      <protection/>
    </xf>
    <xf numFmtId="0" fontId="40" fillId="5" borderId="3">
      <alignment horizontal="right" vertical="center"/>
      <protection/>
    </xf>
    <xf numFmtId="4" fontId="40" fillId="5" borderId="3">
      <alignment horizontal="right" vertical="center"/>
      <protection/>
    </xf>
    <xf numFmtId="0" fontId="40" fillId="5" borderId="3">
      <alignment horizontal="right" vertical="center"/>
      <protection/>
    </xf>
    <xf numFmtId="4" fontId="40" fillId="5" borderId="3">
      <alignment horizontal="right" vertical="center"/>
      <protection/>
    </xf>
    <xf numFmtId="0" fontId="40" fillId="5" borderId="10">
      <alignment horizontal="right" vertical="center"/>
      <protection/>
    </xf>
    <xf numFmtId="4" fontId="40" fillId="5" borderId="10">
      <alignment horizontal="right" vertical="center"/>
      <protection/>
    </xf>
    <xf numFmtId="0" fontId="40" fillId="5" borderId="6">
      <alignment horizontal="right" vertical="center"/>
      <protection/>
    </xf>
    <xf numFmtId="4" fontId="40" fillId="5" borderId="6">
      <alignment horizontal="right" vertical="center"/>
      <protection/>
    </xf>
    <xf numFmtId="0" fontId="51" fillId="42" borderId="14" applyNumberFormat="0" applyAlignment="0" applyProtection="0"/>
    <xf numFmtId="0" fontId="24" fillId="5" borderId="5">
      <alignment horizontal="left" vertical="center" wrapText="1" indent="2"/>
      <protection/>
    </xf>
    <xf numFmtId="0" fontId="24" fillId="0" borderId="5">
      <alignment horizontal="left" vertical="center" wrapText="1" indent="2"/>
      <protection/>
    </xf>
    <xf numFmtId="0" fontId="24" fillId="3" borderId="10">
      <alignment horizontal="left" vertical="center"/>
      <protection/>
    </xf>
    <xf numFmtId="0" fontId="56" fillId="0" borderId="0" applyNumberFormat="0" applyFill="0" applyBorder="0" applyAlignment="0" applyProtection="0"/>
    <xf numFmtId="0" fontId="54" fillId="5" borderId="14" applyNumberFormat="0" applyAlignment="0" applyProtection="0"/>
    <xf numFmtId="0" fontId="24" fillId="0" borderId="3">
      <alignment horizontal="right" vertical="center"/>
      <protection/>
    </xf>
    <xf numFmtId="4" fontId="24" fillId="0" borderId="3">
      <alignment horizontal="right" vertical="center"/>
      <protection/>
    </xf>
    <xf numFmtId="0" fontId="2" fillId="0" borderId="0">
      <alignment/>
      <protection/>
    </xf>
    <xf numFmtId="0" fontId="24" fillId="0" borderId="3" applyNumberFormat="0" applyFill="0" applyAlignment="0" applyProtection="0"/>
    <xf numFmtId="0" fontId="49" fillId="42" borderId="22" applyNumberFormat="0" applyAlignment="0" applyProtection="0"/>
    <xf numFmtId="0" fontId="24" fillId="45" borderId="3" applyNumberFormat="0" applyFont="0" applyBorder="0" applyProtection="0">
      <alignment/>
    </xf>
    <xf numFmtId="0" fontId="24" fillId="4" borderId="3">
      <alignment/>
      <protection/>
    </xf>
    <xf numFmtId="4" fontId="24" fillId="4" borderId="3">
      <alignment/>
      <protection/>
    </xf>
    <xf numFmtId="0" fontId="55" fillId="0" borderId="23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2" borderId="1" applyNumberFormat="0" applyAlignment="0" applyProtection="0"/>
    <xf numFmtId="0" fontId="24" fillId="3" borderId="0" applyBorder="0">
      <alignment horizontal="right" vertical="center"/>
      <protection/>
    </xf>
    <xf numFmtId="0" fontId="24" fillId="3" borderId="0" applyBorder="0">
      <alignment horizontal="right" vertical="center"/>
      <protection/>
    </xf>
    <xf numFmtId="0" fontId="24" fillId="0" borderId="0" applyBorder="0">
      <alignment horizontal="right" vertical="center"/>
      <protection/>
    </xf>
    <xf numFmtId="0" fontId="1" fillId="0" borderId="0">
      <alignment/>
      <protection/>
    </xf>
    <xf numFmtId="0" fontId="24" fillId="0" borderId="3" applyNumberFormat="0" applyFont="0" applyFill="0" applyBorder="0" applyProtection="0">
      <alignment horizontal="left" vertical="center" indent="2"/>
    </xf>
    <xf numFmtId="0" fontId="24" fillId="0" borderId="10" applyNumberFormat="0" applyFont="0" applyFill="0" applyBorder="0" applyProtection="0">
      <alignment horizontal="left" vertical="center" indent="5"/>
    </xf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41" borderId="0" applyNumberFormat="0" applyBorder="0" applyAlignment="0" applyProtection="0"/>
    <xf numFmtId="0" fontId="57" fillId="3" borderId="0" applyNumberFormat="0" applyBorder="0" applyAlignment="0" applyProtection="0"/>
    <xf numFmtId="4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" fontId="24" fillId="0" borderId="3" applyFill="0" applyBorder="0" applyProtection="0">
      <alignment horizontal="right" vertical="center"/>
    </xf>
    <xf numFmtId="0" fontId="41" fillId="0" borderId="3" applyNumberFormat="0" applyFill="0" applyBorder="0" applyProtection="0">
      <alignment horizontal="left" vertical="center"/>
    </xf>
    <xf numFmtId="0" fontId="1" fillId="4" borderId="0" applyNumberFormat="0" applyFont="0" applyBorder="0" applyAlignment="0" applyProtection="0"/>
    <xf numFmtId="0" fontId="50" fillId="28" borderId="0" applyNumberFormat="0" applyBorder="0" applyAlignment="0" applyProtection="0"/>
    <xf numFmtId="0" fontId="58" fillId="0" borderId="16" applyNumberFormat="0" applyFill="0" applyAlignment="0" applyProtection="0"/>
    <xf numFmtId="0" fontId="59" fillId="0" borderId="17" applyNumberFormat="0" applyFill="0" applyAlignment="0" applyProtection="0"/>
    <xf numFmtId="0" fontId="60" fillId="0" borderId="1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20" applyNumberFormat="0" applyFill="0" applyAlignment="0" applyProtection="0"/>
    <xf numFmtId="0" fontId="52" fillId="4" borderId="15" applyNumberFormat="0" applyAlignment="0" applyProtection="0"/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32" fillId="2" borderId="1" applyNumberFormat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3" borderId="0" applyNumberFormat="0" applyBorder="0" applyAlignment="0" applyProtection="0"/>
    <xf numFmtId="0" fontId="44" fillId="29" borderId="0" applyNumberFormat="0" applyBorder="0" applyAlignment="0" applyProtection="0"/>
    <xf numFmtId="0" fontId="44" fillId="6" borderId="0" applyNumberFormat="0" applyBorder="0" applyAlignment="0" applyProtection="0"/>
    <xf numFmtId="0" fontId="44" fillId="5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3" borderId="0" applyNumberFormat="0" applyBorder="0" applyAlignment="0" applyProtection="0"/>
    <xf numFmtId="0" fontId="48" fillId="34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42" borderId="22" applyNumberFormat="0" applyAlignment="0" applyProtection="0"/>
    <xf numFmtId="0" fontId="51" fillId="42" borderId="14" applyNumberFormat="0" applyAlignment="0" applyProtection="0"/>
    <xf numFmtId="0" fontId="55" fillId="0" borderId="23" applyNumberFormat="0" applyFill="0" applyAlignment="0" applyProtection="0"/>
    <xf numFmtId="0" fontId="56" fillId="0" borderId="0" applyNumberFormat="0" applyFill="0" applyBorder="0" applyAlignment="0" applyProtection="0"/>
    <xf numFmtId="0" fontId="2" fillId="0" borderId="0">
      <alignment/>
      <protection/>
    </xf>
    <xf numFmtId="0" fontId="6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3" applyNumberFormat="0" applyFont="0" applyFill="0" applyBorder="0" applyProtection="0">
      <alignment horizontal="left" vertical="center" indent="2"/>
    </xf>
    <xf numFmtId="0" fontId="24" fillId="0" borderId="10" applyNumberFormat="0" applyFont="0" applyFill="0" applyBorder="0" applyProtection="0">
      <alignment horizontal="left" vertical="center" indent="5"/>
    </xf>
    <xf numFmtId="0" fontId="40" fillId="3" borderId="3">
      <alignment horizontal="right" vertical="center"/>
      <protection/>
    </xf>
    <xf numFmtId="4" fontId="40" fillId="3" borderId="3">
      <alignment horizontal="right" vertical="center"/>
      <protection/>
    </xf>
    <xf numFmtId="0" fontId="43" fillId="3" borderId="3">
      <alignment horizontal="right" vertical="center"/>
      <protection/>
    </xf>
    <xf numFmtId="4" fontId="43" fillId="3" borderId="3">
      <alignment horizontal="right" vertical="center"/>
      <protection/>
    </xf>
    <xf numFmtId="0" fontId="40" fillId="5" borderId="3">
      <alignment horizontal="right" vertical="center"/>
      <protection/>
    </xf>
    <xf numFmtId="4" fontId="40" fillId="5" borderId="3">
      <alignment horizontal="right" vertical="center"/>
      <protection/>
    </xf>
    <xf numFmtId="0" fontId="40" fillId="5" borderId="3">
      <alignment horizontal="right" vertical="center"/>
      <protection/>
    </xf>
    <xf numFmtId="4" fontId="40" fillId="5" borderId="3">
      <alignment horizontal="right" vertical="center"/>
      <protection/>
    </xf>
    <xf numFmtId="0" fontId="40" fillId="5" borderId="10">
      <alignment horizontal="right" vertical="center"/>
      <protection/>
    </xf>
    <xf numFmtId="4" fontId="40" fillId="5" borderId="10">
      <alignment horizontal="right" vertical="center"/>
      <protection/>
    </xf>
    <xf numFmtId="0" fontId="40" fillId="5" borderId="6">
      <alignment horizontal="right" vertical="center"/>
      <protection/>
    </xf>
    <xf numFmtId="4" fontId="40" fillId="5" borderId="6">
      <alignment horizontal="right" vertical="center"/>
      <protection/>
    </xf>
    <xf numFmtId="171" fontId="53" fillId="0" borderId="0" applyFont="0" applyFill="0" applyBorder="0" applyAlignment="0" applyProtection="0"/>
    <xf numFmtId="0" fontId="24" fillId="5" borderId="5">
      <alignment horizontal="left" vertical="center" wrapText="1" indent="2"/>
      <protection/>
    </xf>
    <xf numFmtId="0" fontId="24" fillId="0" borderId="5">
      <alignment horizontal="left" vertical="center" wrapText="1" indent="2"/>
      <protection/>
    </xf>
    <xf numFmtId="0" fontId="24" fillId="3" borderId="10">
      <alignment horizontal="left" vertical="center"/>
      <protection/>
    </xf>
    <xf numFmtId="0" fontId="54" fillId="5" borderId="14" applyNumberFormat="0" applyAlignment="0" applyProtection="0"/>
    <xf numFmtId="0" fontId="24" fillId="0" borderId="3">
      <alignment horizontal="right" vertical="center"/>
      <protection/>
    </xf>
    <xf numFmtId="4" fontId="24" fillId="0" borderId="3">
      <alignment horizontal="right" vertical="center"/>
      <protection/>
    </xf>
    <xf numFmtId="0" fontId="5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" fontId="24" fillId="0" borderId="3" applyFill="0" applyBorder="0" applyProtection="0">
      <alignment horizontal="right" vertical="center"/>
    </xf>
    <xf numFmtId="0" fontId="41" fillId="0" borderId="3" applyNumberFormat="0" applyFill="0" applyBorder="0" applyProtection="0">
      <alignment horizontal="left" vertical="center"/>
    </xf>
    <xf numFmtId="0" fontId="24" fillId="0" borderId="3" applyNumberFormat="0" applyFill="0" applyAlignment="0" applyProtection="0"/>
    <xf numFmtId="0" fontId="53" fillId="42" borderId="0" applyNumberFormat="0" applyFont="0" applyBorder="0" applyAlignment="0" applyProtection="0"/>
    <xf numFmtId="0" fontId="24" fillId="45" borderId="3" applyNumberFormat="0" applyFont="0" applyBorder="0" applyProtection="0">
      <alignment/>
    </xf>
    <xf numFmtId="9" fontId="53" fillId="0" borderId="0" applyFont="0" applyFill="0" applyBorder="0" applyAlignment="0" applyProtection="0"/>
    <xf numFmtId="0" fontId="24" fillId="4" borderId="3">
      <alignment/>
      <protection/>
    </xf>
    <xf numFmtId="4" fontId="24" fillId="4" borderId="3">
      <alignment/>
      <protection/>
    </xf>
    <xf numFmtId="0" fontId="24" fillId="5" borderId="5">
      <alignment horizontal="left" vertical="center" wrapText="1" indent="2"/>
      <protection/>
    </xf>
    <xf numFmtId="0" fontId="24" fillId="0" borderId="5">
      <alignment horizontal="left" vertical="center" wrapText="1" indent="2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5" borderId="5">
      <alignment horizontal="left" vertical="center" wrapText="1" indent="2"/>
      <protection/>
    </xf>
    <xf numFmtId="0" fontId="24" fillId="0" borderId="5">
      <alignment horizontal="left" vertical="center" wrapText="1" indent="2"/>
      <protection/>
    </xf>
    <xf numFmtId="0" fontId="1" fillId="0" borderId="0">
      <alignment/>
      <protection/>
    </xf>
    <xf numFmtId="4" fontId="40" fillId="5" borderId="3">
      <alignment horizontal="right" vertical="center"/>
      <protection/>
    </xf>
    <xf numFmtId="0" fontId="24" fillId="4" borderId="3">
      <alignment/>
      <protection/>
    </xf>
    <xf numFmtId="0" fontId="51" fillId="42" borderId="14" applyNumberFormat="0" applyAlignment="0" applyProtection="0"/>
    <xf numFmtId="0" fontId="40" fillId="3" borderId="3">
      <alignment horizontal="right" vertical="center"/>
      <protection/>
    </xf>
    <xf numFmtId="0" fontId="24" fillId="0" borderId="3">
      <alignment horizontal="right" vertical="center"/>
      <protection/>
    </xf>
    <xf numFmtId="0" fontId="55" fillId="0" borderId="23" applyNumberFormat="0" applyFill="0" applyAlignment="0" applyProtection="0"/>
    <xf numFmtId="0" fontId="24" fillId="3" borderId="10">
      <alignment horizontal="left" vertical="center"/>
      <protection/>
    </xf>
    <xf numFmtId="0" fontId="54" fillId="5" borderId="14" applyNumberFormat="0" applyAlignment="0" applyProtection="0"/>
    <xf numFmtId="0" fontId="24" fillId="45" borderId="3" applyNumberFormat="0" applyFont="0" applyBorder="0" applyProtection="0">
      <alignment/>
    </xf>
    <xf numFmtId="0" fontId="44" fillId="44" borderId="21" applyNumberFormat="0" applyFont="0" applyAlignment="0" applyProtection="0"/>
    <xf numFmtId="0" fontId="24" fillId="0" borderId="5">
      <alignment horizontal="left" vertical="center" wrapText="1" indent="2"/>
      <protection/>
    </xf>
    <xf numFmtId="4" fontId="24" fillId="4" borderId="3">
      <alignment/>
      <protection/>
    </xf>
    <xf numFmtId="0" fontId="41" fillId="0" borderId="3" applyNumberFormat="0" applyFill="0" applyBorder="0" applyProtection="0">
      <alignment horizontal="left" vertical="center"/>
    </xf>
    <xf numFmtId="0" fontId="24" fillId="0" borderId="3">
      <alignment horizontal="right" vertical="center"/>
      <protection/>
    </xf>
    <xf numFmtId="4" fontId="40" fillId="5" borderId="6">
      <alignment horizontal="right" vertical="center"/>
      <protection/>
    </xf>
    <xf numFmtId="4" fontId="40" fillId="5" borderId="3">
      <alignment horizontal="right" vertical="center"/>
      <protection/>
    </xf>
    <xf numFmtId="4" fontId="40" fillId="5" borderId="3">
      <alignment horizontal="right" vertical="center"/>
      <protection/>
    </xf>
    <xf numFmtId="0" fontId="43" fillId="3" borderId="3">
      <alignment horizontal="right" vertical="center"/>
      <protection/>
    </xf>
    <xf numFmtId="0" fontId="40" fillId="3" borderId="3">
      <alignment horizontal="right" vertical="center"/>
      <protection/>
    </xf>
    <xf numFmtId="0" fontId="24" fillId="0" borderId="3" applyNumberFormat="0" applyFont="0" applyFill="0" applyBorder="0" applyProtection="0">
      <alignment horizontal="left" vertical="center" indent="2"/>
    </xf>
    <xf numFmtId="0" fontId="54" fillId="5" borderId="14" applyNumberFormat="0" applyAlignment="0" applyProtection="0"/>
    <xf numFmtId="0" fontId="49" fillId="42" borderId="22" applyNumberFormat="0" applyAlignment="0" applyProtection="0"/>
    <xf numFmtId="0" fontId="24" fillId="0" borderId="3" applyNumberFormat="0" applyFont="0" applyFill="0" applyBorder="0" applyProtection="0">
      <alignment horizontal="left" vertical="center" indent="2"/>
    </xf>
    <xf numFmtId="0" fontId="54" fillId="5" borderId="14" applyNumberFormat="0" applyAlignment="0" applyProtection="0"/>
    <xf numFmtId="4" fontId="24" fillId="0" borderId="3" applyFill="0" applyBorder="0" applyProtection="0">
      <alignment horizontal="right" vertical="center"/>
    </xf>
    <xf numFmtId="0" fontId="51" fillId="42" borderId="14" applyNumberFormat="0" applyAlignment="0" applyProtection="0"/>
    <xf numFmtId="0" fontId="55" fillId="0" borderId="23" applyNumberFormat="0" applyFill="0" applyAlignment="0" applyProtection="0"/>
    <xf numFmtId="0" fontId="49" fillId="42" borderId="22" applyNumberFormat="0" applyAlignment="0" applyProtection="0"/>
    <xf numFmtId="0" fontId="24" fillId="0" borderId="3" applyNumberFormat="0" applyFill="0" applyAlignment="0" applyProtection="0"/>
    <xf numFmtId="4" fontId="24" fillId="0" borderId="3">
      <alignment horizontal="right" vertical="center"/>
      <protection/>
    </xf>
    <xf numFmtId="0" fontId="24" fillId="0" borderId="3">
      <alignment horizontal="right" vertical="center"/>
      <protection/>
    </xf>
    <xf numFmtId="0" fontId="54" fillId="5" borderId="14" applyNumberFormat="0" applyAlignment="0" applyProtection="0"/>
    <xf numFmtId="0" fontId="49" fillId="42" borderId="22" applyNumberFormat="0" applyAlignment="0" applyProtection="0"/>
    <xf numFmtId="0" fontId="51" fillId="42" borderId="14" applyNumberFormat="0" applyAlignment="0" applyProtection="0"/>
    <xf numFmtId="0" fontId="24" fillId="5" borderId="5">
      <alignment horizontal="left" vertical="center" wrapText="1" indent="2"/>
      <protection/>
    </xf>
    <xf numFmtId="0" fontId="51" fillId="42" borderId="14" applyNumberFormat="0" applyAlignment="0" applyProtection="0"/>
    <xf numFmtId="0" fontId="51" fillId="42" borderId="14" applyNumberFormat="0" applyAlignment="0" applyProtection="0"/>
    <xf numFmtId="4" fontId="40" fillId="5" borderId="10">
      <alignment horizontal="right" vertical="center"/>
      <protection/>
    </xf>
    <xf numFmtId="0" fontId="40" fillId="5" borderId="10">
      <alignment horizontal="right" vertical="center"/>
      <protection/>
    </xf>
    <xf numFmtId="0" fontId="40" fillId="5" borderId="3">
      <alignment horizontal="right" vertical="center"/>
      <protection/>
    </xf>
    <xf numFmtId="4" fontId="43" fillId="3" borderId="3">
      <alignment horizontal="right" vertical="center"/>
      <protection/>
    </xf>
    <xf numFmtId="0" fontId="54" fillId="5" borderId="14" applyNumberFormat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44" fillId="44" borderId="21" applyNumberFormat="0" applyFont="0" applyAlignment="0" applyProtection="0"/>
    <xf numFmtId="0" fontId="54" fillId="5" borderId="14" applyNumberFormat="0" applyAlignment="0" applyProtection="0"/>
    <xf numFmtId="0" fontId="41" fillId="0" borderId="3" applyNumberFormat="0" applyFill="0" applyBorder="0" applyProtection="0">
      <alignment horizontal="left" vertical="center"/>
    </xf>
    <xf numFmtId="0" fontId="24" fillId="5" borderId="5">
      <alignment horizontal="left" vertical="center" wrapText="1" indent="2"/>
      <protection/>
    </xf>
    <xf numFmtId="0" fontId="51" fillId="42" borderId="14" applyNumberFormat="0" applyAlignment="0" applyProtection="0"/>
    <xf numFmtId="0" fontId="24" fillId="0" borderId="5">
      <alignment horizontal="left" vertical="center" wrapText="1" indent="2"/>
      <protection/>
    </xf>
    <xf numFmtId="0" fontId="44" fillId="44" borderId="21" applyNumberFormat="0" applyFont="0" applyAlignment="0" applyProtection="0"/>
    <xf numFmtId="0" fontId="1" fillId="44" borderId="21" applyNumberFormat="0" applyFont="0" applyAlignment="0" applyProtection="0"/>
    <xf numFmtId="0" fontId="49" fillId="42" borderId="22" applyNumberFormat="0" applyAlignment="0" applyProtection="0"/>
    <xf numFmtId="0" fontId="55" fillId="0" borderId="23" applyNumberFormat="0" applyFill="0" applyAlignment="0" applyProtection="0"/>
    <xf numFmtId="4" fontId="24" fillId="4" borderId="3">
      <alignment/>
      <protection/>
    </xf>
    <xf numFmtId="0" fontId="40" fillId="5" borderId="3">
      <alignment horizontal="right" vertical="center"/>
      <protection/>
    </xf>
    <xf numFmtId="0" fontId="55" fillId="0" borderId="23" applyNumberFormat="0" applyFill="0" applyAlignment="0" applyProtection="0"/>
    <xf numFmtId="4" fontId="40" fillId="5" borderId="6">
      <alignment horizontal="right" vertical="center"/>
      <protection/>
    </xf>
    <xf numFmtId="0" fontId="51" fillId="42" borderId="14" applyNumberFormat="0" applyAlignment="0" applyProtection="0"/>
    <xf numFmtId="0" fontId="40" fillId="5" borderId="10">
      <alignment horizontal="right" vertical="center"/>
      <protection/>
    </xf>
    <xf numFmtId="0" fontId="51" fillId="42" borderId="14" applyNumberFormat="0" applyAlignment="0" applyProtection="0"/>
    <xf numFmtId="0" fontId="55" fillId="0" borderId="23" applyNumberFormat="0" applyFill="0" applyAlignment="0" applyProtection="0"/>
    <xf numFmtId="0" fontId="44" fillId="44" borderId="21" applyNumberFormat="0" applyFont="0" applyAlignment="0" applyProtection="0"/>
    <xf numFmtId="4" fontId="40" fillId="5" borderId="10">
      <alignment horizontal="right" vertical="center"/>
      <protection/>
    </xf>
    <xf numFmtId="0" fontId="24" fillId="5" borderId="5">
      <alignment horizontal="left" vertical="center" wrapText="1" indent="2"/>
      <protection/>
    </xf>
    <xf numFmtId="0" fontId="24" fillId="4" borderId="3">
      <alignment/>
      <protection/>
    </xf>
    <xf numFmtId="0" fontId="24" fillId="45" borderId="3" applyNumberFormat="0" applyFont="0" applyBorder="0" applyProtection="0">
      <alignment/>
    </xf>
    <xf numFmtId="0" fontId="24" fillId="0" borderId="3" applyNumberFormat="0" applyFill="0" applyAlignment="0" applyProtection="0"/>
    <xf numFmtId="4" fontId="24" fillId="0" borderId="3" applyFill="0" applyBorder="0" applyProtection="0">
      <alignment horizontal="right" vertical="center"/>
    </xf>
    <xf numFmtId="4" fontId="40" fillId="3" borderId="3">
      <alignment horizontal="right" vertical="center"/>
      <protection/>
    </xf>
    <xf numFmtId="0" fontId="55" fillId="0" borderId="23" applyNumberFormat="0" applyFill="0" applyAlignment="0" applyProtection="0"/>
    <xf numFmtId="0" fontId="41" fillId="0" borderId="3" applyNumberFormat="0" applyFill="0" applyBorder="0" applyProtection="0">
      <alignment horizontal="left" vertical="center"/>
    </xf>
    <xf numFmtId="0" fontId="24" fillId="0" borderId="10" applyNumberFormat="0" applyFont="0" applyFill="0" applyBorder="0" applyProtection="0">
      <alignment horizontal="left" vertical="center" indent="5"/>
    </xf>
    <xf numFmtId="0" fontId="24" fillId="3" borderId="10">
      <alignment horizontal="left" vertical="center"/>
      <protection/>
    </xf>
    <xf numFmtId="0" fontId="51" fillId="42" borderId="14" applyNumberFormat="0" applyAlignment="0" applyProtection="0"/>
    <xf numFmtId="4" fontId="40" fillId="5" borderId="6">
      <alignment horizontal="right" vertical="center"/>
      <protection/>
    </xf>
    <xf numFmtId="0" fontId="54" fillId="5" borderId="14" applyNumberFormat="0" applyAlignment="0" applyProtection="0"/>
    <xf numFmtId="0" fontId="54" fillId="5" borderId="14" applyNumberFormat="0" applyAlignment="0" applyProtection="0"/>
    <xf numFmtId="0" fontId="44" fillId="44" borderId="21" applyNumberFormat="0" applyFont="0" applyAlignment="0" applyProtection="0"/>
    <xf numFmtId="0" fontId="49" fillId="42" borderId="22" applyNumberFormat="0" applyAlignment="0" applyProtection="0"/>
    <xf numFmtId="0" fontId="55" fillId="0" borderId="23" applyNumberFormat="0" applyFill="0" applyAlignment="0" applyProtection="0"/>
    <xf numFmtId="0" fontId="40" fillId="5" borderId="3">
      <alignment horizontal="right" vertical="center"/>
      <protection/>
    </xf>
    <xf numFmtId="0" fontId="1" fillId="44" borderId="21" applyNumberFormat="0" applyFont="0" applyAlignment="0" applyProtection="0"/>
    <xf numFmtId="4" fontId="24" fillId="0" borderId="3">
      <alignment horizontal="right" vertical="center"/>
      <protection/>
    </xf>
    <xf numFmtId="0" fontId="55" fillId="0" borderId="23" applyNumberFormat="0" applyFill="0" applyAlignment="0" applyProtection="0"/>
    <xf numFmtId="0" fontId="40" fillId="5" borderId="3">
      <alignment horizontal="right" vertical="center"/>
      <protection/>
    </xf>
    <xf numFmtId="0" fontId="40" fillId="5" borderId="3">
      <alignment horizontal="right" vertical="center"/>
      <protection/>
    </xf>
    <xf numFmtId="4" fontId="43" fillId="3" borderId="3">
      <alignment horizontal="right" vertical="center"/>
      <protection/>
    </xf>
    <xf numFmtId="0" fontId="40" fillId="3" borderId="3">
      <alignment horizontal="right" vertical="center"/>
      <protection/>
    </xf>
    <xf numFmtId="4" fontId="40" fillId="3" borderId="3">
      <alignment horizontal="right" vertical="center"/>
      <protection/>
    </xf>
    <xf numFmtId="0" fontId="43" fillId="3" borderId="3">
      <alignment horizontal="right" vertical="center"/>
      <protection/>
    </xf>
    <xf numFmtId="4" fontId="43" fillId="3" borderId="3">
      <alignment horizontal="right" vertical="center"/>
      <protection/>
    </xf>
    <xf numFmtId="0" fontId="40" fillId="5" borderId="3">
      <alignment horizontal="right" vertical="center"/>
      <protection/>
    </xf>
    <xf numFmtId="4" fontId="40" fillId="5" borderId="3">
      <alignment horizontal="right" vertical="center"/>
      <protection/>
    </xf>
    <xf numFmtId="0" fontId="40" fillId="5" borderId="3">
      <alignment horizontal="right" vertical="center"/>
      <protection/>
    </xf>
    <xf numFmtId="4" fontId="40" fillId="5" borderId="3">
      <alignment horizontal="right" vertical="center"/>
      <protection/>
    </xf>
    <xf numFmtId="0" fontId="40" fillId="5" borderId="10">
      <alignment horizontal="right" vertical="center"/>
      <protection/>
    </xf>
    <xf numFmtId="4" fontId="40" fillId="5" borderId="10">
      <alignment horizontal="right" vertical="center"/>
      <protection/>
    </xf>
    <xf numFmtId="0" fontId="40" fillId="5" borderId="6">
      <alignment horizontal="right" vertical="center"/>
      <protection/>
    </xf>
    <xf numFmtId="4" fontId="40" fillId="5" borderId="6">
      <alignment horizontal="right" vertical="center"/>
      <protection/>
    </xf>
    <xf numFmtId="0" fontId="51" fillId="42" borderId="14" applyNumberFormat="0" applyAlignment="0" applyProtection="0"/>
    <xf numFmtId="0" fontId="24" fillId="5" borderId="5">
      <alignment horizontal="left" vertical="center" wrapText="1" indent="2"/>
      <protection/>
    </xf>
    <xf numFmtId="0" fontId="24" fillId="0" borderId="5">
      <alignment horizontal="left" vertical="center" wrapText="1" indent="2"/>
      <protection/>
    </xf>
    <xf numFmtId="0" fontId="24" fillId="3" borderId="10">
      <alignment horizontal="left" vertical="center"/>
      <protection/>
    </xf>
    <xf numFmtId="0" fontId="54" fillId="5" borderId="14" applyNumberFormat="0" applyAlignment="0" applyProtection="0"/>
    <xf numFmtId="0" fontId="24" fillId="0" borderId="3">
      <alignment horizontal="right" vertical="center"/>
      <protection/>
    </xf>
    <xf numFmtId="4" fontId="24" fillId="0" borderId="3">
      <alignment horizontal="right" vertical="center"/>
      <protection/>
    </xf>
    <xf numFmtId="0" fontId="24" fillId="0" borderId="3" applyNumberFormat="0" applyFill="0" applyAlignment="0" applyProtection="0"/>
    <xf numFmtId="0" fontId="49" fillId="42" borderId="22" applyNumberFormat="0" applyAlignment="0" applyProtection="0"/>
    <xf numFmtId="0" fontId="24" fillId="45" borderId="3" applyNumberFormat="0" applyFont="0" applyBorder="0" applyProtection="0">
      <alignment/>
    </xf>
    <xf numFmtId="0" fontId="24" fillId="4" borderId="3">
      <alignment/>
      <protection/>
    </xf>
    <xf numFmtId="4" fontId="24" fillId="4" borderId="3">
      <alignment/>
      <protection/>
    </xf>
    <xf numFmtId="0" fontId="55" fillId="0" borderId="23" applyNumberFormat="0" applyFill="0" applyAlignment="0" applyProtection="0"/>
    <xf numFmtId="0" fontId="1" fillId="44" borderId="21" applyNumberFormat="0" applyFont="0" applyAlignment="0" applyProtection="0"/>
    <xf numFmtId="0" fontId="44" fillId="44" borderId="21" applyNumberFormat="0" applyFont="0" applyAlignment="0" applyProtection="0"/>
    <xf numFmtId="0" fontId="24" fillId="0" borderId="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4" fillId="5" borderId="14" applyNumberFormat="0" applyAlignment="0" applyProtection="0"/>
    <xf numFmtId="0" fontId="51" fillId="42" borderId="14" applyNumberFormat="0" applyAlignment="0" applyProtection="0"/>
    <xf numFmtId="4" fontId="43" fillId="3" borderId="3">
      <alignment horizontal="right" vertical="center"/>
      <protection/>
    </xf>
    <xf numFmtId="0" fontId="40" fillId="3" borderId="3">
      <alignment horizontal="right" vertical="center"/>
      <protection/>
    </xf>
    <xf numFmtId="0" fontId="24" fillId="45" borderId="3" applyNumberFormat="0" applyFont="0" applyBorder="0" applyProtection="0">
      <alignment/>
    </xf>
    <xf numFmtId="0" fontId="55" fillId="0" borderId="23" applyNumberFormat="0" applyFill="0" applyAlignment="0" applyProtection="0"/>
    <xf numFmtId="0" fontId="24" fillId="0" borderId="3" applyNumberFormat="0" applyFont="0" applyFill="0" applyBorder="0" applyProtection="0">
      <alignment horizontal="left" vertical="center" indent="2"/>
    </xf>
    <xf numFmtId="0" fontId="24" fillId="0" borderId="10" applyNumberFormat="0" applyFont="0" applyFill="0" applyBorder="0" applyProtection="0">
      <alignment horizontal="left" vertical="center" indent="5"/>
    </xf>
    <xf numFmtId="0" fontId="24" fillId="0" borderId="3" applyNumberFormat="0" applyFont="0" applyFill="0" applyBorder="0" applyProtection="0">
      <alignment horizontal="left" vertical="center" indent="2"/>
    </xf>
    <xf numFmtId="4" fontId="24" fillId="0" borderId="3" applyFill="0" applyBorder="0" applyProtection="0">
      <alignment horizontal="right" vertical="center"/>
    </xf>
    <xf numFmtId="0" fontId="41" fillId="0" borderId="3" applyNumberFormat="0" applyFill="0" applyBorder="0" applyProtection="0">
      <alignment horizontal="left" vertical="center"/>
    </xf>
    <xf numFmtId="0" fontId="24" fillId="0" borderId="5">
      <alignment horizontal="left" vertical="center" wrapText="1" indent="2"/>
      <protection/>
    </xf>
    <xf numFmtId="0" fontId="49" fillId="42" borderId="22" applyNumberFormat="0" applyAlignment="0" applyProtection="0"/>
    <xf numFmtId="0" fontId="40" fillId="5" borderId="6">
      <alignment horizontal="right" vertical="center"/>
      <protection/>
    </xf>
    <xf numFmtId="0" fontId="54" fillId="5" borderId="14" applyNumberFormat="0" applyAlignment="0" applyProtection="0"/>
    <xf numFmtId="0" fontId="40" fillId="5" borderId="6">
      <alignment horizontal="right" vertical="center"/>
      <protection/>
    </xf>
    <xf numFmtId="4" fontId="40" fillId="5" borderId="3">
      <alignment horizontal="right" vertical="center"/>
      <protection/>
    </xf>
    <xf numFmtId="0" fontId="40" fillId="5" borderId="3">
      <alignment horizontal="right" vertical="center"/>
      <protection/>
    </xf>
    <xf numFmtId="0" fontId="49" fillId="42" borderId="22" applyNumberFormat="0" applyAlignment="0" applyProtection="0"/>
    <xf numFmtId="0" fontId="51" fillId="42" borderId="14" applyNumberFormat="0" applyAlignment="0" applyProtection="0"/>
    <xf numFmtId="0" fontId="55" fillId="0" borderId="23" applyNumberFormat="0" applyFill="0" applyAlignment="0" applyProtection="0"/>
    <xf numFmtId="0" fontId="24" fillId="4" borderId="3">
      <alignment/>
      <protection/>
    </xf>
    <xf numFmtId="4" fontId="24" fillId="4" borderId="3">
      <alignment/>
      <protection/>
    </xf>
    <xf numFmtId="4" fontId="40" fillId="5" borderId="3">
      <alignment horizontal="right" vertical="center"/>
      <protection/>
    </xf>
    <xf numFmtId="0" fontId="43" fillId="3" borderId="3">
      <alignment horizontal="right" vertical="center"/>
      <protection/>
    </xf>
    <xf numFmtId="0" fontId="54" fillId="5" borderId="14" applyNumberFormat="0" applyAlignment="0" applyProtection="0"/>
    <xf numFmtId="0" fontId="51" fillId="42" borderId="14" applyNumberFormat="0" applyAlignment="0" applyProtection="0"/>
    <xf numFmtId="4" fontId="24" fillId="0" borderId="3">
      <alignment horizontal="right" vertical="center"/>
      <protection/>
    </xf>
    <xf numFmtId="0" fontId="24" fillId="5" borderId="5">
      <alignment horizontal="left" vertical="center" wrapText="1" indent="2"/>
      <protection/>
    </xf>
    <xf numFmtId="0" fontId="24" fillId="0" borderId="5">
      <alignment horizontal="left" vertical="center" wrapText="1" indent="2"/>
      <protection/>
    </xf>
    <xf numFmtId="0" fontId="49" fillId="42" borderId="22" applyNumberFormat="0" applyAlignment="0" applyProtection="0"/>
    <xf numFmtId="0" fontId="54" fillId="5" borderId="14" applyNumberFormat="0" applyAlignment="0" applyProtection="0"/>
    <xf numFmtId="0" fontId="51" fillId="42" borderId="14" applyNumberFormat="0" applyAlignment="0" applyProtection="0"/>
    <xf numFmtId="0" fontId="49" fillId="42" borderId="22" applyNumberFormat="0" applyAlignment="0" applyProtection="0"/>
    <xf numFmtId="0" fontId="40" fillId="5" borderId="6">
      <alignment horizontal="right" vertical="center"/>
      <protection/>
    </xf>
    <xf numFmtId="0" fontId="43" fillId="3" borderId="3">
      <alignment horizontal="right" vertical="center"/>
      <protection/>
    </xf>
    <xf numFmtId="4" fontId="40" fillId="3" borderId="3">
      <alignment horizontal="right" vertical="center"/>
      <protection/>
    </xf>
    <xf numFmtId="4" fontId="40" fillId="5" borderId="3">
      <alignment horizontal="right" vertical="center"/>
      <protection/>
    </xf>
    <xf numFmtId="0" fontId="24" fillId="0" borderId="10" applyNumberFormat="0" applyFont="0" applyFill="0" applyBorder="0" applyProtection="0">
      <alignment horizontal="left" vertical="center" indent="5"/>
    </xf>
    <xf numFmtId="4" fontId="24" fillId="0" borderId="3" applyFill="0" applyBorder="0" applyProtection="0">
      <alignment horizontal="right" vertical="center"/>
    </xf>
    <xf numFmtId="4" fontId="40" fillId="3" borderId="3">
      <alignment horizontal="right" vertical="center"/>
      <protection/>
    </xf>
    <xf numFmtId="0" fontId="1" fillId="0" borderId="0">
      <alignment/>
      <protection/>
    </xf>
    <xf numFmtId="0" fontId="54" fillId="5" borderId="14" applyNumberFormat="0" applyAlignment="0" applyProtection="0"/>
    <xf numFmtId="0" fontId="54" fillId="5" borderId="14" applyNumberFormat="0" applyAlignment="0" applyProtection="0"/>
    <xf numFmtId="0" fontId="51" fillId="42" borderId="14" applyNumberFormat="0" applyAlignment="0" applyProtection="0"/>
    <xf numFmtId="0" fontId="24" fillId="5" borderId="5">
      <alignment horizontal="left" vertical="center" wrapText="1" indent="2"/>
      <protection/>
    </xf>
    <xf numFmtId="0" fontId="24" fillId="0" borderId="5">
      <alignment horizontal="left" vertical="center" wrapText="1" indent="2"/>
      <protection/>
    </xf>
    <xf numFmtId="0" fontId="24" fillId="5" borderId="5">
      <alignment horizontal="left" vertical="center" wrapText="1" indent="2"/>
      <protection/>
    </xf>
    <xf numFmtId="0" fontId="24" fillId="0" borderId="5">
      <alignment horizontal="left" vertical="center" wrapText="1" indent="2"/>
      <protection/>
    </xf>
    <xf numFmtId="0" fontId="49" fillId="42" borderId="22" applyNumberFormat="0" applyAlignment="0" applyProtection="0"/>
    <xf numFmtId="0" fontId="51" fillId="42" borderId="14" applyNumberFormat="0" applyAlignment="0" applyProtection="0"/>
    <xf numFmtId="0" fontId="51" fillId="42" borderId="14" applyNumberFormat="0" applyAlignment="0" applyProtection="0"/>
    <xf numFmtId="0" fontId="54" fillId="5" borderId="14" applyNumberFormat="0" applyAlignment="0" applyProtection="0"/>
    <xf numFmtId="0" fontId="55" fillId="0" borderId="23" applyNumberFormat="0" applyFill="0" applyAlignment="0" applyProtection="0"/>
    <xf numFmtId="0" fontId="54" fillId="5" borderId="14" applyNumberFormat="0" applyAlignment="0" applyProtection="0"/>
    <xf numFmtId="0" fontId="44" fillId="44" borderId="21" applyNumberFormat="0" applyFont="0" applyAlignment="0" applyProtection="0"/>
    <xf numFmtId="0" fontId="1" fillId="44" borderId="21" applyNumberFormat="0" applyFont="0" applyAlignment="0" applyProtection="0"/>
    <xf numFmtId="0" fontId="49" fillId="42" borderId="22" applyNumberFormat="0" applyAlignment="0" applyProtection="0"/>
    <xf numFmtId="0" fontId="55" fillId="0" borderId="23" applyNumberFormat="0" applyFill="0" applyAlignment="0" applyProtection="0"/>
    <xf numFmtId="0" fontId="51" fillId="42" borderId="14" applyNumberFormat="0" applyAlignment="0" applyProtection="0"/>
    <xf numFmtId="0" fontId="54" fillId="5" borderId="14" applyNumberFormat="0" applyAlignment="0" applyProtection="0"/>
    <xf numFmtId="0" fontId="44" fillId="44" borderId="21" applyNumberFormat="0" applyFont="0" applyAlignment="0" applyProtection="0"/>
    <xf numFmtId="0" fontId="49" fillId="42" borderId="22" applyNumberFormat="0" applyAlignment="0" applyProtection="0"/>
    <xf numFmtId="0" fontId="55" fillId="0" borderId="23" applyNumberFormat="0" applyFill="0" applyAlignment="0" applyProtection="0"/>
    <xf numFmtId="0" fontId="40" fillId="5" borderId="10">
      <alignment horizontal="right" vertical="center"/>
      <protection/>
    </xf>
    <xf numFmtId="4" fontId="40" fillId="5" borderId="10">
      <alignment horizontal="right" vertical="center"/>
      <protection/>
    </xf>
    <xf numFmtId="0" fontId="40" fillId="5" borderId="6">
      <alignment horizontal="right" vertical="center"/>
      <protection/>
    </xf>
    <xf numFmtId="4" fontId="40" fillId="5" borderId="6">
      <alignment horizontal="right" vertical="center"/>
      <protection/>
    </xf>
    <xf numFmtId="0" fontId="51" fillId="42" borderId="14" applyNumberFormat="0" applyAlignment="0" applyProtection="0"/>
    <xf numFmtId="0" fontId="24" fillId="5" borderId="5">
      <alignment horizontal="left" vertical="center" wrapText="1" indent="2"/>
      <protection/>
    </xf>
    <xf numFmtId="0" fontId="24" fillId="0" borderId="5">
      <alignment horizontal="left" vertical="center" wrapText="1" indent="2"/>
      <protection/>
    </xf>
    <xf numFmtId="0" fontId="24" fillId="3" borderId="10">
      <alignment horizontal="left" vertical="center"/>
      <protection/>
    </xf>
    <xf numFmtId="0" fontId="54" fillId="5" borderId="14" applyNumberFormat="0" applyAlignment="0" applyProtection="0"/>
    <xf numFmtId="0" fontId="49" fillId="42" borderId="22" applyNumberFormat="0" applyAlignment="0" applyProtection="0"/>
    <xf numFmtId="0" fontId="55" fillId="0" borderId="23" applyNumberFormat="0" applyFill="0" applyAlignment="0" applyProtection="0"/>
    <xf numFmtId="0" fontId="24" fillId="0" borderId="10" applyNumberFormat="0" applyFont="0" applyFill="0" applyBorder="0" applyProtection="0">
      <alignment horizontal="left" vertical="center" indent="5"/>
    </xf>
    <xf numFmtId="0" fontId="49" fillId="42" borderId="22" applyNumberFormat="0" applyAlignment="0" applyProtection="0"/>
    <xf numFmtId="0" fontId="51" fillId="42" borderId="14" applyNumberFormat="0" applyAlignment="0" applyProtection="0"/>
    <xf numFmtId="0" fontId="55" fillId="0" borderId="23" applyNumberFormat="0" applyFill="0" applyAlignment="0" applyProtection="0"/>
    <xf numFmtId="0" fontId="24" fillId="0" borderId="3" applyNumberFormat="0" applyFont="0" applyFill="0" applyBorder="0" applyProtection="0">
      <alignment horizontal="left" vertical="center" indent="2"/>
    </xf>
    <xf numFmtId="0" fontId="40" fillId="3" borderId="3">
      <alignment horizontal="right" vertical="center"/>
      <protection/>
    </xf>
    <xf numFmtId="4" fontId="40" fillId="3" borderId="3">
      <alignment horizontal="right" vertical="center"/>
      <protection/>
    </xf>
    <xf numFmtId="0" fontId="43" fillId="3" borderId="3">
      <alignment horizontal="right" vertical="center"/>
      <protection/>
    </xf>
    <xf numFmtId="4" fontId="43" fillId="3" borderId="3">
      <alignment horizontal="right" vertical="center"/>
      <protection/>
    </xf>
    <xf numFmtId="0" fontId="40" fillId="5" borderId="3">
      <alignment horizontal="right" vertical="center"/>
      <protection/>
    </xf>
    <xf numFmtId="4" fontId="40" fillId="5" borderId="3">
      <alignment horizontal="right" vertical="center"/>
      <protection/>
    </xf>
    <xf numFmtId="0" fontId="40" fillId="5" borderId="3">
      <alignment horizontal="right" vertical="center"/>
      <protection/>
    </xf>
    <xf numFmtId="4" fontId="40" fillId="5" borderId="3">
      <alignment horizontal="right" vertical="center"/>
      <protection/>
    </xf>
    <xf numFmtId="0" fontId="54" fillId="5" borderId="14" applyNumberFormat="0" applyAlignment="0" applyProtection="0"/>
    <xf numFmtId="0" fontId="24" fillId="0" borderId="3">
      <alignment horizontal="right" vertical="center"/>
      <protection/>
    </xf>
    <xf numFmtId="4" fontId="24" fillId="0" borderId="3">
      <alignment horizontal="right" vertical="center"/>
      <protection/>
    </xf>
    <xf numFmtId="4" fontId="24" fillId="0" borderId="3" applyFill="0" applyBorder="0" applyProtection="0">
      <alignment horizontal="right" vertical="center"/>
    </xf>
    <xf numFmtId="0" fontId="41" fillId="0" borderId="3" applyNumberFormat="0" applyFill="0" applyBorder="0" applyProtection="0">
      <alignment horizontal="left" vertical="center"/>
    </xf>
    <xf numFmtId="0" fontId="24" fillId="0" borderId="3" applyNumberFormat="0" applyFill="0" applyAlignment="0" applyProtection="0"/>
    <xf numFmtId="0" fontId="24" fillId="45" borderId="3" applyNumberFormat="0" applyFont="0" applyBorder="0" applyProtection="0">
      <alignment/>
    </xf>
    <xf numFmtId="0" fontId="24" fillId="4" borderId="3">
      <alignment/>
      <protection/>
    </xf>
    <xf numFmtId="4" fontId="24" fillId="4" borderId="3">
      <alignment/>
      <protection/>
    </xf>
    <xf numFmtId="4" fontId="40" fillId="5" borderId="3">
      <alignment horizontal="right" vertical="center"/>
      <protection/>
    </xf>
    <xf numFmtId="0" fontId="24" fillId="4" borderId="3">
      <alignment/>
      <protection/>
    </xf>
    <xf numFmtId="0" fontId="51" fillId="42" borderId="14" applyNumberFormat="0" applyAlignment="0" applyProtection="0"/>
    <xf numFmtId="0" fontId="40" fillId="3" borderId="3">
      <alignment horizontal="right" vertical="center"/>
      <protection/>
    </xf>
    <xf numFmtId="0" fontId="24" fillId="0" borderId="3">
      <alignment horizontal="right" vertical="center"/>
      <protection/>
    </xf>
    <xf numFmtId="0" fontId="55" fillId="0" borderId="23" applyNumberFormat="0" applyFill="0" applyAlignment="0" applyProtection="0"/>
    <xf numFmtId="0" fontId="24" fillId="3" borderId="10">
      <alignment horizontal="left" vertical="center"/>
      <protection/>
    </xf>
    <xf numFmtId="0" fontId="54" fillId="5" borderId="14" applyNumberFormat="0" applyAlignment="0" applyProtection="0"/>
    <xf numFmtId="0" fontId="24" fillId="45" borderId="3" applyNumberFormat="0" applyFont="0" applyBorder="0" applyProtection="0">
      <alignment/>
    </xf>
    <xf numFmtId="0" fontId="44" fillId="44" borderId="21" applyNumberFormat="0" applyFont="0" applyAlignment="0" applyProtection="0"/>
    <xf numFmtId="0" fontId="24" fillId="0" borderId="5">
      <alignment horizontal="left" vertical="center" wrapText="1" indent="2"/>
      <protection/>
    </xf>
    <xf numFmtId="4" fontId="24" fillId="4" borderId="3">
      <alignment/>
      <protection/>
    </xf>
    <xf numFmtId="0" fontId="41" fillId="0" borderId="3" applyNumberFormat="0" applyFill="0" applyBorder="0" applyProtection="0">
      <alignment horizontal="left" vertical="center"/>
    </xf>
    <xf numFmtId="0" fontId="24" fillId="0" borderId="3">
      <alignment horizontal="right" vertical="center"/>
      <protection/>
    </xf>
    <xf numFmtId="4" fontId="40" fillId="5" borderId="6">
      <alignment horizontal="right" vertical="center"/>
      <protection/>
    </xf>
    <xf numFmtId="4" fontId="40" fillId="5" borderId="3">
      <alignment horizontal="right" vertical="center"/>
      <protection/>
    </xf>
    <xf numFmtId="4" fontId="40" fillId="5" borderId="3">
      <alignment horizontal="right" vertical="center"/>
      <protection/>
    </xf>
    <xf numFmtId="0" fontId="43" fillId="3" borderId="3">
      <alignment horizontal="right" vertical="center"/>
      <protection/>
    </xf>
    <xf numFmtId="0" fontId="40" fillId="3" borderId="3">
      <alignment horizontal="right" vertical="center"/>
      <protection/>
    </xf>
    <xf numFmtId="0" fontId="24" fillId="0" borderId="3" applyNumberFormat="0" applyFont="0" applyFill="0" applyBorder="0" applyProtection="0">
      <alignment horizontal="left" vertical="center" indent="2"/>
    </xf>
    <xf numFmtId="0" fontId="54" fillId="5" borderId="14" applyNumberFormat="0" applyAlignment="0" applyProtection="0"/>
    <xf numFmtId="0" fontId="49" fillId="42" borderId="22" applyNumberFormat="0" applyAlignment="0" applyProtection="0"/>
    <xf numFmtId="0" fontId="24" fillId="0" borderId="3" applyNumberFormat="0" applyFont="0" applyFill="0" applyBorder="0" applyProtection="0">
      <alignment horizontal="left" vertical="center" indent="2"/>
    </xf>
    <xf numFmtId="0" fontId="54" fillId="5" borderId="14" applyNumberFormat="0" applyAlignment="0" applyProtection="0"/>
    <xf numFmtId="4" fontId="24" fillId="0" borderId="3" applyFill="0" applyBorder="0" applyProtection="0">
      <alignment horizontal="right" vertical="center"/>
    </xf>
    <xf numFmtId="0" fontId="51" fillId="42" borderId="14" applyNumberFormat="0" applyAlignment="0" applyProtection="0"/>
    <xf numFmtId="0" fontId="55" fillId="0" borderId="23" applyNumberFormat="0" applyFill="0" applyAlignment="0" applyProtection="0"/>
    <xf numFmtId="0" fontId="49" fillId="42" borderId="22" applyNumberFormat="0" applyAlignment="0" applyProtection="0"/>
    <xf numFmtId="0" fontId="24" fillId="0" borderId="3" applyNumberFormat="0" applyFill="0" applyAlignment="0" applyProtection="0"/>
    <xf numFmtId="4" fontId="24" fillId="0" borderId="3">
      <alignment horizontal="right" vertical="center"/>
      <protection/>
    </xf>
    <xf numFmtId="0" fontId="24" fillId="0" borderId="3">
      <alignment horizontal="right" vertical="center"/>
      <protection/>
    </xf>
    <xf numFmtId="0" fontId="54" fillId="5" borderId="14" applyNumberFormat="0" applyAlignment="0" applyProtection="0"/>
    <xf numFmtId="0" fontId="49" fillId="42" borderId="22" applyNumberFormat="0" applyAlignment="0" applyProtection="0"/>
    <xf numFmtId="0" fontId="51" fillId="42" borderId="14" applyNumberFormat="0" applyAlignment="0" applyProtection="0"/>
    <xf numFmtId="0" fontId="24" fillId="5" borderId="5">
      <alignment horizontal="left" vertical="center" wrapText="1" indent="2"/>
      <protection/>
    </xf>
    <xf numFmtId="0" fontId="51" fillId="42" borderId="14" applyNumberFormat="0" applyAlignment="0" applyProtection="0"/>
    <xf numFmtId="0" fontId="51" fillId="42" borderId="14" applyNumberFormat="0" applyAlignment="0" applyProtection="0"/>
    <xf numFmtId="4" fontId="40" fillId="5" borderId="10">
      <alignment horizontal="right" vertical="center"/>
      <protection/>
    </xf>
    <xf numFmtId="0" fontId="40" fillId="5" borderId="10">
      <alignment horizontal="right" vertical="center"/>
      <protection/>
    </xf>
    <xf numFmtId="0" fontId="40" fillId="5" borderId="3">
      <alignment horizontal="right" vertical="center"/>
      <protection/>
    </xf>
    <xf numFmtId="4" fontId="43" fillId="3" borderId="3">
      <alignment horizontal="right" vertical="center"/>
      <protection/>
    </xf>
    <xf numFmtId="0" fontId="54" fillId="5" borderId="14" applyNumberFormat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44" fillId="44" borderId="21" applyNumberFormat="0" applyFont="0" applyAlignment="0" applyProtection="0"/>
    <xf numFmtId="0" fontId="54" fillId="5" borderId="14" applyNumberFormat="0" applyAlignment="0" applyProtection="0"/>
    <xf numFmtId="0" fontId="41" fillId="0" borderId="3" applyNumberFormat="0" applyFill="0" applyBorder="0" applyProtection="0">
      <alignment horizontal="left" vertical="center"/>
    </xf>
    <xf numFmtId="0" fontId="24" fillId="5" borderId="5">
      <alignment horizontal="left" vertical="center" wrapText="1" indent="2"/>
      <protection/>
    </xf>
    <xf numFmtId="0" fontId="51" fillId="42" borderId="14" applyNumberFormat="0" applyAlignment="0" applyProtection="0"/>
    <xf numFmtId="0" fontId="24" fillId="0" borderId="5">
      <alignment horizontal="left" vertical="center" wrapText="1" indent="2"/>
      <protection/>
    </xf>
    <xf numFmtId="0" fontId="44" fillId="44" borderId="21" applyNumberFormat="0" applyFont="0" applyAlignment="0" applyProtection="0"/>
    <xf numFmtId="0" fontId="1" fillId="44" borderId="21" applyNumberFormat="0" applyFont="0" applyAlignment="0" applyProtection="0"/>
    <xf numFmtId="0" fontId="49" fillId="42" borderId="22" applyNumberFormat="0" applyAlignment="0" applyProtection="0"/>
    <xf numFmtId="0" fontId="55" fillId="0" borderId="23" applyNumberFormat="0" applyFill="0" applyAlignment="0" applyProtection="0"/>
    <xf numFmtId="4" fontId="24" fillId="4" borderId="3">
      <alignment/>
      <protection/>
    </xf>
    <xf numFmtId="0" fontId="40" fillId="5" borderId="3">
      <alignment horizontal="right" vertical="center"/>
      <protection/>
    </xf>
    <xf numFmtId="0" fontId="55" fillId="0" borderId="23" applyNumberFormat="0" applyFill="0" applyAlignment="0" applyProtection="0"/>
    <xf numFmtId="4" fontId="40" fillId="5" borderId="6">
      <alignment horizontal="right" vertical="center"/>
      <protection/>
    </xf>
    <xf numFmtId="0" fontId="51" fillId="42" borderId="14" applyNumberFormat="0" applyAlignment="0" applyProtection="0"/>
    <xf numFmtId="0" fontId="40" fillId="5" borderId="10">
      <alignment horizontal="right" vertical="center"/>
      <protection/>
    </xf>
    <xf numFmtId="0" fontId="51" fillId="42" borderId="14" applyNumberFormat="0" applyAlignment="0" applyProtection="0"/>
    <xf numFmtId="0" fontId="55" fillId="0" borderId="23" applyNumberFormat="0" applyFill="0" applyAlignment="0" applyProtection="0"/>
    <xf numFmtId="0" fontId="44" fillId="44" borderId="21" applyNumberFormat="0" applyFont="0" applyAlignment="0" applyProtection="0"/>
    <xf numFmtId="4" fontId="40" fillId="5" borderId="10">
      <alignment horizontal="right" vertical="center"/>
      <protection/>
    </xf>
    <xf numFmtId="0" fontId="24" fillId="5" borderId="5">
      <alignment horizontal="left" vertical="center" wrapText="1" indent="2"/>
      <protection/>
    </xf>
    <xf numFmtId="0" fontId="24" fillId="4" borderId="3">
      <alignment/>
      <protection/>
    </xf>
    <xf numFmtId="0" fontId="24" fillId="45" borderId="3" applyNumberFormat="0" applyFont="0" applyBorder="0" applyProtection="0">
      <alignment/>
    </xf>
    <xf numFmtId="0" fontId="24" fillId="0" borderId="3" applyNumberFormat="0" applyFill="0" applyAlignment="0" applyProtection="0"/>
    <xf numFmtId="4" fontId="24" fillId="0" borderId="3" applyFill="0" applyBorder="0" applyProtection="0">
      <alignment horizontal="right" vertical="center"/>
    </xf>
    <xf numFmtId="4" fontId="40" fillId="3" borderId="3">
      <alignment horizontal="right" vertical="center"/>
      <protection/>
    </xf>
    <xf numFmtId="0" fontId="55" fillId="0" borderId="23" applyNumberFormat="0" applyFill="0" applyAlignment="0" applyProtection="0"/>
    <xf numFmtId="0" fontId="41" fillId="0" borderId="3" applyNumberFormat="0" applyFill="0" applyBorder="0" applyProtection="0">
      <alignment horizontal="left" vertical="center"/>
    </xf>
    <xf numFmtId="0" fontId="24" fillId="0" borderId="10" applyNumberFormat="0" applyFont="0" applyFill="0" applyBorder="0" applyProtection="0">
      <alignment horizontal="left" vertical="center" indent="5"/>
    </xf>
    <xf numFmtId="0" fontId="24" fillId="3" borderId="10">
      <alignment horizontal="left" vertical="center"/>
      <protection/>
    </xf>
    <xf numFmtId="0" fontId="51" fillId="42" borderId="14" applyNumberFormat="0" applyAlignment="0" applyProtection="0"/>
    <xf numFmtId="4" fontId="40" fillId="5" borderId="6">
      <alignment horizontal="right" vertical="center"/>
      <protection/>
    </xf>
    <xf numFmtId="0" fontId="54" fillId="5" borderId="14" applyNumberFormat="0" applyAlignment="0" applyProtection="0"/>
    <xf numFmtId="0" fontId="54" fillId="5" borderId="14" applyNumberFormat="0" applyAlignment="0" applyProtection="0"/>
    <xf numFmtId="0" fontId="44" fillId="44" borderId="21" applyNumberFormat="0" applyFont="0" applyAlignment="0" applyProtection="0"/>
    <xf numFmtId="0" fontId="49" fillId="42" borderId="22" applyNumberFormat="0" applyAlignment="0" applyProtection="0"/>
    <xf numFmtId="0" fontId="55" fillId="0" borderId="23" applyNumberFormat="0" applyFill="0" applyAlignment="0" applyProtection="0"/>
    <xf numFmtId="0" fontId="40" fillId="5" borderId="3">
      <alignment horizontal="right" vertical="center"/>
      <protection/>
    </xf>
    <xf numFmtId="0" fontId="1" fillId="44" borderId="21" applyNumberFormat="0" applyFont="0" applyAlignment="0" applyProtection="0"/>
    <xf numFmtId="4" fontId="24" fillId="0" borderId="3">
      <alignment horizontal="right" vertical="center"/>
      <protection/>
    </xf>
    <xf numFmtId="0" fontId="55" fillId="0" borderId="23" applyNumberFormat="0" applyFill="0" applyAlignment="0" applyProtection="0"/>
    <xf numFmtId="0" fontId="40" fillId="5" borderId="3">
      <alignment horizontal="right" vertical="center"/>
      <protection/>
    </xf>
    <xf numFmtId="0" fontId="40" fillId="5" borderId="3">
      <alignment horizontal="right" vertical="center"/>
      <protection/>
    </xf>
    <xf numFmtId="4" fontId="43" fillId="3" borderId="3">
      <alignment horizontal="right" vertical="center"/>
      <protection/>
    </xf>
    <xf numFmtId="0" fontId="40" fillId="3" borderId="3">
      <alignment horizontal="right" vertical="center"/>
      <protection/>
    </xf>
    <xf numFmtId="4" fontId="40" fillId="3" borderId="3">
      <alignment horizontal="right" vertical="center"/>
      <protection/>
    </xf>
    <xf numFmtId="0" fontId="43" fillId="3" borderId="3">
      <alignment horizontal="right" vertical="center"/>
      <protection/>
    </xf>
    <xf numFmtId="4" fontId="43" fillId="3" borderId="3">
      <alignment horizontal="right" vertical="center"/>
      <protection/>
    </xf>
    <xf numFmtId="0" fontId="40" fillId="5" borderId="3">
      <alignment horizontal="right" vertical="center"/>
      <protection/>
    </xf>
    <xf numFmtId="4" fontId="40" fillId="5" borderId="3">
      <alignment horizontal="right" vertical="center"/>
      <protection/>
    </xf>
    <xf numFmtId="0" fontId="40" fillId="5" borderId="3">
      <alignment horizontal="right" vertical="center"/>
      <protection/>
    </xf>
    <xf numFmtId="4" fontId="40" fillId="5" borderId="3">
      <alignment horizontal="right" vertical="center"/>
      <protection/>
    </xf>
    <xf numFmtId="0" fontId="40" fillId="5" borderId="10">
      <alignment horizontal="right" vertical="center"/>
      <protection/>
    </xf>
    <xf numFmtId="4" fontId="40" fillId="5" borderId="10">
      <alignment horizontal="right" vertical="center"/>
      <protection/>
    </xf>
    <xf numFmtId="0" fontId="40" fillId="5" borderId="6">
      <alignment horizontal="right" vertical="center"/>
      <protection/>
    </xf>
    <xf numFmtId="4" fontId="40" fillId="5" borderId="6">
      <alignment horizontal="right" vertical="center"/>
      <protection/>
    </xf>
    <xf numFmtId="0" fontId="51" fillId="42" borderId="14" applyNumberFormat="0" applyAlignment="0" applyProtection="0"/>
    <xf numFmtId="0" fontId="24" fillId="5" borderId="5">
      <alignment horizontal="left" vertical="center" wrapText="1" indent="2"/>
      <protection/>
    </xf>
    <xf numFmtId="0" fontId="24" fillId="0" borderId="5">
      <alignment horizontal="left" vertical="center" wrapText="1" indent="2"/>
      <protection/>
    </xf>
    <xf numFmtId="0" fontId="24" fillId="3" borderId="10">
      <alignment horizontal="left" vertical="center"/>
      <protection/>
    </xf>
    <xf numFmtId="0" fontId="54" fillId="5" borderId="14" applyNumberFormat="0" applyAlignment="0" applyProtection="0"/>
    <xf numFmtId="0" fontId="24" fillId="0" borderId="3">
      <alignment horizontal="right" vertical="center"/>
      <protection/>
    </xf>
    <xf numFmtId="4" fontId="24" fillId="0" borderId="3">
      <alignment horizontal="right" vertical="center"/>
      <protection/>
    </xf>
    <xf numFmtId="0" fontId="24" fillId="0" borderId="3" applyNumberFormat="0" applyFill="0" applyAlignment="0" applyProtection="0"/>
    <xf numFmtId="0" fontId="49" fillId="42" borderId="22" applyNumberFormat="0" applyAlignment="0" applyProtection="0"/>
    <xf numFmtId="0" fontId="24" fillId="45" borderId="3" applyNumberFormat="0" applyFont="0" applyBorder="0" applyProtection="0">
      <alignment/>
    </xf>
    <xf numFmtId="0" fontId="24" fillId="4" borderId="3">
      <alignment/>
      <protection/>
    </xf>
    <xf numFmtId="4" fontId="24" fillId="4" borderId="3">
      <alignment/>
      <protection/>
    </xf>
    <xf numFmtId="0" fontId="55" fillId="0" borderId="23" applyNumberFormat="0" applyFill="0" applyAlignment="0" applyProtection="0"/>
    <xf numFmtId="0" fontId="1" fillId="44" borderId="21" applyNumberFormat="0" applyFont="0" applyAlignment="0" applyProtection="0"/>
    <xf numFmtId="0" fontId="44" fillId="44" borderId="21" applyNumberFormat="0" applyFont="0" applyAlignment="0" applyProtection="0"/>
    <xf numFmtId="0" fontId="24" fillId="0" borderId="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4" fillId="5" borderId="14" applyNumberFormat="0" applyAlignment="0" applyProtection="0"/>
    <xf numFmtId="0" fontId="51" fillId="42" borderId="14" applyNumberFormat="0" applyAlignment="0" applyProtection="0"/>
    <xf numFmtId="4" fontId="43" fillId="3" borderId="3">
      <alignment horizontal="right" vertical="center"/>
      <protection/>
    </xf>
    <xf numFmtId="0" fontId="40" fillId="3" borderId="3">
      <alignment horizontal="right" vertical="center"/>
      <protection/>
    </xf>
    <xf numFmtId="0" fontId="24" fillId="45" borderId="3" applyNumberFormat="0" applyFont="0" applyBorder="0" applyProtection="0">
      <alignment/>
    </xf>
    <xf numFmtId="0" fontId="55" fillId="0" borderId="23" applyNumberFormat="0" applyFill="0" applyAlignment="0" applyProtection="0"/>
    <xf numFmtId="0" fontId="24" fillId="0" borderId="3" applyNumberFormat="0" applyFont="0" applyFill="0" applyBorder="0" applyProtection="0">
      <alignment horizontal="left" vertical="center" indent="2"/>
    </xf>
    <xf numFmtId="0" fontId="24" fillId="0" borderId="10" applyNumberFormat="0" applyFont="0" applyFill="0" applyBorder="0" applyProtection="0">
      <alignment horizontal="left" vertical="center" indent="5"/>
    </xf>
    <xf numFmtId="0" fontId="24" fillId="0" borderId="3" applyNumberFormat="0" applyFont="0" applyFill="0" applyBorder="0" applyProtection="0">
      <alignment horizontal="left" vertical="center" indent="2"/>
    </xf>
    <xf numFmtId="4" fontId="24" fillId="0" borderId="3" applyFill="0" applyBorder="0" applyProtection="0">
      <alignment horizontal="right" vertical="center"/>
    </xf>
    <xf numFmtId="0" fontId="41" fillId="0" borderId="3" applyNumberFormat="0" applyFill="0" applyBorder="0" applyProtection="0">
      <alignment horizontal="left" vertical="center"/>
    </xf>
    <xf numFmtId="0" fontId="24" fillId="0" borderId="5">
      <alignment horizontal="left" vertical="center" wrapText="1" indent="2"/>
      <protection/>
    </xf>
    <xf numFmtId="0" fontId="49" fillId="42" borderId="22" applyNumberFormat="0" applyAlignment="0" applyProtection="0"/>
    <xf numFmtId="0" fontId="40" fillId="5" borderId="6">
      <alignment horizontal="right" vertical="center"/>
      <protection/>
    </xf>
    <xf numFmtId="0" fontId="54" fillId="5" borderId="14" applyNumberFormat="0" applyAlignment="0" applyProtection="0"/>
    <xf numFmtId="0" fontId="40" fillId="5" borderId="6">
      <alignment horizontal="right" vertical="center"/>
      <protection/>
    </xf>
    <xf numFmtId="4" fontId="40" fillId="5" borderId="3">
      <alignment horizontal="right" vertical="center"/>
      <protection/>
    </xf>
    <xf numFmtId="0" fontId="40" fillId="5" borderId="3">
      <alignment horizontal="right" vertical="center"/>
      <protection/>
    </xf>
    <xf numFmtId="0" fontId="49" fillId="42" borderId="22" applyNumberFormat="0" applyAlignment="0" applyProtection="0"/>
    <xf numFmtId="0" fontId="51" fillId="42" borderId="14" applyNumberFormat="0" applyAlignment="0" applyProtection="0"/>
    <xf numFmtId="0" fontId="55" fillId="0" borderId="23" applyNumberFormat="0" applyFill="0" applyAlignment="0" applyProtection="0"/>
    <xf numFmtId="0" fontId="24" fillId="4" borderId="3">
      <alignment/>
      <protection/>
    </xf>
    <xf numFmtId="4" fontId="24" fillId="4" borderId="3">
      <alignment/>
      <protection/>
    </xf>
    <xf numFmtId="4" fontId="40" fillId="5" borderId="3">
      <alignment horizontal="right" vertical="center"/>
      <protection/>
    </xf>
    <xf numFmtId="0" fontId="43" fillId="3" borderId="3">
      <alignment horizontal="right" vertical="center"/>
      <protection/>
    </xf>
    <xf numFmtId="0" fontId="54" fillId="5" borderId="14" applyNumberFormat="0" applyAlignment="0" applyProtection="0"/>
    <xf numFmtId="0" fontId="51" fillId="42" borderId="14" applyNumberFormat="0" applyAlignment="0" applyProtection="0"/>
    <xf numFmtId="4" fontId="24" fillId="0" borderId="3">
      <alignment horizontal="right" vertical="center"/>
      <protection/>
    </xf>
    <xf numFmtId="0" fontId="24" fillId="5" borderId="5">
      <alignment horizontal="left" vertical="center" wrapText="1" indent="2"/>
      <protection/>
    </xf>
    <xf numFmtId="0" fontId="24" fillId="0" borderId="5">
      <alignment horizontal="left" vertical="center" wrapText="1" indent="2"/>
      <protection/>
    </xf>
    <xf numFmtId="0" fontId="49" fillId="42" borderId="22" applyNumberFormat="0" applyAlignment="0" applyProtection="0"/>
    <xf numFmtId="0" fontId="54" fillId="5" borderId="14" applyNumberFormat="0" applyAlignment="0" applyProtection="0"/>
    <xf numFmtId="0" fontId="51" fillId="42" borderId="14" applyNumberFormat="0" applyAlignment="0" applyProtection="0"/>
    <xf numFmtId="0" fontId="49" fillId="42" borderId="22" applyNumberFormat="0" applyAlignment="0" applyProtection="0"/>
    <xf numFmtId="0" fontId="40" fillId="5" borderId="6">
      <alignment horizontal="right" vertical="center"/>
      <protection/>
    </xf>
    <xf numFmtId="0" fontId="43" fillId="3" borderId="3">
      <alignment horizontal="right" vertical="center"/>
      <protection/>
    </xf>
    <xf numFmtId="4" fontId="40" fillId="3" borderId="3">
      <alignment horizontal="right" vertical="center"/>
      <protection/>
    </xf>
    <xf numFmtId="4" fontId="40" fillId="5" borderId="3">
      <alignment horizontal="right" vertical="center"/>
      <protection/>
    </xf>
    <xf numFmtId="0" fontId="24" fillId="0" borderId="10" applyNumberFormat="0" applyFont="0" applyFill="0" applyBorder="0" applyProtection="0">
      <alignment horizontal="left" vertical="center" indent="5"/>
    </xf>
    <xf numFmtId="4" fontId="24" fillId="0" borderId="3" applyFill="0" applyBorder="0" applyProtection="0">
      <alignment horizontal="right" vertical="center"/>
    </xf>
    <xf numFmtId="4" fontId="40" fillId="3" borderId="3">
      <alignment horizontal="right" vertical="center"/>
      <protection/>
    </xf>
    <xf numFmtId="0" fontId="54" fillId="5" borderId="14" applyNumberFormat="0" applyAlignment="0" applyProtection="0"/>
    <xf numFmtId="0" fontId="54" fillId="5" borderId="14" applyNumberFormat="0" applyAlignment="0" applyProtection="0"/>
    <xf numFmtId="0" fontId="51" fillId="42" borderId="14" applyNumberFormat="0" applyAlignment="0" applyProtection="0"/>
    <xf numFmtId="0" fontId="24" fillId="5" borderId="5">
      <alignment horizontal="left" vertical="center" wrapText="1" indent="2"/>
      <protection/>
    </xf>
    <xf numFmtId="0" fontId="24" fillId="0" borderId="5">
      <alignment horizontal="left" vertical="center" wrapText="1" indent="2"/>
      <protection/>
    </xf>
    <xf numFmtId="0" fontId="24" fillId="5" borderId="5">
      <alignment horizontal="left" vertical="center" wrapText="1" indent="2"/>
      <protection/>
    </xf>
    <xf numFmtId="0" fontId="24" fillId="0" borderId="5">
      <alignment horizontal="left" vertical="center" wrapText="1" indent="2"/>
      <protection/>
    </xf>
    <xf numFmtId="0" fontId="33" fillId="8" borderId="11" applyNumberFormat="0" applyAlignment="0" applyProtection="0"/>
    <xf numFmtId="0" fontId="34" fillId="8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8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8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8" fillId="26" borderId="0" applyNumberFormat="0" applyBorder="0" applyAlignment="0" applyProtection="0"/>
    <xf numFmtId="0" fontId="2" fillId="0" borderId="0">
      <alignment/>
      <protection/>
    </xf>
    <xf numFmtId="173" fontId="5" fillId="0" borderId="0" applyFill="0" applyBorder="0" applyProtection="0">
      <alignment horizontal="right"/>
    </xf>
    <xf numFmtId="0" fontId="1" fillId="0" borderId="0" applyNumberFormat="0" applyFont="0" applyFill="0" applyBorder="0" applyAlignment="0" applyProtection="0"/>
    <xf numFmtId="0" fontId="6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13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>
      <alignment/>
      <protection/>
    </xf>
    <xf numFmtId="0" fontId="2" fillId="12" borderId="0" applyNumberFormat="0" applyBorder="0" applyAlignment="0" applyProtection="0"/>
    <xf numFmtId="0" fontId="24" fillId="0" borderId="5">
      <alignment horizontal="left" vertical="center" wrapText="1" indent="2"/>
      <protection/>
    </xf>
    <xf numFmtId="0" fontId="37" fillId="0" borderId="12" applyNumberFormat="0" applyFill="0" applyAlignment="0" applyProtection="0"/>
    <xf numFmtId="0" fontId="38" fillId="17" borderId="0" applyNumberFormat="0" applyBorder="0" applyAlignment="0" applyProtection="0"/>
    <xf numFmtId="0" fontId="24" fillId="0" borderId="10" applyNumberFormat="0" applyFont="0" applyFill="0" applyBorder="0" applyProtection="0">
      <alignment horizontal="left" vertical="center" indent="5"/>
    </xf>
    <xf numFmtId="0" fontId="35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33" fillId="8" borderId="11" applyNumberFormat="0" applyAlignment="0" applyProtection="0"/>
    <xf numFmtId="0" fontId="34" fillId="8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8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8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8" fillId="26" borderId="0" applyNumberFormat="0" applyBorder="0" applyAlignment="0" applyProtection="0"/>
    <xf numFmtId="0" fontId="2" fillId="10" borderId="0" applyNumberFormat="0" applyBorder="0" applyAlignment="0" applyProtection="0"/>
    <xf numFmtId="0" fontId="24" fillId="5" borderId="5">
      <alignment horizontal="left" vertical="center" wrapText="1" indent="2"/>
      <protection/>
    </xf>
    <xf numFmtId="4" fontId="40" fillId="5" borderId="6">
      <alignment horizontal="right" vertical="center"/>
      <protection/>
    </xf>
    <xf numFmtId="0" fontId="2" fillId="16" borderId="0" applyNumberFormat="0" applyBorder="0" applyAlignment="0" applyProtection="0"/>
    <xf numFmtId="0" fontId="33" fillId="8" borderId="11" applyNumberFormat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  <xf numFmtId="0" fontId="24" fillId="3" borderId="10">
      <alignment horizontal="left" vertical="center"/>
      <protection/>
    </xf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0" fillId="5" borderId="10">
      <alignment horizontal="right" vertical="center"/>
      <protection/>
    </xf>
    <xf numFmtId="0" fontId="38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38" fillId="11" borderId="0" applyNumberFormat="0" applyBorder="0" applyAlignment="0" applyProtection="0"/>
    <xf numFmtId="0" fontId="2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8" fillId="17" borderId="0" applyNumberFormat="0" applyBorder="0" applyAlignment="0" applyProtection="0"/>
    <xf numFmtId="0" fontId="40" fillId="5" borderId="10">
      <alignment horizontal="right" vertical="center"/>
      <protection/>
    </xf>
    <xf numFmtId="0" fontId="2" fillId="21" borderId="0" applyNumberFormat="0" applyBorder="0" applyAlignment="0" applyProtection="0"/>
    <xf numFmtId="0" fontId="2" fillId="19" borderId="0" applyNumberFormat="0" applyBorder="0" applyAlignment="0" applyProtection="0"/>
    <xf numFmtId="0" fontId="40" fillId="5" borderId="6">
      <alignment horizontal="right" vertical="center"/>
      <protection/>
    </xf>
    <xf numFmtId="0" fontId="38" fillId="11" borderId="0" applyNumberFormat="0" applyBorder="0" applyAlignment="0" applyProtection="0"/>
    <xf numFmtId="0" fontId="2" fillId="18" borderId="0" applyNumberFormat="0" applyBorder="0" applyAlignment="0" applyProtection="0"/>
    <xf numFmtId="0" fontId="38" fillId="17" borderId="0" applyNumberFormat="0" applyBorder="0" applyAlignment="0" applyProtection="0"/>
    <xf numFmtId="0" fontId="37" fillId="0" borderId="12" applyNumberFormat="0" applyFill="0" applyAlignment="0" applyProtection="0"/>
    <xf numFmtId="0" fontId="2" fillId="0" borderId="0">
      <alignment/>
      <protection/>
    </xf>
    <xf numFmtId="0" fontId="38" fillId="20" borderId="0" applyNumberFormat="0" applyBorder="0" applyAlignment="0" applyProtection="0"/>
    <xf numFmtId="0" fontId="38" fillId="1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23" borderId="0" applyNumberFormat="0" applyBorder="0" applyAlignment="0" applyProtection="0"/>
    <xf numFmtId="4" fontId="24" fillId="0" borderId="3" applyFill="0" applyBorder="0" applyProtection="0">
      <alignment horizontal="right" vertical="center"/>
    </xf>
    <xf numFmtId="0" fontId="2" fillId="0" borderId="0">
      <alignment/>
      <protection/>
    </xf>
    <xf numFmtId="0" fontId="38" fillId="26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5" borderId="6">
      <alignment horizontal="right" vertical="center"/>
      <protection/>
    </xf>
    <xf numFmtId="0" fontId="38" fillId="20" borderId="0" applyNumberFormat="0" applyBorder="0" applyAlignment="0" applyProtection="0"/>
    <xf numFmtId="0" fontId="38" fillId="11" borderId="0" applyNumberFormat="0" applyBorder="0" applyAlignment="0" applyProtection="0"/>
    <xf numFmtId="0" fontId="37" fillId="0" borderId="12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4" borderId="0" applyNumberFormat="0" applyBorder="0" applyAlignment="0" applyProtection="0"/>
    <xf numFmtId="0" fontId="2" fillId="12" borderId="0" applyNumberFormat="0" applyBorder="0" applyAlignment="0" applyProtection="0"/>
    <xf numFmtId="0" fontId="3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" fontId="40" fillId="5" borderId="10">
      <alignment horizontal="right" vertical="center"/>
      <protection/>
    </xf>
    <xf numFmtId="0" fontId="34" fillId="8" borderId="1" applyNumberFormat="0" applyAlignment="0" applyProtection="0"/>
    <xf numFmtId="0" fontId="35" fillId="0" borderId="0" applyNumberFormat="0" applyFill="0" applyBorder="0" applyAlignment="0" applyProtection="0"/>
    <xf numFmtId="0" fontId="38" fillId="17" borderId="0" applyNumberFormat="0" applyBorder="0" applyAlignment="0" applyProtection="0"/>
    <xf numFmtId="0" fontId="34" fillId="8" borderId="1" applyNumberFormat="0" applyAlignment="0" applyProtection="0"/>
    <xf numFmtId="0" fontId="2" fillId="9" borderId="0" applyNumberFormat="0" applyBorder="0" applyAlignment="0" applyProtection="0"/>
    <xf numFmtId="0" fontId="33" fillId="8" borderId="11" applyNumberForma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38" fillId="23" borderId="0" applyNumberFormat="0" applyBorder="0" applyAlignment="0" applyProtection="0"/>
    <xf numFmtId="0" fontId="38" fillId="14" borderId="0" applyNumberFormat="0" applyBorder="0" applyAlignment="0" applyProtection="0"/>
    <xf numFmtId="0" fontId="24" fillId="0" borderId="5">
      <alignment horizontal="left" vertical="center" wrapText="1" indent="2"/>
      <protection/>
    </xf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38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4" fontId="40" fillId="5" borderId="10">
      <alignment horizontal="right" vertical="center"/>
      <protection/>
    </xf>
    <xf numFmtId="0" fontId="2" fillId="13" borderId="0" applyNumberFormat="0" applyBorder="0" applyAlignment="0" applyProtection="0"/>
    <xf numFmtId="0" fontId="40" fillId="5" borderId="3">
      <alignment horizontal="right" vertical="center"/>
      <protection/>
    </xf>
    <xf numFmtId="0" fontId="2" fillId="16" borderId="0" applyNumberFormat="0" applyBorder="0" applyAlignment="0" applyProtection="0"/>
    <xf numFmtId="0" fontId="24" fillId="4" borderId="3">
      <alignment/>
      <protection/>
    </xf>
    <xf numFmtId="0" fontId="2" fillId="22" borderId="0" applyNumberFormat="0" applyBorder="0" applyAlignment="0" applyProtection="0"/>
    <xf numFmtId="0" fontId="24" fillId="0" borderId="3">
      <alignment horizontal="right" vertical="center"/>
      <protection/>
    </xf>
    <xf numFmtId="0" fontId="38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33" fillId="8" borderId="11" applyNumberFormat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40" fillId="3" borderId="3">
      <alignment horizontal="right" vertical="center"/>
      <protection/>
    </xf>
    <xf numFmtId="0" fontId="33" fillId="8" borderId="11" applyNumberFormat="0" applyAlignment="0" applyProtection="0"/>
    <xf numFmtId="0" fontId="33" fillId="8" borderId="11" applyNumberFormat="0" applyAlignment="0" applyProtection="0"/>
    <xf numFmtId="0" fontId="38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40" fillId="5" borderId="3">
      <alignment horizontal="right" vertical="center"/>
      <protection/>
    </xf>
    <xf numFmtId="0" fontId="38" fillId="11" borderId="0" applyNumberFormat="0" applyBorder="0" applyAlignment="0" applyProtection="0"/>
    <xf numFmtId="0" fontId="35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38" fillId="26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38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2" fillId="21" borderId="0" applyNumberFormat="0" applyBorder="0" applyAlignment="0" applyProtection="0"/>
    <xf numFmtId="0" fontId="24" fillId="0" borderId="3" applyNumberFormat="0" applyFill="0" applyAlignment="0" applyProtection="0"/>
    <xf numFmtId="0" fontId="34" fillId="8" borderId="1" applyNumberFormat="0" applyAlignment="0" applyProtection="0"/>
    <xf numFmtId="0" fontId="36" fillId="0" borderId="0" applyNumberFormat="0" applyFill="0" applyBorder="0" applyAlignment="0" applyProtection="0"/>
    <xf numFmtId="0" fontId="34" fillId="8" borderId="1" applyNumberFormat="0" applyAlignment="0" applyProtection="0"/>
    <xf numFmtId="0" fontId="38" fillId="20" borderId="0" applyNumberFormat="0" applyBorder="0" applyAlignment="0" applyProtection="0"/>
    <xf numFmtId="0" fontId="43" fillId="3" borderId="3">
      <alignment horizontal="right" vertical="center"/>
      <protection/>
    </xf>
    <xf numFmtId="0" fontId="2" fillId="12" borderId="0" applyNumberFormat="0" applyBorder="0" applyAlignment="0" applyProtection="0"/>
    <xf numFmtId="0" fontId="24" fillId="3" borderId="10">
      <alignment horizontal="left" vertical="center"/>
      <protection/>
    </xf>
    <xf numFmtId="0" fontId="37" fillId="0" borderId="12" applyNumberFormat="0" applyFill="0" applyAlignment="0" applyProtection="0"/>
    <xf numFmtId="0" fontId="33" fillId="8" borderId="11" applyNumberFormat="0" applyAlignment="0" applyProtection="0"/>
    <xf numFmtId="0" fontId="34" fillId="8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8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8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8" fillId="26" borderId="0" applyNumberFormat="0" applyBorder="0" applyAlignment="0" applyProtection="0"/>
    <xf numFmtId="0" fontId="2" fillId="0" borderId="0">
      <alignment/>
      <protection/>
    </xf>
    <xf numFmtId="0" fontId="33" fillId="8" borderId="11" applyNumberFormat="0" applyAlignment="0" applyProtection="0"/>
    <xf numFmtId="0" fontId="34" fillId="8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8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8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8" fillId="26" borderId="0" applyNumberFormat="0" applyBorder="0" applyAlignment="0" applyProtection="0"/>
    <xf numFmtId="0" fontId="33" fillId="8" borderId="11" applyNumberFormat="0" applyAlignment="0" applyProtection="0"/>
    <xf numFmtId="0" fontId="34" fillId="8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8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8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15" borderId="0" applyNumberFormat="0" applyBorder="0" applyAlignment="0" applyProtection="0"/>
    <xf numFmtId="0" fontId="38" fillId="17" borderId="0" applyNumberFormat="0" applyBorder="0" applyAlignment="0" applyProtection="0"/>
    <xf numFmtId="0" fontId="2" fillId="25" borderId="0" applyNumberFormat="0" applyBorder="0" applyAlignment="0" applyProtection="0"/>
    <xf numFmtId="0" fontId="38" fillId="23" borderId="0" applyNumberFormat="0" applyBorder="0" applyAlignment="0" applyProtection="0"/>
    <xf numFmtId="0" fontId="24" fillId="0" borderId="10" applyNumberFormat="0" applyFont="0" applyFill="0" applyBorder="0" applyProtection="0">
      <alignment horizontal="left" vertical="center" indent="5"/>
    </xf>
    <xf numFmtId="0" fontId="38" fillId="26" borderId="0" applyNumberFormat="0" applyBorder="0" applyAlignment="0" applyProtection="0"/>
    <xf numFmtId="0" fontId="2" fillId="9" borderId="0" applyNumberFormat="0" applyBorder="0" applyAlignment="0" applyProtection="0"/>
    <xf numFmtId="0" fontId="34" fillId="8" borderId="1" applyNumberFormat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2" fillId="19" borderId="0" applyNumberFormat="0" applyBorder="0" applyAlignment="0" applyProtection="0"/>
    <xf numFmtId="0" fontId="40" fillId="5" borderId="10">
      <alignment horizontal="right" vertical="center"/>
      <protection/>
    </xf>
    <xf numFmtId="0" fontId="33" fillId="8" borderId="11" applyNumberFormat="0" applyAlignment="0" applyProtection="0"/>
    <xf numFmtId="0" fontId="34" fillId="8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8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8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8" fillId="26" borderId="0" applyNumberFormat="0" applyBorder="0" applyAlignment="0" applyProtection="0"/>
    <xf numFmtId="0" fontId="2" fillId="16" borderId="0" applyNumberFormat="0" applyBorder="0" applyAlignment="0" applyProtection="0"/>
    <xf numFmtId="0" fontId="33" fillId="8" borderId="11" applyNumberFormat="0" applyAlignment="0" applyProtection="0"/>
    <xf numFmtId="0" fontId="34" fillId="8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8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8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8" fillId="26" borderId="0" applyNumberFormat="0" applyBorder="0" applyAlignment="0" applyProtection="0"/>
    <xf numFmtId="0" fontId="33" fillId="8" borderId="11" applyNumberFormat="0" applyAlignment="0" applyProtection="0"/>
    <xf numFmtId="0" fontId="34" fillId="8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8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8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11" borderId="0" applyNumberFormat="0" applyBorder="0" applyAlignment="0" applyProtection="0"/>
    <xf numFmtId="0" fontId="37" fillId="0" borderId="12" applyNumberFormat="0" applyFill="0" applyAlignment="0" applyProtection="0"/>
    <xf numFmtId="0" fontId="38" fillId="26" borderId="0" applyNumberFormat="0" applyBorder="0" applyAlignment="0" applyProtection="0"/>
    <xf numFmtId="0" fontId="2" fillId="13" borderId="0" applyNumberFormat="0" applyBorder="0" applyAlignment="0" applyProtection="0"/>
    <xf numFmtId="0" fontId="33" fillId="8" borderId="11" applyNumberFormat="0" applyAlignment="0" applyProtection="0"/>
    <xf numFmtId="0" fontId="34" fillId="8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8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8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8" fillId="26" borderId="0" applyNumberFormat="0" applyBorder="0" applyAlignment="0" applyProtection="0"/>
    <xf numFmtId="0" fontId="2" fillId="24" borderId="0" applyNumberFormat="0" applyBorder="0" applyAlignment="0" applyProtection="0"/>
    <xf numFmtId="0" fontId="33" fillId="8" borderId="11" applyNumberFormat="0" applyAlignment="0" applyProtection="0"/>
    <xf numFmtId="0" fontId="34" fillId="8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8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8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8" fillId="26" borderId="0" applyNumberFormat="0" applyBorder="0" applyAlignment="0" applyProtection="0"/>
    <xf numFmtId="0" fontId="33" fillId="8" borderId="11" applyNumberFormat="0" applyAlignment="0" applyProtection="0"/>
    <xf numFmtId="0" fontId="34" fillId="8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8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8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8" fillId="26" borderId="0" applyNumberFormat="0" applyBorder="0" applyAlignment="0" applyProtection="0"/>
    <xf numFmtId="0" fontId="33" fillId="8" borderId="11" applyNumberFormat="0" applyAlignment="0" applyProtection="0"/>
    <xf numFmtId="0" fontId="34" fillId="8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8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8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8" fillId="26" borderId="0" applyNumberFormat="0" applyBorder="0" applyAlignment="0" applyProtection="0"/>
    <xf numFmtId="0" fontId="33" fillId="8" borderId="11" applyNumberFormat="0" applyAlignment="0" applyProtection="0"/>
    <xf numFmtId="0" fontId="34" fillId="8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8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8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8" fillId="26" borderId="0" applyNumberFormat="0" applyBorder="0" applyAlignment="0" applyProtection="0"/>
    <xf numFmtId="0" fontId="33" fillId="8" borderId="11" applyNumberFormat="0" applyAlignment="0" applyProtection="0"/>
    <xf numFmtId="0" fontId="34" fillId="8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8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8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8" fillId="26" borderId="0" applyNumberFormat="0" applyBorder="0" applyAlignment="0" applyProtection="0"/>
    <xf numFmtId="0" fontId="33" fillId="8" borderId="11" applyNumberFormat="0" applyAlignment="0" applyProtection="0"/>
    <xf numFmtId="0" fontId="34" fillId="8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8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8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8" fillId="26" borderId="0" applyNumberFormat="0" applyBorder="0" applyAlignment="0" applyProtection="0"/>
    <xf numFmtId="0" fontId="33" fillId="8" borderId="11" applyNumberFormat="0" applyAlignment="0" applyProtection="0"/>
    <xf numFmtId="0" fontId="34" fillId="8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8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8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8" fillId="26" borderId="0" applyNumberFormat="0" applyBorder="0" applyAlignment="0" applyProtection="0"/>
    <xf numFmtId="0" fontId="33" fillId="8" borderId="11" applyNumberFormat="0" applyAlignment="0" applyProtection="0"/>
    <xf numFmtId="0" fontId="34" fillId="8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8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8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8" fillId="26" borderId="0" applyNumberFormat="0" applyBorder="0" applyAlignment="0" applyProtection="0"/>
    <xf numFmtId="0" fontId="33" fillId="8" borderId="11" applyNumberFormat="0" applyAlignment="0" applyProtection="0"/>
    <xf numFmtId="0" fontId="34" fillId="8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8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8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8" fillId="26" borderId="0" applyNumberFormat="0" applyBorder="0" applyAlignment="0" applyProtection="0"/>
    <xf numFmtId="0" fontId="33" fillId="8" borderId="11" applyNumberFormat="0" applyAlignment="0" applyProtection="0"/>
    <xf numFmtId="0" fontId="34" fillId="8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8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8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8" fillId="26" borderId="0" applyNumberFormat="0" applyBorder="0" applyAlignment="0" applyProtection="0"/>
    <xf numFmtId="0" fontId="33" fillId="8" borderId="11" applyNumberFormat="0" applyAlignment="0" applyProtection="0"/>
    <xf numFmtId="0" fontId="34" fillId="8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8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8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8" fillId="2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3" fillId="8" borderId="11" applyNumberFormat="0" applyAlignment="0" applyProtection="0"/>
    <xf numFmtId="0" fontId="34" fillId="8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8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8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8" fillId="26" borderId="0" applyNumberFormat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2" fillId="0" borderId="0">
      <alignment/>
      <protection/>
    </xf>
    <xf numFmtId="0" fontId="38" fillId="26" borderId="0" applyNumberFormat="0" applyBorder="0" applyAlignment="0" applyProtection="0"/>
    <xf numFmtId="0" fontId="38" fillId="17" borderId="0" applyNumberFormat="0" applyBorder="0" applyAlignment="0" applyProtection="0"/>
    <xf numFmtId="0" fontId="37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16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8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11" borderId="0" applyNumberFormat="0" applyBorder="0" applyAlignment="0" applyProtection="0"/>
    <xf numFmtId="0" fontId="33" fillId="8" borderId="11" applyNumberFormat="0" applyAlignment="0" applyProtection="0"/>
    <xf numFmtId="0" fontId="2" fillId="2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38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4" borderId="0" applyNumberFormat="0" applyBorder="0" applyAlignment="0" applyProtection="0"/>
    <xf numFmtId="0" fontId="38" fillId="20" borderId="0" applyNumberFormat="0" applyBorder="0" applyAlignment="0" applyProtection="0"/>
    <xf numFmtId="0" fontId="2" fillId="18" borderId="0" applyNumberFormat="0" applyBorder="0" applyAlignment="0" applyProtection="0"/>
    <xf numFmtId="0" fontId="38" fillId="23" borderId="0" applyNumberFormat="0" applyBorder="0" applyAlignment="0" applyProtection="0"/>
    <xf numFmtId="0" fontId="1" fillId="0" borderId="0" applyNumberFormat="0" applyFont="0" applyFill="0" applyBorder="0" applyAlignment="0" applyProtection="0"/>
  </cellStyleXfs>
  <cellXfs count="213">
    <xf numFmtId="0" fontId="0" fillId="0" borderId="0" xfId="0"/>
    <xf numFmtId="0" fontId="3" fillId="0" borderId="0" xfId="0" applyNumberFormat="1" applyFont="1" applyFill="1" applyBorder="1" applyAlignment="1">
      <alignment/>
    </xf>
    <xf numFmtId="0" fontId="5" fillId="0" borderId="0" xfId="0" applyFont="1"/>
    <xf numFmtId="0" fontId="5" fillId="0" borderId="0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0" fontId="5" fillId="30" borderId="24" xfId="0" applyNumberFormat="1" applyFont="1" applyFill="1" applyBorder="1" applyAlignment="1">
      <alignment/>
    </xf>
    <xf numFmtId="0" fontId="6" fillId="0" borderId="0" xfId="0" applyFont="1"/>
    <xf numFmtId="0" fontId="5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9" fontId="5" fillId="0" borderId="0" xfId="0" applyNumberFormat="1" applyFont="1"/>
    <xf numFmtId="3" fontId="5" fillId="0" borderId="0" xfId="0" applyNumberFormat="1" applyFont="1"/>
    <xf numFmtId="0" fontId="3" fillId="0" borderId="0" xfId="0" applyFont="1"/>
    <xf numFmtId="0" fontId="5" fillId="0" borderId="0" xfId="0" applyFont="1" applyFill="1"/>
    <xf numFmtId="0" fontId="5" fillId="46" borderId="0" xfId="0" applyFont="1" applyFill="1"/>
    <xf numFmtId="0" fontId="3" fillId="46" borderId="0" xfId="0" applyFont="1" applyFill="1"/>
    <xf numFmtId="0" fontId="9" fillId="0" borderId="0" xfId="0" applyFont="1"/>
    <xf numFmtId="0" fontId="5" fillId="47" borderId="0" xfId="0" applyFont="1" applyFill="1"/>
    <xf numFmtId="0" fontId="9" fillId="0" borderId="0" xfId="0" applyFont="1" applyFill="1"/>
    <xf numFmtId="0" fontId="5" fillId="0" borderId="0" xfId="0" applyFont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0" fontId="11" fillId="0" borderId="0" xfId="20" applyFont="1"/>
    <xf numFmtId="0" fontId="5" fillId="0" borderId="0" xfId="21" applyFont="1">
      <alignment/>
      <protection/>
    </xf>
    <xf numFmtId="0" fontId="5" fillId="0" borderId="0" xfId="21" applyNumberFormat="1" applyFont="1" applyFill="1" applyBorder="1" applyAlignment="1">
      <alignment/>
      <protection/>
    </xf>
    <xf numFmtId="0" fontId="5" fillId="30" borderId="24" xfId="21" applyNumberFormat="1" applyFont="1" applyFill="1" applyBorder="1" applyAlignment="1">
      <alignment/>
      <protection/>
    </xf>
    <xf numFmtId="0" fontId="3" fillId="0" borderId="0" xfId="21" applyNumberFormat="1" applyFont="1" applyFill="1" applyBorder="1" applyAlignment="1">
      <alignment/>
      <protection/>
    </xf>
    <xf numFmtId="0" fontId="13" fillId="0" borderId="0" xfId="21" applyNumberFormat="1" applyFont="1" applyFill="1" applyBorder="1" applyAlignment="1">
      <alignment/>
      <protection/>
    </xf>
    <xf numFmtId="166" fontId="5" fillId="0" borderId="24" xfId="21" applyNumberFormat="1" applyFont="1" applyFill="1" applyBorder="1" applyAlignment="1">
      <alignment/>
      <protection/>
    </xf>
    <xf numFmtId="0" fontId="5" fillId="48" borderId="0" xfId="21" applyNumberFormat="1" applyFont="1" applyFill="1" applyBorder="1" applyAlignment="1">
      <alignment/>
      <protection/>
    </xf>
    <xf numFmtId="0" fontId="5" fillId="24" borderId="24" xfId="21" applyNumberFormat="1" applyFont="1" applyFill="1" applyBorder="1" applyAlignment="1">
      <alignment/>
      <protection/>
    </xf>
    <xf numFmtId="167" fontId="5" fillId="0" borderId="0" xfId="21" applyNumberFormat="1" applyFont="1">
      <alignment/>
      <protection/>
    </xf>
    <xf numFmtId="0" fontId="5" fillId="46" borderId="0" xfId="0" applyFont="1" applyFill="1" applyAlignment="1">
      <alignment/>
    </xf>
    <xf numFmtId="0" fontId="12" fillId="0" borderId="0" xfId="0" applyFont="1"/>
    <xf numFmtId="0" fontId="5" fillId="24" borderId="24" xfId="0" applyNumberFormat="1" applyFont="1" applyFill="1" applyBorder="1" applyAlignment="1">
      <alignment/>
    </xf>
    <xf numFmtId="0" fontId="5" fillId="24" borderId="0" xfId="0" applyFont="1" applyFill="1"/>
    <xf numFmtId="0" fontId="5" fillId="49" borderId="0" xfId="0" applyFont="1" applyFill="1"/>
    <xf numFmtId="0" fontId="10" fillId="46" borderId="0" xfId="0" applyFont="1" applyFill="1"/>
    <xf numFmtId="0" fontId="11" fillId="46" borderId="0" xfId="20" applyFont="1" applyFill="1"/>
    <xf numFmtId="0" fontId="4" fillId="46" borderId="0" xfId="0" applyFont="1" applyFill="1"/>
    <xf numFmtId="0" fontId="5" fillId="46" borderId="19" xfId="0" applyFont="1" applyFill="1" applyBorder="1"/>
    <xf numFmtId="0" fontId="5" fillId="46" borderId="25" xfId="0" applyFont="1" applyFill="1" applyBorder="1"/>
    <xf numFmtId="0" fontId="5" fillId="46" borderId="0" xfId="0" applyFont="1" applyFill="1" applyBorder="1"/>
    <xf numFmtId="0" fontId="16" fillId="46" borderId="0" xfId="0" applyFont="1" applyFill="1" applyAlignment="1">
      <alignment vertical="center" wrapText="1"/>
    </xf>
    <xf numFmtId="0" fontId="15" fillId="46" borderId="0" xfId="0" applyFont="1" applyFill="1" applyAlignment="1">
      <alignment horizontal="left" vertical="center" wrapText="1"/>
    </xf>
    <xf numFmtId="0" fontId="16" fillId="46" borderId="0" xfId="0" applyFont="1" applyFill="1" applyAlignment="1">
      <alignment vertical="center"/>
    </xf>
    <xf numFmtId="0" fontId="3" fillId="46" borderId="0" xfId="0" applyFont="1" applyFill="1" applyAlignment="1">
      <alignment horizontal="center" vertical="center"/>
    </xf>
    <xf numFmtId="0" fontId="5" fillId="46" borderId="0" xfId="21" applyFont="1" applyFill="1">
      <alignment/>
      <protection/>
    </xf>
    <xf numFmtId="49" fontId="3" fillId="46" borderId="0" xfId="0" applyNumberFormat="1" applyFont="1" applyFill="1" applyAlignment="1">
      <alignment vertical="top" wrapText="1"/>
    </xf>
    <xf numFmtId="9" fontId="5" fillId="24" borderId="24" xfId="0" applyNumberFormat="1" applyFont="1" applyFill="1" applyBorder="1" applyAlignment="1">
      <alignment/>
    </xf>
    <xf numFmtId="0" fontId="7" fillId="0" borderId="0" xfId="0" applyFont="1"/>
    <xf numFmtId="2" fontId="18" fillId="0" borderId="0" xfId="0" applyNumberFormat="1" applyFont="1" applyAlignment="1">
      <alignment vertical="center" wrapText="1"/>
    </xf>
    <xf numFmtId="10" fontId="5" fillId="0" borderId="0" xfId="0" applyNumberFormat="1" applyFont="1"/>
    <xf numFmtId="167" fontId="5" fillId="0" borderId="0" xfId="0" applyNumberFormat="1" applyFont="1"/>
    <xf numFmtId="0" fontId="5" fillId="0" borderId="0" xfId="0" applyFont="1" applyAlignment="1">
      <alignment vertical="top" wrapText="1"/>
    </xf>
    <xf numFmtId="0" fontId="5" fillId="0" borderId="0" xfId="21" applyFont="1" applyAlignment="1">
      <alignment/>
      <protection/>
    </xf>
    <xf numFmtId="0" fontId="6" fillId="0" borderId="0" xfId="21" applyFont="1" applyAlignment="1">
      <alignment/>
      <protection/>
    </xf>
    <xf numFmtId="0" fontId="5" fillId="48" borderId="0" xfId="21" applyFont="1" applyFill="1" applyAlignment="1">
      <alignment/>
      <protection/>
    </xf>
    <xf numFmtId="0" fontId="5" fillId="50" borderId="0" xfId="21" applyFont="1" applyFill="1" applyAlignment="1">
      <alignment/>
      <protection/>
    </xf>
    <xf numFmtId="167" fontId="5" fillId="0" borderId="0" xfId="21" applyNumberFormat="1" applyFont="1" applyAlignment="1">
      <alignment/>
      <protection/>
    </xf>
    <xf numFmtId="0" fontId="3" fillId="0" borderId="0" xfId="21" applyFont="1">
      <alignment/>
      <protection/>
    </xf>
    <xf numFmtId="3" fontId="5" fillId="0" borderId="24" xfId="21" applyNumberFormat="1" applyFont="1" applyFill="1" applyBorder="1" applyAlignment="1">
      <alignment/>
      <protection/>
    </xf>
    <xf numFmtId="0" fontId="5" fillId="18" borderId="24" xfId="21" applyNumberFormat="1" applyFont="1" applyFill="1" applyBorder="1" applyAlignment="1">
      <alignment/>
      <protection/>
    </xf>
    <xf numFmtId="167" fontId="5" fillId="24" borderId="24" xfId="21" applyNumberFormat="1" applyFont="1" applyFill="1" applyBorder="1" applyAlignment="1">
      <alignment/>
      <protection/>
    </xf>
    <xf numFmtId="0" fontId="5" fillId="46" borderId="26" xfId="21" applyNumberFormat="1" applyFont="1" applyFill="1" applyBorder="1" applyAlignment="1">
      <alignment wrapText="1"/>
      <protection/>
    </xf>
    <xf numFmtId="0" fontId="5" fillId="46" borderId="10" xfId="21" applyNumberFormat="1" applyFont="1" applyFill="1" applyBorder="1" applyAlignment="1">
      <alignment vertical="center" wrapText="1"/>
      <protection/>
    </xf>
    <xf numFmtId="0" fontId="5" fillId="46" borderId="3" xfId="21" applyNumberFormat="1" applyFont="1" applyFill="1" applyBorder="1" applyAlignment="1">
      <alignment vertical="center" wrapText="1"/>
      <protection/>
    </xf>
    <xf numFmtId="0" fontId="5" fillId="46" borderId="27" xfId="21" applyNumberFormat="1" applyFont="1" applyFill="1" applyBorder="1" applyAlignment="1">
      <alignment vertical="center" wrapText="1"/>
      <protection/>
    </xf>
    <xf numFmtId="0" fontId="5" fillId="0" borderId="6" xfId="21" applyFont="1" applyBorder="1" applyAlignment="1">
      <alignment vertical="center"/>
      <protection/>
    </xf>
    <xf numFmtId="0" fontId="5" fillId="46" borderId="28" xfId="21" applyNumberFormat="1" applyFont="1" applyFill="1" applyBorder="1" applyAlignment="1">
      <alignment/>
      <protection/>
    </xf>
    <xf numFmtId="167" fontId="5" fillId="46" borderId="0" xfId="22" applyNumberFormat="1" applyFont="1" applyFill="1" applyBorder="1"/>
    <xf numFmtId="167" fontId="5" fillId="46" borderId="29" xfId="22" applyNumberFormat="1" applyFont="1" applyFill="1" applyBorder="1"/>
    <xf numFmtId="0" fontId="3" fillId="46" borderId="0" xfId="21" applyFont="1" applyFill="1">
      <alignment/>
      <protection/>
    </xf>
    <xf numFmtId="0" fontId="20" fillId="0" borderId="0" xfId="21" applyFont="1">
      <alignment/>
      <protection/>
    </xf>
    <xf numFmtId="0" fontId="7" fillId="46" borderId="0" xfId="0" applyFont="1" applyFill="1"/>
    <xf numFmtId="0" fontId="7" fillId="46" borderId="19" xfId="0" applyFont="1" applyFill="1" applyBorder="1"/>
    <xf numFmtId="0" fontId="7" fillId="46" borderId="0" xfId="0" applyFont="1" applyFill="1" applyBorder="1"/>
    <xf numFmtId="0" fontId="12" fillId="46" borderId="0" xfId="0" applyFont="1" applyFill="1" applyBorder="1" applyAlignment="1">
      <alignment horizontal="left" vertical="center"/>
    </xf>
    <xf numFmtId="0" fontId="3" fillId="46" borderId="0" xfId="0" applyFont="1" applyFill="1" applyBorder="1" applyAlignment="1">
      <alignment horizontal="center" vertical="center"/>
    </xf>
    <xf numFmtId="9" fontId="5" fillId="0" borderId="0" xfId="21" applyNumberFormat="1" applyFont="1">
      <alignment/>
      <protection/>
    </xf>
    <xf numFmtId="0" fontId="19" fillId="46" borderId="0" xfId="0" applyFont="1" applyFill="1"/>
    <xf numFmtId="0" fontId="25" fillId="5" borderId="3" xfId="24" applyFont="1" applyFill="1" applyBorder="1" applyAlignment="1">
      <alignment vertical="center"/>
      <protection/>
    </xf>
    <xf numFmtId="0" fontId="26" fillId="5" borderId="30" xfId="24" applyFont="1" applyFill="1" applyBorder="1" applyAlignment="1" quotePrefix="1">
      <alignment horizontal="center" vertical="center"/>
      <protection/>
    </xf>
    <xf numFmtId="0" fontId="26" fillId="5" borderId="27" xfId="24" applyFont="1" applyFill="1" applyBorder="1" applyAlignment="1" quotePrefix="1">
      <alignment horizontal="center" vertical="center"/>
      <protection/>
    </xf>
    <xf numFmtId="0" fontId="22" fillId="0" borderId="0" xfId="25" applyFont="1">
      <alignment/>
      <protection/>
    </xf>
    <xf numFmtId="0" fontId="22" fillId="0" borderId="0" xfId="25" applyFont="1" applyFill="1">
      <alignment/>
      <protection/>
    </xf>
    <xf numFmtId="0" fontId="4" fillId="0" borderId="0" xfId="25" applyFont="1" applyFill="1">
      <alignment/>
      <protection/>
    </xf>
    <xf numFmtId="0" fontId="28" fillId="0" borderId="0" xfId="25" applyFont="1">
      <alignment/>
      <protection/>
    </xf>
    <xf numFmtId="0" fontId="25" fillId="51" borderId="3" xfId="24" applyFont="1" applyFill="1" applyBorder="1" applyAlignment="1">
      <alignment vertical="center"/>
      <protection/>
    </xf>
    <xf numFmtId="49" fontId="5" fillId="0" borderId="0" xfId="0" applyNumberFormat="1" applyFont="1" applyFill="1"/>
    <xf numFmtId="0" fontId="5" fillId="46" borderId="31" xfId="0" applyFont="1" applyFill="1" applyBorder="1"/>
    <xf numFmtId="0" fontId="5" fillId="46" borderId="32" xfId="0" applyFont="1" applyFill="1" applyBorder="1"/>
    <xf numFmtId="49" fontId="5" fillId="46" borderId="0" xfId="0" applyNumberFormat="1" applyFont="1" applyFill="1" applyBorder="1"/>
    <xf numFmtId="0" fontId="5" fillId="46" borderId="33" xfId="0" applyFont="1" applyFill="1" applyBorder="1"/>
    <xf numFmtId="0" fontId="5" fillId="46" borderId="34" xfId="0" applyFont="1" applyFill="1" applyBorder="1"/>
    <xf numFmtId="2" fontId="5" fillId="46" borderId="0" xfId="0" applyNumberFormat="1" applyFont="1" applyFill="1" applyBorder="1"/>
    <xf numFmtId="2" fontId="5" fillId="46" borderId="0" xfId="0" applyNumberFormat="1" applyFont="1" applyFill="1" applyBorder="1" applyAlignment="1">
      <alignment horizontal="left"/>
    </xf>
    <xf numFmtId="2" fontId="5" fillId="46" borderId="0" xfId="0" applyNumberFormat="1" applyFont="1" applyFill="1" applyBorder="1" applyAlignment="1">
      <alignment horizontal="right"/>
    </xf>
    <xf numFmtId="0" fontId="23" fillId="46" borderId="0" xfId="0" applyFont="1" applyFill="1" applyBorder="1"/>
    <xf numFmtId="0" fontId="22" fillId="46" borderId="0" xfId="25" applyFont="1" applyFill="1">
      <alignment/>
      <protection/>
    </xf>
    <xf numFmtId="0" fontId="22" fillId="46" borderId="0" xfId="25" applyFont="1" applyFill="1" applyAlignment="1">
      <alignment horizontal="left"/>
      <protection/>
    </xf>
    <xf numFmtId="0" fontId="22" fillId="46" borderId="0" xfId="25" applyFont="1" applyFill="1" applyBorder="1" applyAlignment="1">
      <alignment horizontal="left"/>
      <protection/>
    </xf>
    <xf numFmtId="0" fontId="5" fillId="46" borderId="0" xfId="21" applyNumberFormat="1" applyFont="1" applyFill="1" applyBorder="1" applyAlignment="1">
      <alignment/>
      <protection/>
    </xf>
    <xf numFmtId="0" fontId="5" fillId="46" borderId="0" xfId="21" applyFont="1" applyFill="1" applyAlignment="1">
      <alignment/>
      <protection/>
    </xf>
    <xf numFmtId="0" fontId="17" fillId="0" borderId="0" xfId="21" applyFont="1">
      <alignment/>
      <protection/>
    </xf>
    <xf numFmtId="0" fontId="5" fillId="0" borderId="0" xfId="0" applyFont="1" applyFill="1" applyAlignment="1">
      <alignment/>
    </xf>
    <xf numFmtId="0" fontId="5" fillId="46" borderId="0" xfId="0" applyNumberFormat="1" applyFont="1" applyFill="1" applyBorder="1" applyAlignment="1">
      <alignment/>
    </xf>
    <xf numFmtId="9" fontId="5" fillId="46" borderId="0" xfId="0" applyNumberFormat="1" applyFont="1" applyFill="1" applyBorder="1" applyAlignment="1">
      <alignment/>
    </xf>
    <xf numFmtId="9" fontId="5" fillId="46" borderId="0" xfId="0" applyNumberFormat="1" applyFont="1" applyFill="1" applyBorder="1"/>
    <xf numFmtId="0" fontId="22" fillId="46" borderId="0" xfId="25" applyFont="1" applyFill="1" applyBorder="1">
      <alignment/>
      <protection/>
    </xf>
    <xf numFmtId="0" fontId="5" fillId="46" borderId="0" xfId="0" applyFont="1" applyFill="1" applyBorder="1" applyAlignment="1">
      <alignment vertical="center" wrapText="1"/>
    </xf>
    <xf numFmtId="0" fontId="5" fillId="18" borderId="35" xfId="0" applyFont="1" applyFill="1" applyBorder="1"/>
    <xf numFmtId="0" fontId="5" fillId="18" borderId="25" xfId="0" applyFont="1" applyFill="1" applyBorder="1"/>
    <xf numFmtId="0" fontId="23" fillId="18" borderId="25" xfId="0" applyFont="1" applyFill="1" applyBorder="1"/>
    <xf numFmtId="0" fontId="5" fillId="18" borderId="36" xfId="0" applyFont="1" applyFill="1" applyBorder="1"/>
    <xf numFmtId="9" fontId="5" fillId="46" borderId="0" xfId="15" applyFont="1" applyFill="1" applyBorder="1"/>
    <xf numFmtId="9" fontId="5" fillId="46" borderId="0" xfId="15" applyFont="1" applyFill="1" applyBorder="1" applyAlignment="1">
      <alignment/>
    </xf>
    <xf numFmtId="9" fontId="5" fillId="46" borderId="0" xfId="15" applyFont="1" applyFill="1"/>
    <xf numFmtId="9" fontId="5" fillId="0" borderId="0" xfId="15" applyFont="1"/>
    <xf numFmtId="0" fontId="3" fillId="46" borderId="25" xfId="0" applyFont="1" applyFill="1" applyBorder="1" applyAlignment="1">
      <alignment horizontal="center" vertical="center"/>
    </xf>
    <xf numFmtId="10" fontId="5" fillId="46" borderId="37" xfId="22" applyNumberFormat="1" applyFont="1" applyFill="1" applyBorder="1"/>
    <xf numFmtId="167" fontId="5" fillId="46" borderId="7" xfId="22" applyNumberFormat="1" applyFont="1" applyFill="1" applyBorder="1"/>
    <xf numFmtId="167" fontId="5" fillId="46" borderId="38" xfId="22" applyNumberFormat="1" applyFont="1" applyFill="1" applyBorder="1"/>
    <xf numFmtId="2" fontId="22" fillId="0" borderId="3" xfId="26" applyNumberFormat="1" applyFont="1" applyFill="1" applyBorder="1" applyAlignment="1">
      <alignment horizontal="right"/>
    </xf>
    <xf numFmtId="49" fontId="3" fillId="46" borderId="0" xfId="0" applyNumberFormat="1" applyFont="1" applyFill="1" applyAlignment="1">
      <alignment horizontal="left" vertical="top" wrapText="1"/>
    </xf>
    <xf numFmtId="0" fontId="5" fillId="0" borderId="0" xfId="945" applyNumberFormat="1" applyFont="1" applyFill="1" applyBorder="1" applyAlignment="1">
      <alignment/>
    </xf>
    <xf numFmtId="0" fontId="3" fillId="0" borderId="0" xfId="945" applyNumberFormat="1" applyFont="1" applyFill="1" applyBorder="1" applyAlignment="1">
      <alignment/>
    </xf>
    <xf numFmtId="0" fontId="26" fillId="9" borderId="39" xfId="24" applyFont="1" applyFill="1" applyBorder="1" applyAlignment="1">
      <alignment horizontal="center" vertical="center"/>
      <protection/>
    </xf>
    <xf numFmtId="0" fontId="26" fillId="9" borderId="40" xfId="24" applyFont="1" applyFill="1" applyBorder="1" applyAlignment="1">
      <alignment horizontal="center" vertical="center"/>
      <protection/>
    </xf>
    <xf numFmtId="0" fontId="26" fillId="9" borderId="41" xfId="24" applyFont="1" applyFill="1" applyBorder="1" applyAlignment="1">
      <alignment horizontal="center" vertical="center"/>
      <protection/>
    </xf>
    <xf numFmtId="0" fontId="26" fillId="9" borderId="0" xfId="24" applyFont="1" applyFill="1" applyBorder="1" applyAlignment="1">
      <alignment horizontal="center" vertical="center"/>
      <protection/>
    </xf>
    <xf numFmtId="0" fontId="25" fillId="10" borderId="39" xfId="24" applyFont="1" applyFill="1" applyBorder="1" applyAlignment="1">
      <alignment horizontal="left" vertical="center"/>
      <protection/>
    </xf>
    <xf numFmtId="170" fontId="22" fillId="10" borderId="39" xfId="25" applyNumberFormat="1" applyFont="1" applyFill="1" applyBorder="1" applyAlignment="1">
      <alignment horizontal="center" vertical="center"/>
      <protection/>
    </xf>
    <xf numFmtId="0" fontId="25" fillId="46" borderId="40" xfId="24" applyFont="1" applyFill="1" applyBorder="1" applyAlignment="1">
      <alignment horizontal="left" vertical="center"/>
      <protection/>
    </xf>
    <xf numFmtId="170" fontId="22" fillId="46" borderId="40" xfId="26" applyNumberFormat="1" applyFont="1" applyFill="1" applyBorder="1" applyAlignment="1">
      <alignment horizontal="center" vertical="center"/>
    </xf>
    <xf numFmtId="0" fontId="25" fillId="46" borderId="42" xfId="24" applyFont="1" applyFill="1" applyBorder="1" applyAlignment="1">
      <alignment horizontal="left" vertical="center"/>
      <protection/>
    </xf>
    <xf numFmtId="170" fontId="22" fillId="46" borderId="42" xfId="26" applyNumberFormat="1" applyFont="1" applyFill="1" applyBorder="1" applyAlignment="1">
      <alignment horizontal="center" vertical="center"/>
    </xf>
    <xf numFmtId="170" fontId="22" fillId="46" borderId="43" xfId="26" applyNumberFormat="1" applyFont="1" applyFill="1" applyBorder="1" applyAlignment="1">
      <alignment horizontal="center" vertical="center"/>
    </xf>
    <xf numFmtId="0" fontId="25" fillId="46" borderId="43" xfId="24" applyFont="1" applyFill="1" applyBorder="1" applyAlignment="1">
      <alignment horizontal="left" vertical="center"/>
      <protection/>
    </xf>
    <xf numFmtId="0" fontId="25" fillId="46" borderId="44" xfId="24" applyFont="1" applyFill="1" applyBorder="1" applyAlignment="1">
      <alignment horizontal="left" vertical="center"/>
      <protection/>
    </xf>
    <xf numFmtId="170" fontId="22" fillId="46" borderId="44" xfId="26" applyNumberFormat="1" applyFont="1" applyFill="1" applyBorder="1" applyAlignment="1">
      <alignment horizontal="center" vertical="center"/>
    </xf>
    <xf numFmtId="170" fontId="22" fillId="10" borderId="45" xfId="25" applyNumberFormat="1" applyFont="1" applyFill="1" applyBorder="1" applyAlignment="1">
      <alignment horizontal="center"/>
      <protection/>
    </xf>
    <xf numFmtId="170" fontId="22" fillId="46" borderId="41" xfId="26" applyNumberFormat="1" applyFont="1" applyFill="1" applyBorder="1" applyAlignment="1">
      <alignment horizontal="center"/>
    </xf>
    <xf numFmtId="170" fontId="22" fillId="46" borderId="46" xfId="26" applyNumberFormat="1" applyFont="1" applyFill="1" applyBorder="1" applyAlignment="1">
      <alignment horizontal="center"/>
    </xf>
    <xf numFmtId="170" fontId="22" fillId="46" borderId="47" xfId="26" applyNumberFormat="1" applyFont="1" applyFill="1" applyBorder="1" applyAlignment="1">
      <alignment horizontal="center"/>
    </xf>
    <xf numFmtId="170" fontId="22" fillId="46" borderId="48" xfId="26" applyNumberFormat="1" applyFont="1" applyFill="1" applyBorder="1" applyAlignment="1">
      <alignment horizontal="center"/>
    </xf>
    <xf numFmtId="175" fontId="5" fillId="0" borderId="24" xfId="18" applyNumberFormat="1" applyFont="1" applyFill="1" applyBorder="1" applyAlignment="1">
      <alignment/>
    </xf>
    <xf numFmtId="0" fontId="69" fillId="0" borderId="0" xfId="0" applyFont="1"/>
    <xf numFmtId="169" fontId="69" fillId="0" borderId="0" xfId="0" applyNumberFormat="1" applyFont="1"/>
    <xf numFmtId="175" fontId="5" fillId="0" borderId="0" xfId="18" applyNumberFormat="1" applyFont="1" applyFill="1" applyBorder="1" applyAlignment="1">
      <alignment/>
    </xf>
    <xf numFmtId="174" fontId="5" fillId="30" borderId="24" xfId="21" applyNumberFormat="1" applyFont="1" applyFill="1" applyBorder="1" applyAlignment="1">
      <alignment/>
      <protection/>
    </xf>
    <xf numFmtId="174" fontId="5" fillId="0" borderId="24" xfId="21" applyNumberFormat="1" applyFont="1" applyFill="1" applyBorder="1" applyAlignment="1">
      <alignment/>
      <protection/>
    </xf>
    <xf numFmtId="174" fontId="5" fillId="24" borderId="24" xfId="21" applyNumberFormat="1" applyFont="1" applyFill="1" applyBorder="1" applyAlignment="1">
      <alignment/>
      <protection/>
    </xf>
    <xf numFmtId="49" fontId="3" fillId="46" borderId="0" xfId="0" applyNumberFormat="1" applyFont="1" applyFill="1" applyAlignment="1">
      <alignment horizontal="left" vertical="top"/>
    </xf>
    <xf numFmtId="10" fontId="5" fillId="0" borderId="0" xfId="15" applyNumberFormat="1" applyFont="1"/>
    <xf numFmtId="167" fontId="5" fillId="46" borderId="24" xfId="21" applyNumberFormat="1" applyFont="1" applyFill="1" applyBorder="1" applyAlignment="1">
      <alignment horizontal="right"/>
      <protection/>
    </xf>
    <xf numFmtId="167" fontId="5" fillId="0" borderId="24" xfId="21" applyNumberFormat="1" applyFont="1" applyFill="1" applyBorder="1" applyAlignment="1">
      <alignment horizontal="right"/>
      <protection/>
    </xf>
    <xf numFmtId="167" fontId="5" fillId="46" borderId="49" xfId="22" applyNumberFormat="1" applyFont="1" applyFill="1" applyBorder="1"/>
    <xf numFmtId="0" fontId="5" fillId="30" borderId="24" xfId="0" applyNumberFormat="1" applyFont="1" applyFill="1" applyBorder="1" applyAlignment="1">
      <alignment/>
    </xf>
    <xf numFmtId="0" fontId="7" fillId="0" borderId="0" xfId="945" applyFont="1"/>
    <xf numFmtId="0" fontId="5" fillId="46" borderId="0" xfId="0" applyFont="1" applyFill="1" applyBorder="1" applyAlignment="1">
      <alignment horizontal="center"/>
    </xf>
    <xf numFmtId="0" fontId="5" fillId="46" borderId="0" xfId="0" applyFont="1" applyFill="1" applyBorder="1" applyAlignment="1">
      <alignment horizontal="left"/>
    </xf>
    <xf numFmtId="49" fontId="3" fillId="46" borderId="0" xfId="0" applyNumberFormat="1" applyFont="1" applyFill="1" applyAlignment="1">
      <alignment horizontal="left" vertical="top" wrapText="1"/>
    </xf>
    <xf numFmtId="166" fontId="5" fillId="0" borderId="0" xfId="0" applyNumberFormat="1" applyFont="1"/>
    <xf numFmtId="166" fontId="5" fillId="0" borderId="24" xfId="0" applyNumberFormat="1" applyFont="1" applyFill="1" applyBorder="1" applyAlignment="1">
      <alignment/>
    </xf>
    <xf numFmtId="166" fontId="5" fillId="0" borderId="0" xfId="0" applyNumberFormat="1" applyFont="1" applyFill="1" applyBorder="1" applyAlignment="1">
      <alignment/>
    </xf>
    <xf numFmtId="0" fontId="10" fillId="0" borderId="0" xfId="0" applyFont="1"/>
    <xf numFmtId="0" fontId="5" fillId="24" borderId="24" xfId="0" applyNumberFormat="1" applyFont="1" applyFill="1" applyBorder="1" applyAlignment="1">
      <alignment/>
    </xf>
    <xf numFmtId="9" fontId="5" fillId="0" borderId="0" xfId="0" applyNumberFormat="1" applyFont="1" applyFill="1" applyBorder="1" applyAlignment="1">
      <alignment/>
    </xf>
    <xf numFmtId="0" fontId="5" fillId="52" borderId="24" xfId="0" applyNumberFormat="1" applyFont="1" applyFill="1" applyBorder="1" applyAlignment="1">
      <alignment/>
    </xf>
    <xf numFmtId="175" fontId="5" fillId="0" borderId="24" xfId="0" applyNumberFormat="1" applyFont="1" applyFill="1" applyBorder="1" applyAlignment="1">
      <alignment/>
    </xf>
    <xf numFmtId="0" fontId="5" fillId="53" borderId="24" xfId="21" applyNumberFormat="1" applyFont="1" applyFill="1" applyBorder="1" applyAlignment="1">
      <alignment/>
      <protection/>
    </xf>
    <xf numFmtId="174" fontId="5" fillId="0" borderId="0" xfId="21" applyNumberFormat="1" applyFont="1" applyFill="1" applyBorder="1" applyAlignment="1">
      <alignment/>
      <protection/>
    </xf>
    <xf numFmtId="174" fontId="5" fillId="0" borderId="0" xfId="21" applyNumberFormat="1" applyFont="1" applyAlignment="1">
      <alignment/>
      <protection/>
    </xf>
    <xf numFmtId="0" fontId="6" fillId="0" borderId="0" xfId="21" applyFont="1" applyAlignment="1">
      <alignment wrapText="1"/>
      <protection/>
    </xf>
    <xf numFmtId="166" fontId="3" fillId="0" borderId="0" xfId="0" applyNumberFormat="1" applyFont="1" applyFill="1" applyBorder="1" applyAlignment="1">
      <alignment/>
    </xf>
    <xf numFmtId="166" fontId="5" fillId="30" borderId="24" xfId="0" applyNumberFormat="1" applyFont="1" applyFill="1" applyBorder="1" applyAlignment="1">
      <alignment/>
    </xf>
    <xf numFmtId="49" fontId="3" fillId="46" borderId="0" xfId="0" applyNumberFormat="1" applyFont="1" applyFill="1" applyAlignment="1">
      <alignment vertical="top"/>
    </xf>
    <xf numFmtId="0" fontId="25" fillId="0" borderId="0" xfId="946" applyFont="1">
      <alignment/>
      <protection/>
    </xf>
    <xf numFmtId="0" fontId="5" fillId="54" borderId="50" xfId="945" applyNumberFormat="1" applyFont="1" applyFill="1" applyBorder="1" applyAlignment="1">
      <alignment horizontal="center"/>
    </xf>
    <xf numFmtId="174" fontId="5" fillId="0" borderId="3" xfId="945" applyNumberFormat="1" applyFont="1" applyFill="1" applyBorder="1" applyAlignment="1">
      <alignment/>
    </xf>
    <xf numFmtId="175" fontId="5" fillId="0" borderId="0" xfId="21" applyNumberFormat="1" applyFont="1">
      <alignment/>
      <protection/>
    </xf>
    <xf numFmtId="174" fontId="5" fillId="0" borderId="3" xfId="945" applyNumberFormat="1" applyFont="1" applyBorder="1"/>
    <xf numFmtId="0" fontId="5" fillId="49" borderId="51" xfId="945" applyNumberFormat="1" applyFont="1" applyFill="1" applyBorder="1" applyAlignment="1">
      <alignment horizontal="center" shrinkToFit="1"/>
    </xf>
    <xf numFmtId="0" fontId="5" fillId="49" borderId="50" xfId="945" applyNumberFormat="1" applyFont="1" applyFill="1" applyBorder="1" applyAlignment="1">
      <alignment horizontal="center"/>
    </xf>
    <xf numFmtId="0" fontId="5" fillId="49" borderId="30" xfId="945" applyNumberFormat="1" applyFont="1" applyFill="1" applyBorder="1" applyAlignment="1">
      <alignment horizontal="left" shrinkToFit="1"/>
    </xf>
    <xf numFmtId="0" fontId="3" fillId="46" borderId="35" xfId="0" applyFont="1" applyFill="1" applyBorder="1" applyAlignment="1">
      <alignment horizontal="center" vertical="center"/>
    </xf>
    <xf numFmtId="0" fontId="3" fillId="46" borderId="25" xfId="0" applyFont="1" applyFill="1" applyBorder="1" applyAlignment="1">
      <alignment horizontal="center" vertical="center"/>
    </xf>
    <xf numFmtId="0" fontId="3" fillId="46" borderId="33" xfId="0" applyFont="1" applyFill="1" applyBorder="1" applyAlignment="1">
      <alignment horizontal="center" vertical="center"/>
    </xf>
    <xf numFmtId="0" fontId="3" fillId="46" borderId="19" xfId="0" applyFont="1" applyFill="1" applyBorder="1" applyAlignment="1">
      <alignment horizontal="center" vertical="center"/>
    </xf>
    <xf numFmtId="49" fontId="3" fillId="46" borderId="0" xfId="0" applyNumberFormat="1" applyFont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1" fillId="0" borderId="0" xfId="21" applyFont="1" applyAlignment="1">
      <alignment horizontal="left" vertical="center" wrapText="1"/>
      <protection/>
    </xf>
    <xf numFmtId="0" fontId="13" fillId="0" borderId="0" xfId="21" applyFont="1" applyAlignment="1">
      <alignment horizontal="left" vertical="center" wrapText="1"/>
      <protection/>
    </xf>
    <xf numFmtId="0" fontId="5" fillId="0" borderId="0" xfId="21" applyFont="1" applyAlignment="1">
      <alignment horizontal="left" vertical="top" wrapText="1"/>
      <protection/>
    </xf>
    <xf numFmtId="0" fontId="5" fillId="46" borderId="52" xfId="21" applyNumberFormat="1" applyFont="1" applyFill="1" applyBorder="1" applyAlignment="1">
      <alignment horizontal="center" wrapText="1"/>
      <protection/>
    </xf>
    <xf numFmtId="0" fontId="5" fillId="46" borderId="53" xfId="21" applyNumberFormat="1" applyFont="1" applyFill="1" applyBorder="1" applyAlignment="1">
      <alignment horizontal="center" wrapText="1"/>
      <protection/>
    </xf>
    <xf numFmtId="0" fontId="5" fillId="46" borderId="54" xfId="21" applyNumberFormat="1" applyFont="1" applyFill="1" applyBorder="1" applyAlignment="1">
      <alignment horizontal="center" wrapText="1"/>
      <protection/>
    </xf>
    <xf numFmtId="0" fontId="5" fillId="46" borderId="0" xfId="0" applyFont="1" applyFill="1" applyBorder="1" applyAlignment="1">
      <alignment horizontal="center"/>
    </xf>
    <xf numFmtId="0" fontId="5" fillId="46" borderId="0" xfId="0" applyFont="1" applyFill="1" applyBorder="1" applyAlignment="1">
      <alignment horizontal="left"/>
    </xf>
    <xf numFmtId="0" fontId="3" fillId="0" borderId="3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67" fillId="46" borderId="0" xfId="25" applyFont="1" applyFill="1" applyBorder="1" applyAlignment="1">
      <alignment horizontal="left"/>
      <protection/>
    </xf>
    <xf numFmtId="0" fontId="5" fillId="0" borderId="33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26" fillId="9" borderId="48" xfId="24" applyFont="1" applyFill="1" applyBorder="1" applyAlignment="1">
      <alignment horizontal="center" vertical="center"/>
      <protection/>
    </xf>
    <xf numFmtId="0" fontId="26" fillId="9" borderId="44" xfId="24" applyFont="1" applyFill="1" applyBorder="1" applyAlignment="1">
      <alignment horizontal="center" vertical="center"/>
      <protection/>
    </xf>
    <xf numFmtId="0" fontId="70" fillId="0" borderId="0" xfId="25" applyFont="1" applyFill="1" applyAlignment="1">
      <alignment horizontal="center"/>
      <protection/>
    </xf>
  </cellXfs>
  <cellStyles count="184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 2" xfId="21"/>
    <cellStyle name="Percent 2" xfId="22"/>
    <cellStyle name="Comma 2 2" xfId="23"/>
    <cellStyle name="Обычный_CRF2002 (1)" xfId="24"/>
    <cellStyle name="Normal 3" xfId="25"/>
    <cellStyle name="Comma 2" xfId="26"/>
    <cellStyle name="Normal 13" xfId="27"/>
    <cellStyle name="Eingabe" xfId="28"/>
    <cellStyle name="Headline" xfId="29"/>
    <cellStyle name="Constants" xfId="30"/>
    <cellStyle name="Normal 2 5" xfId="31"/>
    <cellStyle name="Normal GHG Textfiels Bold" xfId="32"/>
    <cellStyle name="AggBoldCells" xfId="33"/>
    <cellStyle name="AggCels_T(2)" xfId="34"/>
    <cellStyle name="2x indented GHG Textfiels" xfId="35"/>
    <cellStyle name="AggCels" xfId="36"/>
    <cellStyle name="InputCells" xfId="37"/>
    <cellStyle name="Normal GHG-Shade" xfId="38"/>
    <cellStyle name="5x indented GHG Textfiels" xfId="39"/>
    <cellStyle name="Normal GHG whole table" xfId="40"/>
    <cellStyle name="DocBox_EmptyRow" xfId="41"/>
    <cellStyle name="AggOrange9" xfId="42"/>
    <cellStyle name="AggOrange" xfId="43"/>
    <cellStyle name="CustomizationCells" xfId="44"/>
    <cellStyle name="AggOrangeRBorder" xfId="45"/>
    <cellStyle name="InputCells12" xfId="46"/>
    <cellStyle name="Empty_B_border" xfId="47"/>
    <cellStyle name="AggGreen12" xfId="48"/>
    <cellStyle name="Shade" xfId="49"/>
    <cellStyle name="AggGreen" xfId="50"/>
    <cellStyle name="AggGreen_Bbdr" xfId="51"/>
    <cellStyle name="InputCells12_BBorder" xfId="52"/>
    <cellStyle name="Normál_Munka1" xfId="53"/>
    <cellStyle name="AggOrangeLB_2x" xfId="54"/>
    <cellStyle name="AggOrange_B_border" xfId="55"/>
    <cellStyle name="AggOrangeLBorder" xfId="56"/>
    <cellStyle name="AggOrangeRBorder_CRFReport-template" xfId="57"/>
    <cellStyle name="Обычный_2++" xfId="58"/>
    <cellStyle name="AggblueCels_1x" xfId="59"/>
    <cellStyle name="AggblueCels" xfId="60"/>
    <cellStyle name="Normal 7" xfId="61"/>
    <cellStyle name="KP_thin_border_dark_grey" xfId="62"/>
    <cellStyle name="Normal 3 5" xfId="63"/>
    <cellStyle name="Normal GHG Numbers (0.00) 3" xfId="64"/>
    <cellStyle name="???????????" xfId="65"/>
    <cellStyle name="???????_2++" xfId="66"/>
    <cellStyle name="Normal 2 4" xfId="67"/>
    <cellStyle name="Normal 3 2 2" xfId="68"/>
    <cellStyle name="Standard 2" xfId="69"/>
    <cellStyle name="Hyperlink 2" xfId="70"/>
    <cellStyle name="Shade 4 2" xfId="71"/>
    <cellStyle name="AggOrangeRBorder 3 2" xfId="72"/>
    <cellStyle name="Ausgabe" xfId="73"/>
    <cellStyle name="Berechnung" xfId="74"/>
    <cellStyle name="Warnender Text" xfId="75"/>
    <cellStyle name="Erklärender Text" xfId="76"/>
    <cellStyle name="Ergebnis" xfId="77"/>
    <cellStyle name="20 % - Akzent1" xfId="78"/>
    <cellStyle name="40 % - Akzent1" xfId="79"/>
    <cellStyle name="60 % - Akzent1" xfId="80"/>
    <cellStyle name="20 % - Akzent2" xfId="81"/>
    <cellStyle name="40 % - Akzent2" xfId="82"/>
    <cellStyle name="60 % - Akzent2" xfId="83"/>
    <cellStyle name="20 % - Akzent3" xfId="84"/>
    <cellStyle name="40 % - Akzent3" xfId="85"/>
    <cellStyle name="60 % - Akzent3" xfId="86"/>
    <cellStyle name="20 % - Akzent4" xfId="87"/>
    <cellStyle name="40 % - Akzent4" xfId="88"/>
    <cellStyle name="60 % - Akzent4" xfId="89"/>
    <cellStyle name="20 % - Akzent5" xfId="90"/>
    <cellStyle name="40 % - Akzent5" xfId="91"/>
    <cellStyle name="60 % - Akzent5" xfId="92"/>
    <cellStyle name="20 % - Akzent6" xfId="93"/>
    <cellStyle name="40 % - Akzent6" xfId="94"/>
    <cellStyle name="60 % - Akzent6" xfId="95"/>
    <cellStyle name="Normal GHG whole table 4" xfId="96"/>
    <cellStyle name="AggOrange9 5" xfId="97"/>
    <cellStyle name="AggOrange 5" xfId="98"/>
    <cellStyle name="CustomizationCells 4" xfId="99"/>
    <cellStyle name="AggOrangeRBorder 5" xfId="100"/>
    <cellStyle name="InputCells12 5" xfId="101"/>
    <cellStyle name="AggGreen12 5" xfId="102"/>
    <cellStyle name="Shade 5" xfId="103"/>
    <cellStyle name="AggGreen 5" xfId="104"/>
    <cellStyle name="AggOrangeLBorder 5" xfId="105"/>
    <cellStyle name="RowLevel_1 2" xfId="106"/>
    <cellStyle name="20% - Accent1 2" xfId="107"/>
    <cellStyle name="20% - Accent2 2" xfId="108"/>
    <cellStyle name="20% - Accent3 2" xfId="109"/>
    <cellStyle name="20% - Accent4 2" xfId="110"/>
    <cellStyle name="20% - Accent5 2" xfId="111"/>
    <cellStyle name="20% - Accent6 2" xfId="112"/>
    <cellStyle name="2x indented GHG Textfiels 2" xfId="113"/>
    <cellStyle name="2x indented GHG Textfiels 2 2" xfId="114"/>
    <cellStyle name="2x indented GHG Textfiels 3" xfId="115"/>
    <cellStyle name="40% - Accent1 2" xfId="116"/>
    <cellStyle name="40% - Accent2 2" xfId="117"/>
    <cellStyle name="40% - Accent3 2" xfId="118"/>
    <cellStyle name="40% - Accent4 2" xfId="119"/>
    <cellStyle name="40% - Accent5 2" xfId="120"/>
    <cellStyle name="40% - Accent6 2" xfId="121"/>
    <cellStyle name="5x indented GHG Textfiels 2" xfId="122"/>
    <cellStyle name="5x indented GHG Textfiels 2 2" xfId="123"/>
    <cellStyle name="5x indented GHG Textfiels 3" xfId="124"/>
    <cellStyle name="60% - Accent1 2" xfId="125"/>
    <cellStyle name="60% - Accent2 2" xfId="126"/>
    <cellStyle name="60% - Accent3 2" xfId="127"/>
    <cellStyle name="60% - Accent4 2" xfId="128"/>
    <cellStyle name="60% - Accent5 2" xfId="129"/>
    <cellStyle name="60% - Accent6 2" xfId="130"/>
    <cellStyle name="Accent1 2" xfId="131"/>
    <cellStyle name="Accent2 2" xfId="132"/>
    <cellStyle name="Accent3 2" xfId="133"/>
    <cellStyle name="Accent4 2" xfId="134"/>
    <cellStyle name="Accent5 2" xfId="135"/>
    <cellStyle name="Accent6 2" xfId="136"/>
    <cellStyle name="AggblueBoldCels" xfId="137"/>
    <cellStyle name="AggblueBoldCels 2" xfId="138"/>
    <cellStyle name="AggblueCels 2" xfId="139"/>
    <cellStyle name="AggBoldCells 2" xfId="140"/>
    <cellStyle name="AggCels 2" xfId="141"/>
    <cellStyle name="AggGreen 2" xfId="142"/>
    <cellStyle name="AggGreen12 2" xfId="143"/>
    <cellStyle name="AggOrange 2" xfId="144"/>
    <cellStyle name="AggOrange9 2" xfId="145"/>
    <cellStyle name="AggOrangeLBorder 2" xfId="146"/>
    <cellStyle name="AggOrangeRBorder 2" xfId="147"/>
    <cellStyle name="Akzent1" xfId="148"/>
    <cellStyle name="Akzent2" xfId="149"/>
    <cellStyle name="Akzent3" xfId="150"/>
    <cellStyle name="Akzent4" xfId="151"/>
    <cellStyle name="Akzent5" xfId="152"/>
    <cellStyle name="Akzent6" xfId="153"/>
    <cellStyle name="Bad 2" xfId="154"/>
    <cellStyle name="Bold GHG Numbers (0.00)" xfId="155"/>
    <cellStyle name="Calculation 2" xfId="156"/>
    <cellStyle name="Check Cell 2" xfId="157"/>
    <cellStyle name="Comma 2 3" xfId="158"/>
    <cellStyle name="Comma 2 2 3" xfId="159"/>
    <cellStyle name="Comma 3" xfId="160"/>
    <cellStyle name="CustomCellsOrange" xfId="161"/>
    <cellStyle name="CustomizationGreenCells" xfId="162"/>
    <cellStyle name="Explanatory Text 2" xfId="163"/>
    <cellStyle name="Good 2" xfId="164"/>
    <cellStyle name="Gut" xfId="165"/>
    <cellStyle name="Heading 1 2" xfId="166"/>
    <cellStyle name="Heading 2 2" xfId="167"/>
    <cellStyle name="Heading 3 2" xfId="168"/>
    <cellStyle name="Heading 4 2" xfId="169"/>
    <cellStyle name="Input 2" xfId="170"/>
    <cellStyle name="InputCells 2" xfId="171"/>
    <cellStyle name="InputCells_Bborder_1" xfId="172"/>
    <cellStyle name="InputCells12 2" xfId="173"/>
    <cellStyle name="IntCells" xfId="174"/>
    <cellStyle name="Linked Cell 2" xfId="175"/>
    <cellStyle name="Neutral 2" xfId="176"/>
    <cellStyle name="Normaali 2" xfId="177"/>
    <cellStyle name="Normaali 2 2" xfId="178"/>
    <cellStyle name="Normal 2 2" xfId="179"/>
    <cellStyle name="Normal 2 2 2" xfId="180"/>
    <cellStyle name="Normal 2 3" xfId="181"/>
    <cellStyle name="Normal 3 2" xfId="182"/>
    <cellStyle name="Normal 4" xfId="183"/>
    <cellStyle name="Normal 4 2" xfId="184"/>
    <cellStyle name="Normal 4 2 2" xfId="185"/>
    <cellStyle name="Normal 5" xfId="186"/>
    <cellStyle name="Normal 6" xfId="187"/>
    <cellStyle name="Normal GHG Numbers (0.00)" xfId="188"/>
    <cellStyle name="Normal GHG Numbers (0.00) 2" xfId="189"/>
    <cellStyle name="Normal GHG Numbers (0.00) 3 4" xfId="190"/>
    <cellStyle name="Normal GHG Textfiels Bold 2" xfId="191"/>
    <cellStyle name="Normal GHG Textfiels Bold 3" xfId="192"/>
    <cellStyle name="Normal GHG-Shade 2" xfId="193"/>
    <cellStyle name="Normal GHG-Shade 2 2" xfId="194"/>
    <cellStyle name="Normal GHG-Shade 2 3" xfId="195"/>
    <cellStyle name="Normal GHG-Shade 3" xfId="196"/>
    <cellStyle name="Normal GHG-Shade 3 2" xfId="197"/>
    <cellStyle name="Normal GHG-Shade 4" xfId="198"/>
    <cellStyle name="Note 2" xfId="199"/>
    <cellStyle name="Notiz" xfId="200"/>
    <cellStyle name="Output 2" xfId="201"/>
    <cellStyle name="Pattern" xfId="202"/>
    <cellStyle name="Percent 2 3" xfId="203"/>
    <cellStyle name="Schlecht" xfId="204"/>
    <cellStyle name="Shade 2" xfId="205"/>
    <cellStyle name="Shade_B_border2" xfId="206"/>
    <cellStyle name="Title 2" xfId="207"/>
    <cellStyle name="Total 2" xfId="208"/>
    <cellStyle name="Überschrift" xfId="209"/>
    <cellStyle name="Überschrift 1" xfId="210"/>
    <cellStyle name="Überschrift 2" xfId="211"/>
    <cellStyle name="Überschrift 3" xfId="212"/>
    <cellStyle name="Überschrift 4" xfId="213"/>
    <cellStyle name="Verknüpfte Zelle" xfId="214"/>
    <cellStyle name="Warning Text 2" xfId="215"/>
    <cellStyle name="Zelle überprüfen" xfId="216"/>
    <cellStyle name="Гиперссылка" xfId="217"/>
    <cellStyle name="Гиперссылка 2" xfId="218"/>
    <cellStyle name="5x indented GHG Textfiels_Table 4(II)" xfId="219"/>
    <cellStyle name="AggBoldCells 3" xfId="220"/>
    <cellStyle name="AggCels 3" xfId="221"/>
    <cellStyle name="InputCells 3" xfId="222"/>
    <cellStyle name="Normal 3 3" xfId="223"/>
    <cellStyle name="Normal 4 3" xfId="224"/>
    <cellStyle name="Normal GHG-Shade 2 4" xfId="225"/>
    <cellStyle name="Гиперссылка 3" xfId="226"/>
    <cellStyle name="20% - Accent1 3" xfId="227"/>
    <cellStyle name="20% - Accent2 3" xfId="228"/>
    <cellStyle name="20% - Accent3 3" xfId="229"/>
    <cellStyle name="20% - Accent4 3" xfId="230"/>
    <cellStyle name="20% - Accent5 3" xfId="231"/>
    <cellStyle name="20% - Accent6 3" xfId="232"/>
    <cellStyle name="40% - Accent1 3" xfId="233"/>
    <cellStyle name="40% - Accent2 3" xfId="234"/>
    <cellStyle name="40% - Accent3 3" xfId="235"/>
    <cellStyle name="40% - Accent4 3" xfId="236"/>
    <cellStyle name="40% - Accent5 3" xfId="237"/>
    <cellStyle name="40% - Accent6 3" xfId="238"/>
    <cellStyle name="60% - Accent1 3" xfId="239"/>
    <cellStyle name="60% - Accent2 3" xfId="240"/>
    <cellStyle name="60% - Accent3 3" xfId="241"/>
    <cellStyle name="60% - Accent4 3" xfId="242"/>
    <cellStyle name="60% - Accent5 3" xfId="243"/>
    <cellStyle name="60% - Accent6 3" xfId="244"/>
    <cellStyle name="Accent1 3" xfId="245"/>
    <cellStyle name="Accent2 3" xfId="246"/>
    <cellStyle name="Accent3 3" xfId="247"/>
    <cellStyle name="Accent4 3" xfId="248"/>
    <cellStyle name="Accent5 3" xfId="249"/>
    <cellStyle name="Accent6 3" xfId="250"/>
    <cellStyle name="Bad 3" xfId="251"/>
    <cellStyle name="Calculation 3" xfId="252"/>
    <cellStyle name="Check Cell 3" xfId="253"/>
    <cellStyle name="Explanatory Text 3" xfId="254"/>
    <cellStyle name="Good 3" xfId="255"/>
    <cellStyle name="Heading 1 3" xfId="256"/>
    <cellStyle name="Heading 2 3" xfId="257"/>
    <cellStyle name="Heading 3 3" xfId="258"/>
    <cellStyle name="Heading 4 3" xfId="259"/>
    <cellStyle name="Input 3" xfId="260"/>
    <cellStyle name="Linked Cell 3" xfId="261"/>
    <cellStyle name="Neutral 3" xfId="262"/>
    <cellStyle name="Normal 8" xfId="263"/>
    <cellStyle name="Note 3" xfId="264"/>
    <cellStyle name="Output 3" xfId="265"/>
    <cellStyle name="Title 3" xfId="266"/>
    <cellStyle name="Total 3" xfId="267"/>
    <cellStyle name="Warning Text 3" xfId="268"/>
    <cellStyle name="ContentsHyperlink" xfId="269"/>
    <cellStyle name="20 % - Akzent1 3" xfId="270"/>
    <cellStyle name="20 % - Akzent2 3" xfId="271"/>
    <cellStyle name="20 % - Akzent3 3" xfId="272"/>
    <cellStyle name="20 % - Akzent4 3" xfId="273"/>
    <cellStyle name="20 % - Akzent5 3" xfId="274"/>
    <cellStyle name="20 % - Akzent6 3" xfId="275"/>
    <cellStyle name="40 % - Akzent1 3" xfId="276"/>
    <cellStyle name="40 % - Akzent2 3" xfId="277"/>
    <cellStyle name="40 % - Akzent3 3" xfId="278"/>
    <cellStyle name="40 % - Akzent4 3" xfId="279"/>
    <cellStyle name="40 % - Akzent5 3" xfId="280"/>
    <cellStyle name="40 % - Akzent6 3" xfId="281"/>
    <cellStyle name="60 % - Akzent1 3" xfId="282"/>
    <cellStyle name="60 % - Akzent2 3" xfId="283"/>
    <cellStyle name="60 % - Akzent3 3" xfId="284"/>
    <cellStyle name="60 % - Akzent4 3" xfId="285"/>
    <cellStyle name="60 % - Akzent5 3" xfId="286"/>
    <cellStyle name="60 % - Akzent6 3" xfId="287"/>
    <cellStyle name="AggGreen 4" xfId="288"/>
    <cellStyle name="AggGreen 2 3" xfId="289"/>
    <cellStyle name="AggGreen12 4" xfId="290"/>
    <cellStyle name="AggGreen12 2 3" xfId="291"/>
    <cellStyle name="AggOrange 4" xfId="292"/>
    <cellStyle name="AggOrange 2 3" xfId="293"/>
    <cellStyle name="AggOrange9 4" xfId="294"/>
    <cellStyle name="AggOrange9 2 3" xfId="295"/>
    <cellStyle name="AggOrangeLBorder 4" xfId="296"/>
    <cellStyle name="AggOrangeLBorder 2 3" xfId="297"/>
    <cellStyle name="AggOrangeRBorder 4" xfId="298"/>
    <cellStyle name="AggOrangeRBorder 2 3" xfId="299"/>
    <cellStyle name="Berechnung 3" xfId="300"/>
    <cellStyle name="CustomCellsOrange 3" xfId="301"/>
    <cellStyle name="CustomizationCells 3" xfId="302"/>
    <cellStyle name="CustomizationGreenCells 3" xfId="303"/>
    <cellStyle name="Erklärender Text 3" xfId="304"/>
    <cellStyle name="Eingabe 4" xfId="305"/>
    <cellStyle name="InputCells12 4" xfId="306"/>
    <cellStyle name="InputCells12 2 3" xfId="307"/>
    <cellStyle name="Normal 5 8" xfId="308"/>
    <cellStyle name="Normal GHG whole table 3" xfId="309"/>
    <cellStyle name="Ausgabe 3" xfId="310"/>
    <cellStyle name="Pattern 3" xfId="311"/>
    <cellStyle name="Shade 4" xfId="312"/>
    <cellStyle name="Shade 2 3" xfId="313"/>
    <cellStyle name="Ergebnis 3" xfId="314"/>
    <cellStyle name="Warnender Text 3" xfId="315"/>
    <cellStyle name="Normal 7 8" xfId="316"/>
    <cellStyle name="Normal 5 2" xfId="317"/>
    <cellStyle name="Normal 6 2" xfId="318"/>
    <cellStyle name="Normal 7 2" xfId="319"/>
    <cellStyle name="Normal 6 3" xfId="320"/>
    <cellStyle name="Normal 5 3" xfId="321"/>
    <cellStyle name="Normal 6 4" xfId="322"/>
    <cellStyle name="Normal 7 3" xfId="323"/>
    <cellStyle name="Normal 5 2 2" xfId="324"/>
    <cellStyle name="Normal 6 2 2" xfId="325"/>
    <cellStyle name="Normal 7 2 2" xfId="326"/>
    <cellStyle name="Normal 6 3 2" xfId="327"/>
    <cellStyle name="Normal 5 4" xfId="328"/>
    <cellStyle name="Normal 5 2 3" xfId="329"/>
    <cellStyle name="Normal 5 2 2 2" xfId="330"/>
    <cellStyle name="Normal 5 3 2" xfId="331"/>
    <cellStyle name="Normal 6 5" xfId="332"/>
    <cellStyle name="Normal 6 2 3" xfId="333"/>
    <cellStyle name="Normal 6 2 2 2" xfId="334"/>
    <cellStyle name="Normal 6 3 3" xfId="335"/>
    <cellStyle name="Normal 6 3 2 2" xfId="336"/>
    <cellStyle name="Normal 6 4 2" xfId="337"/>
    <cellStyle name="Normal 7 4" xfId="338"/>
    <cellStyle name="Normal 7 2 3" xfId="339"/>
    <cellStyle name="Normal 7 2 2 2" xfId="340"/>
    <cellStyle name="Normal 7 3 2" xfId="341"/>
    <cellStyle name="Normal 5 5" xfId="342"/>
    <cellStyle name="Normal 5 2 4" xfId="343"/>
    <cellStyle name="Normal 5 2 2 3" xfId="344"/>
    <cellStyle name="Normal 5 2 2 2 2" xfId="345"/>
    <cellStyle name="Normal 5 2 3 2" xfId="346"/>
    <cellStyle name="Normal 5 3 3" xfId="347"/>
    <cellStyle name="Normal 5 3 2 2" xfId="348"/>
    <cellStyle name="Normal 5 4 2" xfId="349"/>
    <cellStyle name="Normal 6 6" xfId="350"/>
    <cellStyle name="Normal 6 2 4" xfId="351"/>
    <cellStyle name="Normal 6 2 2 3" xfId="352"/>
    <cellStyle name="Normal 6 2 2 2 2" xfId="353"/>
    <cellStyle name="Normal 6 2 3 2" xfId="354"/>
    <cellStyle name="Normal 6 3 4" xfId="355"/>
    <cellStyle name="Normal 6 3 2 3" xfId="356"/>
    <cellStyle name="Normal 6 3 2 2 2" xfId="357"/>
    <cellStyle name="Normal 6 3 3 2" xfId="358"/>
    <cellStyle name="Normal 6 4 3" xfId="359"/>
    <cellStyle name="Normal 6 4 2 2" xfId="360"/>
    <cellStyle name="Normal 6 5 2" xfId="361"/>
    <cellStyle name="Normal 7 5" xfId="362"/>
    <cellStyle name="Normal 7 2 4" xfId="363"/>
    <cellStyle name="Normal 7 2 2 3" xfId="364"/>
    <cellStyle name="Normal 7 2 2 2 2" xfId="365"/>
    <cellStyle name="Normal 7 2 3 2" xfId="366"/>
    <cellStyle name="Normal 7 3 3" xfId="367"/>
    <cellStyle name="Normal 7 3 2 2" xfId="368"/>
    <cellStyle name="Normal 7 4 2" xfId="369"/>
    <cellStyle name="Normal 9" xfId="370"/>
    <cellStyle name="Input 4" xfId="371"/>
    <cellStyle name="AggBoldCells 4" xfId="372"/>
    <cellStyle name="AggCels 4" xfId="373"/>
    <cellStyle name="InputCells 4" xfId="374"/>
    <cellStyle name="Normal 7 6" xfId="375"/>
    <cellStyle name="2x indented GHG Textfiels 3 3" xfId="376"/>
    <cellStyle name="5x indented GHG Textfiels 3 3" xfId="377"/>
    <cellStyle name="Accent1 4" xfId="378"/>
    <cellStyle name="Accent2 4" xfId="379"/>
    <cellStyle name="Accent3 4" xfId="380"/>
    <cellStyle name="Accent4 4" xfId="381"/>
    <cellStyle name="Accent5 4" xfId="382"/>
    <cellStyle name="Accent6 4" xfId="383"/>
    <cellStyle name="Good 4" xfId="384"/>
    <cellStyle name="Normal 3 4" xfId="385"/>
    <cellStyle name="Normal 5 6" xfId="386"/>
    <cellStyle name="Normal 6 7" xfId="387"/>
    <cellStyle name="Normal GHG Numbers (0.00) 3 3" xfId="388"/>
    <cellStyle name="Normal GHG Textfiels Bold 3 3" xfId="389"/>
    <cellStyle name="Normal GHG-Shade 2 5" xfId="390"/>
    <cellStyle name="Bad 4" xfId="391"/>
    <cellStyle name="Heading 1 4" xfId="392"/>
    <cellStyle name="Heading 2 4" xfId="393"/>
    <cellStyle name="Heading 3 4" xfId="394"/>
    <cellStyle name="Heading 4 4" xfId="395"/>
    <cellStyle name="Linked Cell 4" xfId="396"/>
    <cellStyle name="Check Cell 4" xfId="397"/>
    <cellStyle name="Гиперссылка 4" xfId="398"/>
    <cellStyle name="Normal 10" xfId="399"/>
    <cellStyle name="Eingabe 2" xfId="400"/>
    <cellStyle name="20 % - Akzent1 2" xfId="401"/>
    <cellStyle name="20 % - Akzent2 2" xfId="402"/>
    <cellStyle name="20 % - Akzent3 2" xfId="403"/>
    <cellStyle name="20 % - Akzent4 2" xfId="404"/>
    <cellStyle name="20 % - Akzent5 2" xfId="405"/>
    <cellStyle name="20 % - Akzent6 2" xfId="406"/>
    <cellStyle name="40 % - Akzent1 2" xfId="407"/>
    <cellStyle name="40 % - Akzent2 2" xfId="408"/>
    <cellStyle name="40 % - Akzent3 2" xfId="409"/>
    <cellStyle name="40 % - Akzent4 2" xfId="410"/>
    <cellStyle name="40 % - Akzent5 2" xfId="411"/>
    <cellStyle name="40 % - Akzent6 2" xfId="412"/>
    <cellStyle name="60 % - Akzent1 2" xfId="413"/>
    <cellStyle name="60 % - Akzent2 2" xfId="414"/>
    <cellStyle name="60 % - Akzent3 2" xfId="415"/>
    <cellStyle name="60 % - Akzent4 2" xfId="416"/>
    <cellStyle name="60 % - Akzent5 2" xfId="417"/>
    <cellStyle name="60 % - Akzent6 2" xfId="418"/>
    <cellStyle name="Ausgabe 2" xfId="419"/>
    <cellStyle name="Berechnung 2" xfId="420"/>
    <cellStyle name="Ergebnis 2" xfId="421"/>
    <cellStyle name="Erklärender Text 2" xfId="422"/>
    <cellStyle name="Normal 6 8" xfId="423"/>
    <cellStyle name="Warnender Text 2" xfId="424"/>
    <cellStyle name="Standard 2 2" xfId="425"/>
    <cellStyle name="Normal 6 9" xfId="426"/>
    <cellStyle name="Normal 11" xfId="427"/>
    <cellStyle name="2x indented GHG Textfiels 3 2" xfId="428"/>
    <cellStyle name="5x indented GHG Textfiels 3 2" xfId="429"/>
    <cellStyle name="AggGreen 3" xfId="430"/>
    <cellStyle name="AggGreen 2 2" xfId="431"/>
    <cellStyle name="AggGreen12 3" xfId="432"/>
    <cellStyle name="AggGreen12 2 2" xfId="433"/>
    <cellStyle name="AggOrange 3" xfId="434"/>
    <cellStyle name="AggOrange 2 2" xfId="435"/>
    <cellStyle name="AggOrange9 3" xfId="436"/>
    <cellStyle name="AggOrange9 2 2" xfId="437"/>
    <cellStyle name="AggOrangeLBorder 3" xfId="438"/>
    <cellStyle name="AggOrangeLBorder 2 2" xfId="439"/>
    <cellStyle name="AggOrangeRBorder 3" xfId="440"/>
    <cellStyle name="AggOrangeRBorder 2 2" xfId="441"/>
    <cellStyle name="Comma 2 2 2" xfId="442"/>
    <cellStyle name="CustomCellsOrange 2" xfId="443"/>
    <cellStyle name="CustomizationCells 2" xfId="444"/>
    <cellStyle name="CustomizationGreenCells 2" xfId="445"/>
    <cellStyle name="Eingabe 3" xfId="446"/>
    <cellStyle name="InputCells12 3" xfId="447"/>
    <cellStyle name="InputCells12 2 2" xfId="448"/>
    <cellStyle name="Normal 2 3 2" xfId="449"/>
    <cellStyle name="Normal 4 2 3" xfId="450"/>
    <cellStyle name="Normal 4 3 2" xfId="451"/>
    <cellStyle name="Normal 5 2 5" xfId="452"/>
    <cellStyle name="Normal 6 10" xfId="453"/>
    <cellStyle name="Normal 6 2 5" xfId="454"/>
    <cellStyle name="Normal 7 2 5" xfId="455"/>
    <cellStyle name="Normal 8 3" xfId="456"/>
    <cellStyle name="Normal 8 2" xfId="457"/>
    <cellStyle name="Normal GHG Numbers (0.00) 3 2" xfId="458"/>
    <cellStyle name="Normal GHG Textfiels Bold 3 2" xfId="459"/>
    <cellStyle name="Normal GHG whole table 2" xfId="460"/>
    <cellStyle name="Normal GHG-Shade 4 2" xfId="461"/>
    <cellStyle name="Pattern 2" xfId="462"/>
    <cellStyle name="Percent 2 2" xfId="463"/>
    <cellStyle name="Shade 3" xfId="464"/>
    <cellStyle name="Shade 2 2" xfId="465"/>
    <cellStyle name="CustomCellsOrange 2 2" xfId="466"/>
    <cellStyle name="CustomizationCells 2 2" xfId="467"/>
    <cellStyle name="Normal 10 2" xfId="468"/>
    <cellStyle name="Normal 11 2" xfId="469"/>
    <cellStyle name="Normal 5 7" xfId="470"/>
    <cellStyle name="Normal 5 2 6" xfId="471"/>
    <cellStyle name="Normal 5 2 2 4" xfId="472"/>
    <cellStyle name="Normal 5 2 2 2 3" xfId="473"/>
    <cellStyle name="Normal 5 2 2 2 2 2" xfId="474"/>
    <cellStyle name="Normal 5 2 2 3 2" xfId="475"/>
    <cellStyle name="Normal 5 2 3 3" xfId="476"/>
    <cellStyle name="Normal 5 2 3 2 2" xfId="477"/>
    <cellStyle name="Normal 5 2 4 2" xfId="478"/>
    <cellStyle name="Normal 5 2 5 2" xfId="479"/>
    <cellStyle name="Normal 5 3 4" xfId="480"/>
    <cellStyle name="Normal 5 3 2 3" xfId="481"/>
    <cellStyle name="Normal 5 3 2 2 2" xfId="482"/>
    <cellStyle name="Normal 5 3 3 2" xfId="483"/>
    <cellStyle name="Normal 5 4 3" xfId="484"/>
    <cellStyle name="Normal 5 4 2 2" xfId="485"/>
    <cellStyle name="Normal 5 5 2" xfId="486"/>
    <cellStyle name="Normal 6 11" xfId="487"/>
    <cellStyle name="Normal 6 10 2" xfId="488"/>
    <cellStyle name="Normal 6 2 6" xfId="489"/>
    <cellStyle name="Normal 6 2 2 4" xfId="490"/>
    <cellStyle name="Normal 6 2 2 2 3" xfId="491"/>
    <cellStyle name="Normal 6 2 2 2 2 2" xfId="492"/>
    <cellStyle name="Normal 6 2 2 3 2" xfId="493"/>
    <cellStyle name="Normal 6 2 3 3" xfId="494"/>
    <cellStyle name="Normal 6 2 3 2 2" xfId="495"/>
    <cellStyle name="Normal 6 2 4 2" xfId="496"/>
    <cellStyle name="Normal 6 2 5 2" xfId="497"/>
    <cellStyle name="Normal 6 3 5" xfId="498"/>
    <cellStyle name="Normal 6 3 2 4" xfId="499"/>
    <cellStyle name="Normal 6 3 2 2 3" xfId="500"/>
    <cellStyle name="Normal 6 3 2 2 2 2" xfId="501"/>
    <cellStyle name="Normal 6 3 2 3 2" xfId="502"/>
    <cellStyle name="Normal 6 3 3 3" xfId="503"/>
    <cellStyle name="Normal 6 3 3 2 2" xfId="504"/>
    <cellStyle name="Normal 6 3 4 2" xfId="505"/>
    <cellStyle name="Normal 6 4 4" xfId="506"/>
    <cellStyle name="Normal 6 4 2 3" xfId="507"/>
    <cellStyle name="Normal 6 4 2 2 2" xfId="508"/>
    <cellStyle name="Normal 6 4 3 2" xfId="509"/>
    <cellStyle name="Normal 6 5 3" xfId="510"/>
    <cellStyle name="Normal 6 5 2 2" xfId="511"/>
    <cellStyle name="Normal 6 6 2" xfId="512"/>
    <cellStyle name="Normal 6 7 2" xfId="513"/>
    <cellStyle name="Normal 6 8 2" xfId="514"/>
    <cellStyle name="Normal 6 9 2" xfId="515"/>
    <cellStyle name="Normal 7 7" xfId="516"/>
    <cellStyle name="Normal 7 2 6" xfId="517"/>
    <cellStyle name="Normal 7 2 2 4" xfId="518"/>
    <cellStyle name="Normal 7 2 2 2 3" xfId="519"/>
    <cellStyle name="Normal 7 2 2 2 2 2" xfId="520"/>
    <cellStyle name="Normal 7 2 2 3 2" xfId="521"/>
    <cellStyle name="Normal 7 2 3 3" xfId="522"/>
    <cellStyle name="Normal 7 2 3 2 2" xfId="523"/>
    <cellStyle name="Normal 7 2 4 2" xfId="524"/>
    <cellStyle name="Normal 7 2 5 2" xfId="525"/>
    <cellStyle name="Normal 7 3 4" xfId="526"/>
    <cellStyle name="Normal 7 3 2 3" xfId="527"/>
    <cellStyle name="Normal 7 3 2 2 2" xfId="528"/>
    <cellStyle name="Normal 7 3 3 2" xfId="529"/>
    <cellStyle name="Normal 7 4 3" xfId="530"/>
    <cellStyle name="Normal 7 4 2 2" xfId="531"/>
    <cellStyle name="Normal 7 5 2" xfId="532"/>
    <cellStyle name="Normal 9 2" xfId="533"/>
    <cellStyle name="Standard 2 3" xfId="534"/>
    <cellStyle name="Standard 2 2 2" xfId="535"/>
    <cellStyle name="CustomCellsOrange 2 2 2" xfId="536"/>
    <cellStyle name="CustomizationCells 2 2 2" xfId="537"/>
    <cellStyle name="Normal 12" xfId="538"/>
    <cellStyle name="AggOrange 2 3 3" xfId="539"/>
    <cellStyle name="Shade 4 4" xfId="540"/>
    <cellStyle name="Berechnung 2 3" xfId="541"/>
    <cellStyle name="AggGreen 4 3" xfId="542"/>
    <cellStyle name="InputCells12 4 4" xfId="543"/>
    <cellStyle name="Total 2 4" xfId="544"/>
    <cellStyle name="CustomizationGreenCells 3 4" xfId="545"/>
    <cellStyle name="Eingabe 4 4" xfId="546"/>
    <cellStyle name="Pattern 3 3" xfId="547"/>
    <cellStyle name="Note 2 4" xfId="548"/>
    <cellStyle name="CustomizationCells 2 2 4" xfId="549"/>
    <cellStyle name="Shade 2 2 2" xfId="550"/>
    <cellStyle name="Normal GHG Textfiels Bold 3 2 2" xfId="551"/>
    <cellStyle name="InputCells12 3 2" xfId="552"/>
    <cellStyle name="AggOrangeRBorder 2 2 2" xfId="553"/>
    <cellStyle name="AggOrange 2 3 4" xfId="554"/>
    <cellStyle name="AggOrange 2 2 2" xfId="555"/>
    <cellStyle name="AggGreen12 3 2" xfId="556"/>
    <cellStyle name="AggGreen 3 2" xfId="557"/>
    <cellStyle name="2x indented GHG Textfiels 3 2 2" xfId="558"/>
    <cellStyle name="Input 3 4" xfId="559"/>
    <cellStyle name="Ausgabe 2 3" xfId="560"/>
    <cellStyle name="2x indented GHG Textfiels 3 3 4" xfId="561"/>
    <cellStyle name="Eingabe 3 4" xfId="562"/>
    <cellStyle name="Normal GHG Numbers (0.00) 3 3 3" xfId="563"/>
    <cellStyle name="Calculation 2 4" xfId="564"/>
    <cellStyle name="Ergebnis 3 3" xfId="565"/>
    <cellStyle name="Ausgabe 3 3" xfId="566"/>
    <cellStyle name="Normal GHG whole table 3 3" xfId="567"/>
    <cellStyle name="InputCells12 2 3 3" xfId="568"/>
    <cellStyle name="InputCells12 4 3" xfId="569"/>
    <cellStyle name="Eingabe 4 3" xfId="570"/>
    <cellStyle name="Ausgabe 4" xfId="571"/>
    <cellStyle name="Berechnung 4" xfId="572"/>
    <cellStyle name="CustomCellsOrange 3 3" xfId="573"/>
    <cellStyle name="Calculation 2 2" xfId="574"/>
    <cellStyle name="Berechnung 3 3" xfId="575"/>
    <cellStyle name="AggOrangeLBorder 2 3 3" xfId="576"/>
    <cellStyle name="AggOrangeLBorder 4 3" xfId="577"/>
    <cellStyle name="AggOrange9 4 3" xfId="578"/>
    <cellStyle name="AggGreen12 2 3 3" xfId="579"/>
    <cellStyle name="Eingabe 5" xfId="580"/>
    <cellStyle name="Ergebnis 4" xfId="581"/>
    <cellStyle name="Total 3 3" xfId="582"/>
    <cellStyle name="Note 3 3" xfId="583"/>
    <cellStyle name="Input 2 2" xfId="584"/>
    <cellStyle name="Normal GHG Textfiels Bold 3 3 4" xfId="585"/>
    <cellStyle name="CustomCellsOrange 3 4" xfId="586"/>
    <cellStyle name="Berechnung 3 4" xfId="587"/>
    <cellStyle name="CustomizationCells 3 4" xfId="588"/>
    <cellStyle name="Note 2 2" xfId="589"/>
    <cellStyle name="Notiz 2" xfId="590"/>
    <cellStyle name="Output 2 2" xfId="591"/>
    <cellStyle name="Ergebnis 3 4" xfId="592"/>
    <cellStyle name="Shade 2 3 4" xfId="593"/>
    <cellStyle name="AggOrange 4 4" xfId="594"/>
    <cellStyle name="Total 2 2" xfId="595"/>
    <cellStyle name="AggOrangeRBorder 2 3 4" xfId="596"/>
    <cellStyle name="Berechnung 2 4" xfId="597"/>
    <cellStyle name="AggOrangeLBorder 4 4" xfId="598"/>
    <cellStyle name="Calculation 3 3" xfId="599"/>
    <cellStyle name="Ergebnis 2 4" xfId="600"/>
    <cellStyle name="Note 3 4" xfId="601"/>
    <cellStyle name="AggOrangeLBorder 2 3 4" xfId="602"/>
    <cellStyle name="CustomCellsOrange 2 2 4" xfId="603"/>
    <cellStyle name="Shade 3 2" xfId="604"/>
    <cellStyle name="Pattern 2 2" xfId="605"/>
    <cellStyle name="Normal GHG whole table 2 2" xfId="606"/>
    <cellStyle name="Normal GHG Numbers (0.00) 3 2 2" xfId="607"/>
    <cellStyle name="AggGreen 2 2 2" xfId="608"/>
    <cellStyle name="Ergebnis 2 3" xfId="609"/>
    <cellStyle name="Normal GHG Textfiels Bold 3 3 3" xfId="610"/>
    <cellStyle name="5x indented GHG Textfiels 3 3 3" xfId="611"/>
    <cellStyle name="CustomizationGreenCells 3 3" xfId="612"/>
    <cellStyle name="Calculation 3 2" xfId="613"/>
    <cellStyle name="AggOrangeRBorder 2 3 3" xfId="614"/>
    <cellStyle name="Input 3 3" xfId="615"/>
    <cellStyle name="Input 3 2" xfId="616"/>
    <cellStyle name="Note 3 2" xfId="617"/>
    <cellStyle name="Output 3 2" xfId="618"/>
    <cellStyle name="Total 3 2" xfId="619"/>
    <cellStyle name="AggOrange 4 3" xfId="620"/>
    <cellStyle name="Notiz 4" xfId="621"/>
    <cellStyle name="InputCells12 2 2 2" xfId="622"/>
    <cellStyle name="Total 3 4" xfId="623"/>
    <cellStyle name="AggOrange9 4 4" xfId="624"/>
    <cellStyle name="AggOrange9 3 2" xfId="625"/>
    <cellStyle name="AggGreen12 2 2 2" xfId="626"/>
    <cellStyle name="AggGreen 4 2" xfId="627"/>
    <cellStyle name="AggGreen 2 3 2" xfId="628"/>
    <cellStyle name="AggGreen12 4 2" xfId="629"/>
    <cellStyle name="AggGreen12 2 3 2" xfId="630"/>
    <cellStyle name="AggOrange 4 2" xfId="631"/>
    <cellStyle name="AggOrange 2 3 2" xfId="632"/>
    <cellStyle name="AggOrange9 4 2" xfId="633"/>
    <cellStyle name="AggOrange9 2 3 2" xfId="634"/>
    <cellStyle name="AggOrangeLBorder 4 2" xfId="635"/>
    <cellStyle name="AggOrangeLBorder 2 3 2" xfId="636"/>
    <cellStyle name="AggOrangeRBorder 4 2" xfId="637"/>
    <cellStyle name="AggOrangeRBorder 2 3 2" xfId="638"/>
    <cellStyle name="Berechnung 3 2" xfId="639"/>
    <cellStyle name="CustomCellsOrange 3 2" xfId="640"/>
    <cellStyle name="CustomizationCells 3 2" xfId="641"/>
    <cellStyle name="CustomizationGreenCells 3 2" xfId="642"/>
    <cellStyle name="Eingabe 4 2" xfId="643"/>
    <cellStyle name="InputCells12 4 2" xfId="644"/>
    <cellStyle name="InputCells12 2 3 2" xfId="645"/>
    <cellStyle name="Normal GHG whole table 3 2" xfId="646"/>
    <cellStyle name="Ausgabe 3 2" xfId="647"/>
    <cellStyle name="Pattern 3 2" xfId="648"/>
    <cellStyle name="Shade 4 2 2" xfId="649"/>
    <cellStyle name="Shade 2 3 2" xfId="650"/>
    <cellStyle name="Ergebnis 3 2" xfId="651"/>
    <cellStyle name="Notiz 3" xfId="652"/>
    <cellStyle name="Note 2 3" xfId="653"/>
    <cellStyle name="Normal GHG whole table 3 4" xfId="654"/>
    <cellStyle name="Ergebnis 5" xfId="655"/>
    <cellStyle name="Total 2 3" xfId="656"/>
    <cellStyle name="Eingabe 6" xfId="657"/>
    <cellStyle name="Calculation 2 3" xfId="658"/>
    <cellStyle name="AggGreen12 2 3 4" xfId="659"/>
    <cellStyle name="AggGreen 4 4" xfId="660"/>
    <cellStyle name="Pattern 3 4" xfId="661"/>
    <cellStyle name="Ergebnis 6" xfId="662"/>
    <cellStyle name="2x indented GHG Textfiels 3 3 2" xfId="663"/>
    <cellStyle name="5x indented GHG Textfiels 3 3 2" xfId="664"/>
    <cellStyle name="2x indented GHG Textfiels 3 3 3" xfId="665"/>
    <cellStyle name="Normal GHG Numbers (0.00) 3 3 2" xfId="666"/>
    <cellStyle name="Normal GHG Textfiels Bold 3 3 2" xfId="667"/>
    <cellStyle name="CustomizationCells 3 3" xfId="668"/>
    <cellStyle name="Output 3 3" xfId="669"/>
    <cellStyle name="AggOrangeRBorder 4 3" xfId="670"/>
    <cellStyle name="Eingabe 3 3" xfId="671"/>
    <cellStyle name="AggOrangeRBorder 3 2 2" xfId="672"/>
    <cellStyle name="AggOrange9 2 2 2" xfId="673"/>
    <cellStyle name="AggOrange 3 2" xfId="674"/>
    <cellStyle name="Ausgabe 2 2" xfId="675"/>
    <cellStyle name="Berechnung 2 2" xfId="676"/>
    <cellStyle name="Ergebnis 2 2" xfId="677"/>
    <cellStyle name="Shade 4 3" xfId="678"/>
    <cellStyle name="Shade 2 3 3" xfId="679"/>
    <cellStyle name="AggOrange9 2 3 3" xfId="680"/>
    <cellStyle name="AggGreen12 4 3" xfId="681"/>
    <cellStyle name="Eingabe 3 2" xfId="682"/>
    <cellStyle name="Calculation 3 4" xfId="683"/>
    <cellStyle name="InputCells12 2 3 4" xfId="684"/>
    <cellStyle name="CustomCellsOrange 2 2 3" xfId="685"/>
    <cellStyle name="CustomizationCells 2 2 3" xfId="686"/>
    <cellStyle name="Output 2 3" xfId="687"/>
    <cellStyle name="Input 2 3" xfId="688"/>
    <cellStyle name="Berechnung 5" xfId="689"/>
    <cellStyle name="Ausgabe 5" xfId="690"/>
    <cellStyle name="AggOrangeRBorder 4 4" xfId="691"/>
    <cellStyle name="AggGreen12 4 4" xfId="692"/>
    <cellStyle name="AggGreen 2 3 4" xfId="693"/>
    <cellStyle name="AggOrange9 2 3 4" xfId="694"/>
    <cellStyle name="5x indented GHG Textfiels 3 3 4" xfId="695"/>
    <cellStyle name="Normal GHG Numbers (0.00) 3 3 4" xfId="696"/>
    <cellStyle name="AggGreen 2 3 3" xfId="697"/>
    <cellStyle name="Normal 12 2" xfId="698"/>
    <cellStyle name="Input 2 4" xfId="699"/>
    <cellStyle name="Eingabe 7" xfId="700"/>
    <cellStyle name="Berechnung 6" xfId="701"/>
    <cellStyle name="CustomCellsOrange 2 2 2 2" xfId="702"/>
    <cellStyle name="CustomizationCells 2 2 2 2" xfId="703"/>
    <cellStyle name="CustomCellsOrange 2 2 5" xfId="704"/>
    <cellStyle name="CustomizationCells 2 2 5" xfId="705"/>
    <cellStyle name="Ausgabe 6" xfId="706"/>
    <cellStyle name="Berechnung 7" xfId="707"/>
    <cellStyle name="Calculation 2 5" xfId="708"/>
    <cellStyle name="Eingabe 8" xfId="709"/>
    <cellStyle name="Ergebnis 7" xfId="710"/>
    <cellStyle name="Input 2 5" xfId="711"/>
    <cellStyle name="Note 2 5" xfId="712"/>
    <cellStyle name="Notiz 5" xfId="713"/>
    <cellStyle name="Output 2 4" xfId="714"/>
    <cellStyle name="Total 2 5" xfId="715"/>
    <cellStyle name="Calculation 3 5" xfId="716"/>
    <cellStyle name="Input 3 5" xfId="717"/>
    <cellStyle name="Note 3 5" xfId="718"/>
    <cellStyle name="Output 3 4" xfId="719"/>
    <cellStyle name="Total 3 5" xfId="720"/>
    <cellStyle name="AggOrangeLBorder 4 5" xfId="721"/>
    <cellStyle name="AggOrangeLBorder 2 3 5" xfId="722"/>
    <cellStyle name="AggOrangeRBorder 4 5" xfId="723"/>
    <cellStyle name="AggOrangeRBorder 2 3 5" xfId="724"/>
    <cellStyle name="Berechnung 3 5" xfId="725"/>
    <cellStyle name="CustomCellsOrange 3 5" xfId="726"/>
    <cellStyle name="CustomizationCells 3 5" xfId="727"/>
    <cellStyle name="CustomizationGreenCells 3 5" xfId="728"/>
    <cellStyle name="Eingabe 4 5" xfId="729"/>
    <cellStyle name="Ausgabe 3 4" xfId="730"/>
    <cellStyle name="Ergebnis 3 5" xfId="731"/>
    <cellStyle name="5x indented GHG Textfiels 3 3 5" xfId="732"/>
    <cellStyle name="Ausgabe 2 4" xfId="733"/>
    <cellStyle name="Berechnung 2 5" xfId="734"/>
    <cellStyle name="Ergebnis 2 5" xfId="735"/>
    <cellStyle name="2x indented GHG Textfiels 3 2 3" xfId="736"/>
    <cellStyle name="AggGreen 3 3" xfId="737"/>
    <cellStyle name="AggGreen 2 2 3" xfId="738"/>
    <cellStyle name="AggGreen12 3 3" xfId="739"/>
    <cellStyle name="AggGreen12 2 2 3" xfId="740"/>
    <cellStyle name="AggOrange 3 3" xfId="741"/>
    <cellStyle name="AggOrange 2 2 3" xfId="742"/>
    <cellStyle name="AggOrange9 3 3" xfId="743"/>
    <cellStyle name="AggOrange9 2 2 3" xfId="744"/>
    <cellStyle name="Eingabe 3 5" xfId="745"/>
    <cellStyle name="InputCells12 3 3" xfId="746"/>
    <cellStyle name="InputCells12 2 2 3" xfId="747"/>
    <cellStyle name="Normal GHG Numbers (0.00) 3 2 3" xfId="748"/>
    <cellStyle name="Normal GHG Textfiels Bold 3 2 3" xfId="749"/>
    <cellStyle name="Normal GHG whole table 2 3" xfId="750"/>
    <cellStyle name="Pattern 2 3" xfId="751"/>
    <cellStyle name="Shade 3 3" xfId="752"/>
    <cellStyle name="Shade 2 2 3" xfId="753"/>
    <cellStyle name="AggOrange 2 3 3 2" xfId="754"/>
    <cellStyle name="Shade 4 4 2" xfId="755"/>
    <cellStyle name="Berechnung 2 3 2" xfId="756"/>
    <cellStyle name="AggGreen 4 3 2" xfId="757"/>
    <cellStyle name="InputCells12 4 4 2" xfId="758"/>
    <cellStyle name="Total 2 4 2" xfId="759"/>
    <cellStyle name="CustomizationGreenCells 3 4 2" xfId="760"/>
    <cellStyle name="Eingabe 4 4 2" xfId="761"/>
    <cellStyle name="Pattern 3 3 2" xfId="762"/>
    <cellStyle name="Note 2 4 2" xfId="763"/>
    <cellStyle name="CustomizationCells 2 2 4 2" xfId="764"/>
    <cellStyle name="Shade 2 2 2 2" xfId="765"/>
    <cellStyle name="Normal GHG Textfiels Bold 3 2 2 2" xfId="766"/>
    <cellStyle name="InputCells12 3 2 2" xfId="767"/>
    <cellStyle name="AggOrangeRBorder 2 2 2 2" xfId="768"/>
    <cellStyle name="AggOrange 2 3 4 2" xfId="769"/>
    <cellStyle name="AggOrange 2 2 2 2" xfId="770"/>
    <cellStyle name="AggGreen12 3 2 2" xfId="771"/>
    <cellStyle name="AggGreen 3 2 2" xfId="772"/>
    <cellStyle name="2x indented GHG Textfiels 3 2 2 2" xfId="773"/>
    <cellStyle name="Input 3 4 2" xfId="774"/>
    <cellStyle name="Ausgabe 2 3 2" xfId="775"/>
    <cellStyle name="2x indented GHG Textfiels 3 3 4 2" xfId="776"/>
    <cellStyle name="Eingabe 3 4 2" xfId="777"/>
    <cellStyle name="Normal GHG Numbers (0.00) 3 3 3 2" xfId="778"/>
    <cellStyle name="Calculation 2 4 2" xfId="779"/>
    <cellStyle name="Ergebnis 3 3 2" xfId="780"/>
    <cellStyle name="Ausgabe 3 3 2" xfId="781"/>
    <cellStyle name="Normal GHG whole table 3 3 2" xfId="782"/>
    <cellStyle name="InputCells12 2 3 3 2" xfId="783"/>
    <cellStyle name="InputCells12 4 3 2" xfId="784"/>
    <cellStyle name="Eingabe 4 3 2" xfId="785"/>
    <cellStyle name="Ausgabe 4 2" xfId="786"/>
    <cellStyle name="Berechnung 4 2" xfId="787"/>
    <cellStyle name="CustomCellsOrange 3 3 2" xfId="788"/>
    <cellStyle name="Calculation 2 2 2" xfId="789"/>
    <cellStyle name="Berechnung 3 3 2" xfId="790"/>
    <cellStyle name="AggOrangeLBorder 2 3 3 2" xfId="791"/>
    <cellStyle name="AggOrangeLBorder 4 3 2" xfId="792"/>
    <cellStyle name="AggOrange9 4 3 2" xfId="793"/>
    <cellStyle name="AggGreen12 2 3 3 2" xfId="794"/>
    <cellStyle name="Eingabe 5 2" xfId="795"/>
    <cellStyle name="Ergebnis 4 2" xfId="796"/>
    <cellStyle name="Total 3 3 2" xfId="797"/>
    <cellStyle name="Note 3 3 2" xfId="798"/>
    <cellStyle name="Input 2 2 2" xfId="799"/>
    <cellStyle name="Normal GHG Textfiels Bold 3 3 4 2" xfId="800"/>
    <cellStyle name="CustomCellsOrange 3 4 2" xfId="801"/>
    <cellStyle name="Berechnung 3 4 2" xfId="802"/>
    <cellStyle name="CustomizationCells 3 4 2" xfId="803"/>
    <cellStyle name="Note 2 2 2" xfId="804"/>
    <cellStyle name="Notiz 2 2" xfId="805"/>
    <cellStyle name="Output 2 2 2" xfId="806"/>
    <cellStyle name="Ergebnis 3 4 2" xfId="807"/>
    <cellStyle name="Shade 2 3 4 2" xfId="808"/>
    <cellStyle name="AggOrange 4 4 2" xfId="809"/>
    <cellStyle name="Total 2 2 2" xfId="810"/>
    <cellStyle name="AggOrangeRBorder 2 3 4 2" xfId="811"/>
    <cellStyle name="Berechnung 2 4 2" xfId="812"/>
    <cellStyle name="AggOrangeLBorder 4 4 2" xfId="813"/>
    <cellStyle name="Calculation 3 3 2" xfId="814"/>
    <cellStyle name="Ergebnis 2 4 2" xfId="815"/>
    <cellStyle name="Note 3 4 2" xfId="816"/>
    <cellStyle name="AggOrangeLBorder 2 3 4 2" xfId="817"/>
    <cellStyle name="CustomCellsOrange 2 2 4 2" xfId="818"/>
    <cellStyle name="Shade 3 2 2" xfId="819"/>
    <cellStyle name="Pattern 2 2 2" xfId="820"/>
    <cellStyle name="Normal GHG whole table 2 2 2" xfId="821"/>
    <cellStyle name="Normal GHG Numbers (0.00) 3 2 2 2" xfId="822"/>
    <cellStyle name="AggGreen 2 2 2 2" xfId="823"/>
    <cellStyle name="Ergebnis 2 3 2" xfId="824"/>
    <cellStyle name="Normal GHG Textfiels Bold 3 3 3 2" xfId="825"/>
    <cellStyle name="5x indented GHG Textfiels 3 3 3 2" xfId="826"/>
    <cellStyle name="CustomizationGreenCells 3 3 2" xfId="827"/>
    <cellStyle name="Calculation 3 2 2" xfId="828"/>
    <cellStyle name="AggOrangeRBorder 2 3 3 2" xfId="829"/>
    <cellStyle name="Input 3 3 2" xfId="830"/>
    <cellStyle name="Input 3 2 2" xfId="831"/>
    <cellStyle name="Note 3 2 2" xfId="832"/>
    <cellStyle name="Output 3 2 2" xfId="833"/>
    <cellStyle name="Total 3 2 2" xfId="834"/>
    <cellStyle name="AggOrange 4 3 2" xfId="835"/>
    <cellStyle name="Notiz 4 2" xfId="836"/>
    <cellStyle name="InputCells12 2 2 2 2" xfId="837"/>
    <cellStyle name="Total 3 4 2" xfId="838"/>
    <cellStyle name="AggOrange9 4 4 2" xfId="839"/>
    <cellStyle name="AggOrange9 3 2 2" xfId="840"/>
    <cellStyle name="AggGreen12 2 2 2 2" xfId="841"/>
    <cellStyle name="AggGreen 4 2 2" xfId="842"/>
    <cellStyle name="AggGreen 2 3 2 2" xfId="843"/>
    <cellStyle name="AggGreen12 4 2 2" xfId="844"/>
    <cellStyle name="AggGreen12 2 3 2 2" xfId="845"/>
    <cellStyle name="AggOrange 4 2 2" xfId="846"/>
    <cellStyle name="AggOrange 2 3 2 2" xfId="847"/>
    <cellStyle name="AggOrange9 4 2 2" xfId="848"/>
    <cellStyle name="AggOrange9 2 3 2 2" xfId="849"/>
    <cellStyle name="AggOrangeLBorder 4 2 2" xfId="850"/>
    <cellStyle name="AggOrangeLBorder 2 3 2 2" xfId="851"/>
    <cellStyle name="AggOrangeRBorder 4 2 2" xfId="852"/>
    <cellStyle name="AggOrangeRBorder 2 3 2 2" xfId="853"/>
    <cellStyle name="Berechnung 3 2 2" xfId="854"/>
    <cellStyle name="CustomCellsOrange 3 2 2" xfId="855"/>
    <cellStyle name="CustomizationCells 3 2 2" xfId="856"/>
    <cellStyle name="CustomizationGreenCells 3 2 2" xfId="857"/>
    <cellStyle name="Eingabe 4 2 2" xfId="858"/>
    <cellStyle name="InputCells12 4 2 2" xfId="859"/>
    <cellStyle name="InputCells12 2 3 2 2" xfId="860"/>
    <cellStyle name="Normal GHG whole table 3 2 2" xfId="861"/>
    <cellStyle name="Ausgabe 3 2 2" xfId="862"/>
    <cellStyle name="Pattern 3 2 2" xfId="863"/>
    <cellStyle name="Shade 4 2 3" xfId="864"/>
    <cellStyle name="Shade 2 3 2 2" xfId="865"/>
    <cellStyle name="Ergebnis 3 2 2" xfId="866"/>
    <cellStyle name="Notiz 3 2" xfId="867"/>
    <cellStyle name="Note 2 3 2" xfId="868"/>
    <cellStyle name="Normal GHG whole table 3 4 2" xfId="869"/>
    <cellStyle name="Ergebnis 5 2" xfId="870"/>
    <cellStyle name="Total 2 3 2" xfId="871"/>
    <cellStyle name="Eingabe 6 2" xfId="872"/>
    <cellStyle name="Calculation 2 3 2" xfId="873"/>
    <cellStyle name="AggGreen12 2 3 4 2" xfId="874"/>
    <cellStyle name="AggGreen 4 4 2" xfId="875"/>
    <cellStyle name="Pattern 3 4 2" xfId="876"/>
    <cellStyle name="Ergebnis 6 2" xfId="877"/>
    <cellStyle name="2x indented GHG Textfiels 3 3 2 2" xfId="878"/>
    <cellStyle name="5x indented GHG Textfiels 3 3 2 2" xfId="879"/>
    <cellStyle name="2x indented GHG Textfiels 3 3 3 2" xfId="880"/>
    <cellStyle name="Normal GHG Numbers (0.00) 3 3 2 2" xfId="881"/>
    <cellStyle name="Normal GHG Textfiels Bold 3 3 2 2" xfId="882"/>
    <cellStyle name="CustomizationCells 3 3 2" xfId="883"/>
    <cellStyle name="Output 3 3 2" xfId="884"/>
    <cellStyle name="AggOrangeRBorder 4 3 2" xfId="885"/>
    <cellStyle name="Eingabe 3 3 2" xfId="886"/>
    <cellStyle name="AggOrangeRBorder 3 2 3" xfId="887"/>
    <cellStyle name="AggOrange9 2 2 2 2" xfId="888"/>
    <cellStyle name="AggOrange 3 2 2" xfId="889"/>
    <cellStyle name="Ausgabe 2 2 2" xfId="890"/>
    <cellStyle name="Berechnung 2 2 2" xfId="891"/>
    <cellStyle name="Ergebnis 2 2 2" xfId="892"/>
    <cellStyle name="Shade 4 3 2" xfId="893"/>
    <cellStyle name="Shade 2 3 3 2" xfId="894"/>
    <cellStyle name="AggOrange9 2 3 3 2" xfId="895"/>
    <cellStyle name="AggGreen12 4 3 2" xfId="896"/>
    <cellStyle name="Eingabe 3 2 2" xfId="897"/>
    <cellStyle name="Calculation 3 4 2" xfId="898"/>
    <cellStyle name="InputCells12 2 3 4 2" xfId="899"/>
    <cellStyle name="CustomCellsOrange 2 2 3 2" xfId="900"/>
    <cellStyle name="CustomizationCells 2 2 3 2" xfId="901"/>
    <cellStyle name="Output 2 3 2" xfId="902"/>
    <cellStyle name="Input 2 3 2" xfId="903"/>
    <cellStyle name="Berechnung 5 2" xfId="904"/>
    <cellStyle name="Ausgabe 5 2" xfId="905"/>
    <cellStyle name="AggOrangeRBorder 4 4 2" xfId="906"/>
    <cellStyle name="AggGreen12 4 4 2" xfId="907"/>
    <cellStyle name="AggGreen 2 3 4 2" xfId="908"/>
    <cellStyle name="AggOrange9 2 3 4 2" xfId="909"/>
    <cellStyle name="5x indented GHG Textfiels 3 3 4 2" xfId="910"/>
    <cellStyle name="Normal GHG Numbers (0.00) 3 3 4 2" xfId="911"/>
    <cellStyle name="AggGreen 2 3 3 2" xfId="912"/>
    <cellStyle name="Input 2 4 2" xfId="913"/>
    <cellStyle name="Eingabe 7 2" xfId="914"/>
    <cellStyle name="Berechnung 6 2" xfId="915"/>
    <cellStyle name="CustomCellsOrange 2 2 2 2 2" xfId="916"/>
    <cellStyle name="CustomizationCells 2 2 2 2 2" xfId="917"/>
    <cellStyle name="CustomCellsOrange 2 2 5 2" xfId="918"/>
    <cellStyle name="CustomizationCells 2 2 5 2" xfId="919"/>
    <cellStyle name="Ausgabe" xfId="920"/>
    <cellStyle name="Berechnung" xfId="921"/>
    <cellStyle name="Warnender Text" xfId="922"/>
    <cellStyle name="Erklärender Text" xfId="923"/>
    <cellStyle name="Ergebnis" xfId="924"/>
    <cellStyle name="20 % - Akzent1" xfId="925"/>
    <cellStyle name="40 % - Akzent1" xfId="926"/>
    <cellStyle name="60 % - Akzent1" xfId="927"/>
    <cellStyle name="20 % - Akzent2" xfId="928"/>
    <cellStyle name="40 % - Akzent2" xfId="929"/>
    <cellStyle name="60 % - Akzent2" xfId="930"/>
    <cellStyle name="20 % - Akzent3" xfId="931"/>
    <cellStyle name="40 % - Akzent3" xfId="932"/>
    <cellStyle name="60 % - Akzent3" xfId="933"/>
    <cellStyle name="20 % - Akzent4" xfId="934"/>
    <cellStyle name="40 % - Akzent4" xfId="935"/>
    <cellStyle name="60 % - Akzent4" xfId="936"/>
    <cellStyle name="20 % - Akzent5" xfId="937"/>
    <cellStyle name="40 % - Akzent5" xfId="938"/>
    <cellStyle name="60 % - Akzent5" xfId="939"/>
    <cellStyle name="20 % - Akzent6" xfId="940"/>
    <cellStyle name="40 % - Akzent6" xfId="941"/>
    <cellStyle name="60 % - Akzent6" xfId="942"/>
    <cellStyle name="CustomizationCells 2 2 5 2 2" xfId="943"/>
    <cellStyle name="NumberCellStyle" xfId="944"/>
    <cellStyle name="Normal 14" xfId="945"/>
    <cellStyle name="Normal 3 6" xfId="946"/>
    <cellStyle name="Normal 16" xfId="947"/>
    <cellStyle name="Normal 15" xfId="948"/>
    <cellStyle name="40 % - Akzent2" xfId="949"/>
    <cellStyle name="40 % - Akzent4" xfId="950"/>
    <cellStyle name="Normal 3 7" xfId="951"/>
    <cellStyle name="Comma 2 4" xfId="952"/>
    <cellStyle name="Percent 3" xfId="953"/>
    <cellStyle name="Comma 4" xfId="954"/>
    <cellStyle name="Normal 13 2" xfId="955"/>
    <cellStyle name="20 % - Akzent2" xfId="956"/>
    <cellStyle name="CustomizationCells 3 5 2" xfId="957"/>
    <cellStyle name="Ergebnis" xfId="958"/>
    <cellStyle name="60 % - Akzent3" xfId="959"/>
    <cellStyle name="5x indented GHG Textfiels 3 3 5 2" xfId="960"/>
    <cellStyle name="Warnender Text" xfId="961"/>
    <cellStyle name="40 % - Akzent1" xfId="962"/>
    <cellStyle name="Standard 2 4" xfId="963"/>
    <cellStyle name="Ausgabe" xfId="964"/>
    <cellStyle name="Berechnung" xfId="965"/>
    <cellStyle name="Warnender Text" xfId="966"/>
    <cellStyle name="Erklärender Text" xfId="967"/>
    <cellStyle name="Ergebnis" xfId="968"/>
    <cellStyle name="20 % - Akzent1" xfId="969"/>
    <cellStyle name="40 % - Akzent1" xfId="970"/>
    <cellStyle name="60 % - Akzent1" xfId="971"/>
    <cellStyle name="20 % - Akzent2" xfId="972"/>
    <cellStyle name="40 % - Akzent2" xfId="973"/>
    <cellStyle name="60 % - Akzent2" xfId="974"/>
    <cellStyle name="20 % - Akzent3" xfId="975"/>
    <cellStyle name="40 % - Akzent3" xfId="976"/>
    <cellStyle name="60 % - Akzent3" xfId="977"/>
    <cellStyle name="20 % - Akzent4" xfId="978"/>
    <cellStyle name="40 % - Akzent4" xfId="979"/>
    <cellStyle name="60 % - Akzent4" xfId="980"/>
    <cellStyle name="20 % - Akzent5" xfId="981"/>
    <cellStyle name="40 % - Akzent5" xfId="982"/>
    <cellStyle name="60 % - Akzent5" xfId="983"/>
    <cellStyle name="20 % - Akzent6" xfId="984"/>
    <cellStyle name="40 % - Akzent6" xfId="985"/>
    <cellStyle name="60 % - Akzent6" xfId="986"/>
    <cellStyle name="40 % - Akzent1" xfId="987"/>
    <cellStyle name="CustomCellsOrange 3 5 2" xfId="988"/>
    <cellStyle name="AggOrangeRBorder 2 3 5 2" xfId="989"/>
    <cellStyle name="40 % - Akzent3" xfId="990"/>
    <cellStyle name="Ausgabe" xfId="991"/>
    <cellStyle name="40 % - Akzent5" xfId="992"/>
    <cellStyle name="40 % - Akzent5" xfId="993"/>
    <cellStyle name="20 % - Akzent1" xfId="994"/>
    <cellStyle name="40 % - Akzent3" xfId="995"/>
    <cellStyle name="CustomizationGreenCells 2 2" xfId="996"/>
    <cellStyle name="Comma 2 3 2" xfId="997"/>
    <cellStyle name="Comma 3 2" xfId="998"/>
    <cellStyle name="AggOrangeLBorder 5 2" xfId="999"/>
    <cellStyle name="60 % - Akzent5" xfId="1000"/>
    <cellStyle name="20 % - Akzent4" xfId="1001"/>
    <cellStyle name="20 % - Akzent3" xfId="1002"/>
    <cellStyle name="Normal 6 12" xfId="1003"/>
    <cellStyle name="40 % - Akzent2" xfId="1004"/>
    <cellStyle name="40 % - Akzent6" xfId="1005"/>
    <cellStyle name="60 % - Akzent1" xfId="1006"/>
    <cellStyle name="20 % - Akzent1" xfId="1007"/>
    <cellStyle name="Erklärender Text" xfId="1008"/>
    <cellStyle name="60 % - Akzent3" xfId="1009"/>
    <cellStyle name="AggOrangeLBorder 4 5 2" xfId="1010"/>
    <cellStyle name="20 % - Akzent5" xfId="1011"/>
    <cellStyle name="40 % - Akzent4" xfId="1012"/>
    <cellStyle name="AggOrangeRBorder 5 2" xfId="1013"/>
    <cellStyle name="60 % - Akzent1" xfId="1014"/>
    <cellStyle name="20 % - Akzent4" xfId="1015"/>
    <cellStyle name="60 % - Akzent3" xfId="1016"/>
    <cellStyle name="Ergebnis" xfId="1017"/>
    <cellStyle name="Normal 5 8 2" xfId="1018"/>
    <cellStyle name="60 % - Akzent4" xfId="1019"/>
    <cellStyle name="60 % - Akzent2" xfId="1020"/>
    <cellStyle name="Normal 7 8 2" xfId="1021"/>
    <cellStyle name="Normal 5 2 7" xfId="1022"/>
    <cellStyle name="Normal 6 2 7" xfId="1023"/>
    <cellStyle name="Normal 7 2 7" xfId="1024"/>
    <cellStyle name="Normal 6 3 6" xfId="1025"/>
    <cellStyle name="Normal 5 3 5" xfId="1026"/>
    <cellStyle name="Normal 6 4 5" xfId="1027"/>
    <cellStyle name="Normal 7 3 5" xfId="1028"/>
    <cellStyle name="Normal 5 2 2 5" xfId="1029"/>
    <cellStyle name="Normal 6 2 2 5" xfId="1030"/>
    <cellStyle name="Normal 7 2 2 5" xfId="1031"/>
    <cellStyle name="Normal 6 3 2 5" xfId="1032"/>
    <cellStyle name="Normal 5 4 4" xfId="1033"/>
    <cellStyle name="Normal 5 2 3 4" xfId="1034"/>
    <cellStyle name="Normal 5 2 2 2 4" xfId="1035"/>
    <cellStyle name="Normal 5 3 2 4" xfId="1036"/>
    <cellStyle name="Normal 6 5 4" xfId="1037"/>
    <cellStyle name="Normal 6 2 3 4" xfId="1038"/>
    <cellStyle name="Normal 6 2 2 2 4" xfId="1039"/>
    <cellStyle name="Normal 6 3 3 4" xfId="1040"/>
    <cellStyle name="Normal 6 3 2 2 4" xfId="1041"/>
    <cellStyle name="Normal 6 4 2 4" xfId="1042"/>
    <cellStyle name="Normal 7 4 4" xfId="1043"/>
    <cellStyle name="Normal 7 2 3 4" xfId="1044"/>
    <cellStyle name="Normal 7 2 2 2 4" xfId="1045"/>
    <cellStyle name="Normal 7 3 2 4" xfId="1046"/>
    <cellStyle name="Normal 5 5 3" xfId="1047"/>
    <cellStyle name="Normal 5 2 4 3" xfId="1048"/>
    <cellStyle name="Normal 5 2 2 3 3" xfId="1049"/>
    <cellStyle name="Normal 5 2 2 2 2 3" xfId="1050"/>
    <cellStyle name="Normal 5 2 3 2 3" xfId="1051"/>
    <cellStyle name="Normal 5 3 3 3" xfId="1052"/>
    <cellStyle name="Normal 5 3 2 2 3" xfId="1053"/>
    <cellStyle name="Normal 5 4 2 3" xfId="1054"/>
    <cellStyle name="Normal 6 6 3" xfId="1055"/>
    <cellStyle name="Normal 6 2 4 3" xfId="1056"/>
    <cellStyle name="Normal 6 2 2 3 3" xfId="1057"/>
    <cellStyle name="Normal 6 2 2 2 2 3" xfId="1058"/>
    <cellStyle name="Normal 6 2 3 2 3" xfId="1059"/>
    <cellStyle name="Normal 6 3 4 3" xfId="1060"/>
    <cellStyle name="Normal 6 3 2 3 3" xfId="1061"/>
    <cellStyle name="Normal 6 3 2 2 2 3" xfId="1062"/>
    <cellStyle name="Normal 6 3 3 2 3" xfId="1063"/>
    <cellStyle name="Normal 6 4 3 3" xfId="1064"/>
    <cellStyle name="Normal 6 4 2 2 3" xfId="1065"/>
    <cellStyle name="Normal 6 5 2 3" xfId="1066"/>
    <cellStyle name="Normal 7 5 3" xfId="1067"/>
    <cellStyle name="Normal 7 2 4 3" xfId="1068"/>
    <cellStyle name="Normal 7 2 2 3 3" xfId="1069"/>
    <cellStyle name="Normal 7 2 2 2 2 3" xfId="1070"/>
    <cellStyle name="Normal 7 2 3 2 3" xfId="1071"/>
    <cellStyle name="Normal 7 3 3 3" xfId="1072"/>
    <cellStyle name="Normal 7 3 2 2 3" xfId="1073"/>
    <cellStyle name="Normal 7 4 2 3" xfId="1074"/>
    <cellStyle name="Normal 9 3" xfId="1075"/>
    <cellStyle name="60 % - Akzent5" xfId="1076"/>
    <cellStyle name="Normal GHG Numbers (0.00) 3 4 2" xfId="1077"/>
    <cellStyle name="Normal 6 7 3" xfId="1078"/>
    <cellStyle name="60 % - Akzent6" xfId="1079"/>
    <cellStyle name="Percent 4" xfId="1080"/>
    <cellStyle name="Normal 10 3" xfId="1081"/>
    <cellStyle name="40 % - Akzent6" xfId="1082"/>
    <cellStyle name="40 % - Akzent4" xfId="1083"/>
    <cellStyle name="20 % - Akzent3" xfId="1084"/>
    <cellStyle name="Normal 6 8 3" xfId="1085"/>
    <cellStyle name="Standard 2 2 3" xfId="1086"/>
    <cellStyle name="Normal 6 9 3" xfId="1087"/>
    <cellStyle name="Normal 11 3" xfId="1088"/>
    <cellStyle name="AggOrangeRBorder 4 5 2" xfId="1089"/>
    <cellStyle name="60 % - Akzent4" xfId="1090"/>
    <cellStyle name="60 % - Akzent1" xfId="1091"/>
    <cellStyle name="Ergebnis" xfId="1092"/>
    <cellStyle name="Normal 5 2 5 3" xfId="1093"/>
    <cellStyle name="Normal 6 10 3" xfId="1094"/>
    <cellStyle name="Normal 6 2 5 3" xfId="1095"/>
    <cellStyle name="Normal 7 2 5 3" xfId="1096"/>
    <cellStyle name="20 % - Akzent6" xfId="1097"/>
    <cellStyle name="20 % - Akzent2" xfId="1098"/>
    <cellStyle name="Warnender Text" xfId="1099"/>
    <cellStyle name="Normal 10 2 2" xfId="1100"/>
    <cellStyle name="Normal 11 2 2" xfId="1101"/>
    <cellStyle name="Normal 5 7 2" xfId="1102"/>
    <cellStyle name="Normal 5 2 6 2" xfId="1103"/>
    <cellStyle name="Normal 5 2 2 4 2" xfId="1104"/>
    <cellStyle name="Normal 5 2 2 2 3 2" xfId="1105"/>
    <cellStyle name="Normal 5 2 2 2 2 2 2" xfId="1106"/>
    <cellStyle name="Normal 5 2 2 3 2 2" xfId="1107"/>
    <cellStyle name="Normal 5 2 3 3 2" xfId="1108"/>
    <cellStyle name="Normal 5 2 3 2 2 2" xfId="1109"/>
    <cellStyle name="Normal 5 2 4 2 2" xfId="1110"/>
    <cellStyle name="Normal 5 2 5 2 2" xfId="1111"/>
    <cellStyle name="Normal 5 3 4 2" xfId="1112"/>
    <cellStyle name="Normal 5 3 2 3 2" xfId="1113"/>
    <cellStyle name="Normal 5 3 2 2 2 2" xfId="1114"/>
    <cellStyle name="Normal 5 3 3 2 2" xfId="1115"/>
    <cellStyle name="Normal 5 4 3 2" xfId="1116"/>
    <cellStyle name="Normal 5 4 2 2 2" xfId="1117"/>
    <cellStyle name="Normal 5 5 2 2" xfId="1118"/>
    <cellStyle name="Normal 6 11 2" xfId="1119"/>
    <cellStyle name="Normal 6 10 2 2" xfId="1120"/>
    <cellStyle name="Normal 6 2 6 2" xfId="1121"/>
    <cellStyle name="Normal 6 2 2 4 2" xfId="1122"/>
    <cellStyle name="Normal 6 2 2 2 3 2" xfId="1123"/>
    <cellStyle name="Normal 6 2 2 2 2 2 2" xfId="1124"/>
    <cellStyle name="Normal 6 2 2 3 2 2" xfId="1125"/>
    <cellStyle name="Normal 6 2 3 3 2" xfId="1126"/>
    <cellStyle name="Normal 6 2 3 2 2 2" xfId="1127"/>
    <cellStyle name="Normal 6 2 4 2 2" xfId="1128"/>
    <cellStyle name="Normal 6 2 5 2 2" xfId="1129"/>
    <cellStyle name="Normal 6 3 5 2" xfId="1130"/>
    <cellStyle name="Normal 6 3 2 4 2" xfId="1131"/>
    <cellStyle name="Normal 6 3 2 2 3 2" xfId="1132"/>
    <cellStyle name="Normal 6 3 2 2 2 2 2" xfId="1133"/>
    <cellStyle name="Normal 6 3 2 3 2 2" xfId="1134"/>
    <cellStyle name="Normal 6 3 3 3 2" xfId="1135"/>
    <cellStyle name="Normal 6 3 3 2 2 2" xfId="1136"/>
    <cellStyle name="Normal 6 3 4 2 2" xfId="1137"/>
    <cellStyle name="Normal 6 4 4 2" xfId="1138"/>
    <cellStyle name="Normal 6 4 2 3 2" xfId="1139"/>
    <cellStyle name="Normal 6 4 2 2 2 2" xfId="1140"/>
    <cellStyle name="Normal 6 4 3 2 2" xfId="1141"/>
    <cellStyle name="Normal 6 5 3 2" xfId="1142"/>
    <cellStyle name="Normal 6 5 2 2 2" xfId="1143"/>
    <cellStyle name="Normal 6 6 2 2" xfId="1144"/>
    <cellStyle name="Normal 6 7 2 2" xfId="1145"/>
    <cellStyle name="Normal 6 8 2 2" xfId="1146"/>
    <cellStyle name="Normal 6 9 2 2" xfId="1147"/>
    <cellStyle name="Normal 7 7 2" xfId="1148"/>
    <cellStyle name="Normal 7 2 6 2" xfId="1149"/>
    <cellStyle name="Normal 7 2 2 4 2" xfId="1150"/>
    <cellStyle name="Normal 7 2 2 2 3 2" xfId="1151"/>
    <cellStyle name="Normal 7 2 2 2 2 2 2" xfId="1152"/>
    <cellStyle name="Normal 7 2 2 3 2 2" xfId="1153"/>
    <cellStyle name="Normal 7 2 3 3 2" xfId="1154"/>
    <cellStyle name="Normal 7 2 3 2 2 2" xfId="1155"/>
    <cellStyle name="Normal 7 2 4 2 2" xfId="1156"/>
    <cellStyle name="Normal 7 2 5 2 2" xfId="1157"/>
    <cellStyle name="Normal 7 3 4 2" xfId="1158"/>
    <cellStyle name="Normal 7 3 2 3 2" xfId="1159"/>
    <cellStyle name="Normal 7 3 2 2 2 2" xfId="1160"/>
    <cellStyle name="Normal 7 3 3 2 2" xfId="1161"/>
    <cellStyle name="Normal 7 4 3 2" xfId="1162"/>
    <cellStyle name="Normal 7 4 2 2 2" xfId="1163"/>
    <cellStyle name="Normal 7 5 2 2" xfId="1164"/>
    <cellStyle name="Normal 9 2 2" xfId="1165"/>
    <cellStyle name="Standard 2 3 2" xfId="1166"/>
    <cellStyle name="Standard 2 2 2 2" xfId="1167"/>
    <cellStyle name="AggOrangeLBorder 2 3 5 2" xfId="1168"/>
    <cellStyle name="Berechnung" xfId="1169"/>
    <cellStyle name="Warnender Text" xfId="1170"/>
    <cellStyle name="60 % - Akzent3" xfId="1171"/>
    <cellStyle name="Berechnung" xfId="1172"/>
    <cellStyle name="20 % - Akzent1" xfId="1173"/>
    <cellStyle name="Ausgabe" xfId="1174"/>
    <cellStyle name="20 % - Akzent6" xfId="1175"/>
    <cellStyle name="20 % - Akzent5" xfId="1176"/>
    <cellStyle name="60 % - Akzent5" xfId="1177"/>
    <cellStyle name="60 % - Akzent2" xfId="1178"/>
    <cellStyle name="CustomizationCells 4 2" xfId="1179"/>
    <cellStyle name="20 % - Akzent5" xfId="1180"/>
    <cellStyle name="40 % - Akzent2" xfId="1181"/>
    <cellStyle name="60 % - Akzent5" xfId="1182"/>
    <cellStyle name="40 % - Akzent4" xfId="1183"/>
    <cellStyle name="20 % - Akzent3" xfId="1184"/>
    <cellStyle name="AggOrangeLBorder 2 2 2" xfId="1185"/>
    <cellStyle name="40 % - Akzent2" xfId="1186"/>
    <cellStyle name="AggOrange9 5 2" xfId="1187"/>
    <cellStyle name="40 % - Akzent3" xfId="1188"/>
    <cellStyle name="Shade 5 2" xfId="1189"/>
    <cellStyle name="40 % - Akzent5" xfId="1190"/>
    <cellStyle name="InputCells12 5 2" xfId="1191"/>
    <cellStyle name="60 % - Akzent6" xfId="1192"/>
    <cellStyle name="40 % - Akzent6" xfId="1193"/>
    <cellStyle name="20 % - Akzent5" xfId="1194"/>
    <cellStyle name="40 % - Akzent3" xfId="1195"/>
    <cellStyle name="Ausgabe" xfId="1196"/>
    <cellStyle name="40 % - Akzent1" xfId="1197"/>
    <cellStyle name="20 % - Akzent2" xfId="1198"/>
    <cellStyle name="40 % - Akzent6" xfId="1199"/>
    <cellStyle name="Erklärender Text" xfId="1200"/>
    <cellStyle name="AggGreen 5 2" xfId="1201"/>
    <cellStyle name="Ausgabe" xfId="1202"/>
    <cellStyle name="Ausgabe" xfId="1203"/>
    <cellStyle name="60 % - Akzent4" xfId="1204"/>
    <cellStyle name="40 % - Akzent5" xfId="1205"/>
    <cellStyle name="20 % - Akzent6" xfId="1206"/>
    <cellStyle name="20 % - Akzent1" xfId="1207"/>
    <cellStyle name="AggOrange 5 2" xfId="1208"/>
    <cellStyle name="60 % - Akzent1" xfId="1209"/>
    <cellStyle name="Warnender Text" xfId="1210"/>
    <cellStyle name="20 % - Akzent4" xfId="1211"/>
    <cellStyle name="60 % - Akzent6" xfId="1212"/>
    <cellStyle name="20 % - Akzent6" xfId="1213"/>
    <cellStyle name="20 % - Akzent4" xfId="1214"/>
    <cellStyle name="20 % - Akzent3" xfId="1215"/>
    <cellStyle name="60 % - Akzent2" xfId="1216"/>
    <cellStyle name="Erklärender Text" xfId="1217"/>
    <cellStyle name="20 % - Akzent5" xfId="1218"/>
    <cellStyle name="Normal GHG whole table 4 2" xfId="1219"/>
    <cellStyle name="Berechnung" xfId="1220"/>
    <cellStyle name="Erklärender Text" xfId="1221"/>
    <cellStyle name="Berechnung" xfId="1222"/>
    <cellStyle name="60 % - Akzent4" xfId="1223"/>
    <cellStyle name="AggGreen12 5 2" xfId="1224"/>
    <cellStyle name="20 % - Akzent2" xfId="1225"/>
    <cellStyle name="CustomizationGreenCells 3 5 2" xfId="1226"/>
    <cellStyle name="Ergebnis" xfId="1227"/>
    <cellStyle name="Ausgabe" xfId="1228"/>
    <cellStyle name="Berechnung" xfId="1229"/>
    <cellStyle name="Warnender Text" xfId="1230"/>
    <cellStyle name="Erklärender Text" xfId="1231"/>
    <cellStyle name="Ergebnis" xfId="1232"/>
    <cellStyle name="20 % - Akzent1" xfId="1233"/>
    <cellStyle name="40 % - Akzent1" xfId="1234"/>
    <cellStyle name="60 % - Akzent1" xfId="1235"/>
    <cellStyle name="20 % - Akzent2" xfId="1236"/>
    <cellStyle name="40 % - Akzent2" xfId="1237"/>
    <cellStyle name="60 % - Akzent2" xfId="1238"/>
    <cellStyle name="20 % - Akzent3" xfId="1239"/>
    <cellStyle name="40 % - Akzent3" xfId="1240"/>
    <cellStyle name="60 % - Akzent3" xfId="1241"/>
    <cellStyle name="20 % - Akzent4" xfId="1242"/>
    <cellStyle name="40 % - Akzent4" xfId="1243"/>
    <cellStyle name="60 % - Akzent4" xfId="1244"/>
    <cellStyle name="20 % - Akzent5" xfId="1245"/>
    <cellStyle name="40 % - Akzent5" xfId="1246"/>
    <cellStyle name="60 % - Akzent5" xfId="1247"/>
    <cellStyle name="20 % - Akzent6" xfId="1248"/>
    <cellStyle name="40 % - Akzent6" xfId="1249"/>
    <cellStyle name="60 % - Akzent6" xfId="1250"/>
    <cellStyle name="CustomizationCells 2 2 5 2 2 2" xfId="1251"/>
    <cellStyle name="Ausgabe" xfId="1252"/>
    <cellStyle name="Berechnung" xfId="1253"/>
    <cellStyle name="Warnender Text" xfId="1254"/>
    <cellStyle name="Erklärender Text" xfId="1255"/>
    <cellStyle name="Ergebnis" xfId="1256"/>
    <cellStyle name="20 % - Akzent1" xfId="1257"/>
    <cellStyle name="40 % - Akzent1" xfId="1258"/>
    <cellStyle name="60 % - Akzent1" xfId="1259"/>
    <cellStyle name="20 % - Akzent2" xfId="1260"/>
    <cellStyle name="40 % - Akzent2" xfId="1261"/>
    <cellStyle name="60 % - Akzent2" xfId="1262"/>
    <cellStyle name="20 % - Akzent3" xfId="1263"/>
    <cellStyle name="40 % - Akzent3" xfId="1264"/>
    <cellStyle name="60 % - Akzent3" xfId="1265"/>
    <cellStyle name="20 % - Akzent4" xfId="1266"/>
    <cellStyle name="40 % - Akzent4" xfId="1267"/>
    <cellStyle name="60 % - Akzent4" xfId="1268"/>
    <cellStyle name="20 % - Akzent5" xfId="1269"/>
    <cellStyle name="40 % - Akzent5" xfId="1270"/>
    <cellStyle name="60 % - Akzent5" xfId="1271"/>
    <cellStyle name="20 % - Akzent6" xfId="1272"/>
    <cellStyle name="40 % - Akzent6" xfId="1273"/>
    <cellStyle name="60 % - Akzent6" xfId="1274"/>
    <cellStyle name="Ausgabe" xfId="1275"/>
    <cellStyle name="Berechnung" xfId="1276"/>
    <cellStyle name="Warnender Text" xfId="1277"/>
    <cellStyle name="Erklärender Text" xfId="1278"/>
    <cellStyle name="Ergebnis" xfId="1279"/>
    <cellStyle name="20 % - Akzent1" xfId="1280"/>
    <cellStyle name="40 % - Akzent1" xfId="1281"/>
    <cellStyle name="60 % - Akzent1" xfId="1282"/>
    <cellStyle name="20 % - Akzent2" xfId="1283"/>
    <cellStyle name="40 % - Akzent2" xfId="1284"/>
    <cellStyle name="60 % - Akzent2" xfId="1285"/>
    <cellStyle name="20 % - Akzent3" xfId="1286"/>
    <cellStyle name="40 % - Akzent3" xfId="1287"/>
    <cellStyle name="60 % - Akzent3" xfId="1288"/>
    <cellStyle name="20 % - Akzent4" xfId="1289"/>
    <cellStyle name="40 % - Akzent4" xfId="1290"/>
    <cellStyle name="60 % - Akzent4" xfId="1291"/>
    <cellStyle name="20 % - Akzent5" xfId="1292"/>
    <cellStyle name="40 % - Akzent5" xfId="1293"/>
    <cellStyle name="60 % - Akzent5" xfId="1294"/>
    <cellStyle name="20 % - Akzent6" xfId="1295"/>
    <cellStyle name="40 % - Akzent6" xfId="1296"/>
    <cellStyle name="60 % - Akzent6" xfId="1297"/>
    <cellStyle name="60 % - Akzent4" xfId="1298"/>
    <cellStyle name="Erklärender Text" xfId="1299"/>
    <cellStyle name="Warnender Text" xfId="1300"/>
    <cellStyle name="20 % - Akzent3" xfId="1301"/>
    <cellStyle name="60 % - Akzent3" xfId="1302"/>
    <cellStyle name="40 % - Akzent6" xfId="1303"/>
    <cellStyle name="60 % - Akzent5" xfId="1304"/>
    <cellStyle name="5x indented GHG Textfiels 3 2 2" xfId="1305"/>
    <cellStyle name="60 % - Akzent6" xfId="1306"/>
    <cellStyle name="20 % - Akzent1" xfId="1307"/>
    <cellStyle name="Berechnung" xfId="1308"/>
    <cellStyle name="40 % - Akzent1" xfId="1309"/>
    <cellStyle name="40 % - Akzent5" xfId="1310"/>
    <cellStyle name="40 % - Akzent1" xfId="1311"/>
    <cellStyle name="20 % - Akzent4" xfId="1312"/>
    <cellStyle name="20 % - Akzent2" xfId="1313"/>
    <cellStyle name="60 % - Akzent2" xfId="1314"/>
    <cellStyle name="60 % - Akzent2" xfId="1315"/>
    <cellStyle name="40 % - Akzent4" xfId="1316"/>
    <cellStyle name="AggOrangeLBorder 3 2" xfId="1317"/>
    <cellStyle name="Ausgabe" xfId="1318"/>
    <cellStyle name="Berechnung" xfId="1319"/>
    <cellStyle name="Warnender Text" xfId="1320"/>
    <cellStyle name="Erklärender Text" xfId="1321"/>
    <cellStyle name="Ergebnis" xfId="1322"/>
    <cellStyle name="20 % - Akzent1" xfId="1323"/>
    <cellStyle name="40 % - Akzent1" xfId="1324"/>
    <cellStyle name="60 % - Akzent1" xfId="1325"/>
    <cellStyle name="20 % - Akzent2" xfId="1326"/>
    <cellStyle name="40 % - Akzent2" xfId="1327"/>
    <cellStyle name="60 % - Akzent2" xfId="1328"/>
    <cellStyle name="20 % - Akzent3" xfId="1329"/>
    <cellStyle name="40 % - Akzent3" xfId="1330"/>
    <cellStyle name="60 % - Akzent3" xfId="1331"/>
    <cellStyle name="20 % - Akzent4" xfId="1332"/>
    <cellStyle name="40 % - Akzent4" xfId="1333"/>
    <cellStyle name="60 % - Akzent4" xfId="1334"/>
    <cellStyle name="20 % - Akzent5" xfId="1335"/>
    <cellStyle name="40 % - Akzent5" xfId="1336"/>
    <cellStyle name="60 % - Akzent5" xfId="1337"/>
    <cellStyle name="20 % - Akzent6" xfId="1338"/>
    <cellStyle name="40 % - Akzent6" xfId="1339"/>
    <cellStyle name="60 % - Akzent6" xfId="1340"/>
    <cellStyle name="40 % - Akzent3" xfId="1341"/>
    <cellStyle name="Ausgabe" xfId="1342"/>
    <cellStyle name="Berechnung" xfId="1343"/>
    <cellStyle name="Warnender Text" xfId="1344"/>
    <cellStyle name="Erklärender Text" xfId="1345"/>
    <cellStyle name="Ergebnis" xfId="1346"/>
    <cellStyle name="20 % - Akzent1" xfId="1347"/>
    <cellStyle name="40 % - Akzent1" xfId="1348"/>
    <cellStyle name="60 % - Akzent1" xfId="1349"/>
    <cellStyle name="20 % - Akzent2" xfId="1350"/>
    <cellStyle name="40 % - Akzent2" xfId="1351"/>
    <cellStyle name="60 % - Akzent2" xfId="1352"/>
    <cellStyle name="20 % - Akzent3" xfId="1353"/>
    <cellStyle name="40 % - Akzent3" xfId="1354"/>
    <cellStyle name="60 % - Akzent3" xfId="1355"/>
    <cellStyle name="20 % - Akzent4" xfId="1356"/>
    <cellStyle name="40 % - Akzent4" xfId="1357"/>
    <cellStyle name="60 % - Akzent4" xfId="1358"/>
    <cellStyle name="20 % - Akzent5" xfId="1359"/>
    <cellStyle name="40 % - Akzent5" xfId="1360"/>
    <cellStyle name="60 % - Akzent5" xfId="1361"/>
    <cellStyle name="20 % - Akzent6" xfId="1362"/>
    <cellStyle name="40 % - Akzent6" xfId="1363"/>
    <cellStyle name="60 % - Akzent6" xfId="1364"/>
    <cellStyle name="Ausgabe" xfId="1365"/>
    <cellStyle name="Berechnung" xfId="1366"/>
    <cellStyle name="Warnender Text" xfId="1367"/>
    <cellStyle name="Erklärender Text" xfId="1368"/>
    <cellStyle name="Ergebnis" xfId="1369"/>
    <cellStyle name="20 % - Akzent1" xfId="1370"/>
    <cellStyle name="40 % - Akzent1" xfId="1371"/>
    <cellStyle name="60 % - Akzent1" xfId="1372"/>
    <cellStyle name="20 % - Akzent2" xfId="1373"/>
    <cellStyle name="40 % - Akzent2" xfId="1374"/>
    <cellStyle name="60 % - Akzent2" xfId="1375"/>
    <cellStyle name="20 % - Akzent3" xfId="1376"/>
    <cellStyle name="40 % - Akzent3" xfId="1377"/>
    <cellStyle name="60 % - Akzent3" xfId="1378"/>
    <cellStyle name="20 % - Akzent4" xfId="1379"/>
    <cellStyle name="40 % - Akzent4" xfId="1380"/>
    <cellStyle name="60 % - Akzent4" xfId="1381"/>
    <cellStyle name="20 % - Akzent5" xfId="1382"/>
    <cellStyle name="40 % - Akzent5" xfId="1383"/>
    <cellStyle name="60 % - Akzent5" xfId="1384"/>
    <cellStyle name="20 % - Akzent6" xfId="1385"/>
    <cellStyle name="40 % - Akzent6" xfId="1386"/>
    <cellStyle name="60 % - Akzent6" xfId="1387"/>
    <cellStyle name="60 % - Akzent1" xfId="1388"/>
    <cellStyle name="Ergebnis" xfId="1389"/>
    <cellStyle name="60 % - Akzent6" xfId="1390"/>
    <cellStyle name="40 % - Akzent2" xfId="1391"/>
    <cellStyle name="Ausgabe" xfId="1392"/>
    <cellStyle name="Berechnung" xfId="1393"/>
    <cellStyle name="Warnender Text" xfId="1394"/>
    <cellStyle name="Erklärender Text" xfId="1395"/>
    <cellStyle name="Ergebnis" xfId="1396"/>
    <cellStyle name="20 % - Akzent1" xfId="1397"/>
    <cellStyle name="40 % - Akzent1" xfId="1398"/>
    <cellStyle name="60 % - Akzent1" xfId="1399"/>
    <cellStyle name="20 % - Akzent2" xfId="1400"/>
    <cellStyle name="40 % - Akzent2" xfId="1401"/>
    <cellStyle name="60 % - Akzent2" xfId="1402"/>
    <cellStyle name="20 % - Akzent3" xfId="1403"/>
    <cellStyle name="40 % - Akzent3" xfId="1404"/>
    <cellStyle name="60 % - Akzent3" xfId="1405"/>
    <cellStyle name="20 % - Akzent4" xfId="1406"/>
    <cellStyle name="40 % - Akzent4" xfId="1407"/>
    <cellStyle name="60 % - Akzent4" xfId="1408"/>
    <cellStyle name="20 % - Akzent5" xfId="1409"/>
    <cellStyle name="40 % - Akzent5" xfId="1410"/>
    <cellStyle name="60 % - Akzent5" xfId="1411"/>
    <cellStyle name="20 % - Akzent6" xfId="1412"/>
    <cellStyle name="40 % - Akzent6" xfId="1413"/>
    <cellStyle name="60 % - Akzent6" xfId="1414"/>
    <cellStyle name="20 % - Akzent6" xfId="1415"/>
    <cellStyle name="Ausgabe" xfId="1416"/>
    <cellStyle name="Berechnung" xfId="1417"/>
    <cellStyle name="Warnender Text" xfId="1418"/>
    <cellStyle name="Erklärender Text" xfId="1419"/>
    <cellStyle name="Ergebnis" xfId="1420"/>
    <cellStyle name="20 % - Akzent1" xfId="1421"/>
    <cellStyle name="40 % - Akzent1" xfId="1422"/>
    <cellStyle name="60 % - Akzent1" xfId="1423"/>
    <cellStyle name="20 % - Akzent2" xfId="1424"/>
    <cellStyle name="40 % - Akzent2" xfId="1425"/>
    <cellStyle name="60 % - Akzent2" xfId="1426"/>
    <cellStyle name="20 % - Akzent3" xfId="1427"/>
    <cellStyle name="40 % - Akzent3" xfId="1428"/>
    <cellStyle name="60 % - Akzent3" xfId="1429"/>
    <cellStyle name="20 % - Akzent4" xfId="1430"/>
    <cellStyle name="40 % - Akzent4" xfId="1431"/>
    <cellStyle name="60 % - Akzent4" xfId="1432"/>
    <cellStyle name="20 % - Akzent5" xfId="1433"/>
    <cellStyle name="40 % - Akzent5" xfId="1434"/>
    <cellStyle name="60 % - Akzent5" xfId="1435"/>
    <cellStyle name="20 % - Akzent6" xfId="1436"/>
    <cellStyle name="40 % - Akzent6" xfId="1437"/>
    <cellStyle name="60 % - Akzent6" xfId="1438"/>
    <cellStyle name="Ausgabe" xfId="1439"/>
    <cellStyle name="Berechnung" xfId="1440"/>
    <cellStyle name="Warnender Text" xfId="1441"/>
    <cellStyle name="Erklärender Text" xfId="1442"/>
    <cellStyle name="Ergebnis" xfId="1443"/>
    <cellStyle name="20 % - Akzent1" xfId="1444"/>
    <cellStyle name="40 % - Akzent1" xfId="1445"/>
    <cellStyle name="60 % - Akzent1" xfId="1446"/>
    <cellStyle name="20 % - Akzent2" xfId="1447"/>
    <cellStyle name="40 % - Akzent2" xfId="1448"/>
    <cellStyle name="60 % - Akzent2" xfId="1449"/>
    <cellStyle name="20 % - Akzent3" xfId="1450"/>
    <cellStyle name="40 % - Akzent3" xfId="1451"/>
    <cellStyle name="60 % - Akzent3" xfId="1452"/>
    <cellStyle name="20 % - Akzent4" xfId="1453"/>
    <cellStyle name="40 % - Akzent4" xfId="1454"/>
    <cellStyle name="60 % - Akzent4" xfId="1455"/>
    <cellStyle name="20 % - Akzent5" xfId="1456"/>
    <cellStyle name="40 % - Akzent5" xfId="1457"/>
    <cellStyle name="60 % - Akzent5" xfId="1458"/>
    <cellStyle name="20 % - Akzent6" xfId="1459"/>
    <cellStyle name="40 % - Akzent6" xfId="1460"/>
    <cellStyle name="60 % - Akzent6" xfId="1461"/>
    <cellStyle name="Ausgabe" xfId="1462"/>
    <cellStyle name="Berechnung" xfId="1463"/>
    <cellStyle name="Warnender Text" xfId="1464"/>
    <cellStyle name="Erklärender Text" xfId="1465"/>
    <cellStyle name="Ergebnis" xfId="1466"/>
    <cellStyle name="20 % - Akzent1" xfId="1467"/>
    <cellStyle name="40 % - Akzent1" xfId="1468"/>
    <cellStyle name="60 % - Akzent1" xfId="1469"/>
    <cellStyle name="20 % - Akzent2" xfId="1470"/>
    <cellStyle name="40 % - Akzent2" xfId="1471"/>
    <cellStyle name="60 % - Akzent2" xfId="1472"/>
    <cellStyle name="20 % - Akzent3" xfId="1473"/>
    <cellStyle name="40 % - Akzent3" xfId="1474"/>
    <cellStyle name="60 % - Akzent3" xfId="1475"/>
    <cellStyle name="20 % - Akzent4" xfId="1476"/>
    <cellStyle name="40 % - Akzent4" xfId="1477"/>
    <cellStyle name="60 % - Akzent4" xfId="1478"/>
    <cellStyle name="20 % - Akzent5" xfId="1479"/>
    <cellStyle name="40 % - Akzent5" xfId="1480"/>
    <cellStyle name="60 % - Akzent5" xfId="1481"/>
    <cellStyle name="20 % - Akzent6" xfId="1482"/>
    <cellStyle name="40 % - Akzent6" xfId="1483"/>
    <cellStyle name="60 % - Akzent6" xfId="1484"/>
    <cellStyle name="Ausgabe" xfId="1485"/>
    <cellStyle name="Berechnung" xfId="1486"/>
    <cellStyle name="Warnender Text" xfId="1487"/>
    <cellStyle name="Erklärender Text" xfId="1488"/>
    <cellStyle name="Ergebnis" xfId="1489"/>
    <cellStyle name="20 % - Akzent1" xfId="1490"/>
    <cellStyle name="40 % - Akzent1" xfId="1491"/>
    <cellStyle name="60 % - Akzent1" xfId="1492"/>
    <cellStyle name="20 % - Akzent2" xfId="1493"/>
    <cellStyle name="40 % - Akzent2" xfId="1494"/>
    <cellStyle name="60 % - Akzent2" xfId="1495"/>
    <cellStyle name="20 % - Akzent3" xfId="1496"/>
    <cellStyle name="40 % - Akzent3" xfId="1497"/>
    <cellStyle name="60 % - Akzent3" xfId="1498"/>
    <cellStyle name="20 % - Akzent4" xfId="1499"/>
    <cellStyle name="40 % - Akzent4" xfId="1500"/>
    <cellStyle name="60 % - Akzent4" xfId="1501"/>
    <cellStyle name="20 % - Akzent5" xfId="1502"/>
    <cellStyle name="40 % - Akzent5" xfId="1503"/>
    <cellStyle name="60 % - Akzent5" xfId="1504"/>
    <cellStyle name="20 % - Akzent6" xfId="1505"/>
    <cellStyle name="40 % - Akzent6" xfId="1506"/>
    <cellStyle name="60 % - Akzent6" xfId="1507"/>
    <cellStyle name="Ausgabe" xfId="1508"/>
    <cellStyle name="Berechnung" xfId="1509"/>
    <cellStyle name="Warnender Text" xfId="1510"/>
    <cellStyle name="Erklärender Text" xfId="1511"/>
    <cellStyle name="Ergebnis" xfId="1512"/>
    <cellStyle name="20 % - Akzent1" xfId="1513"/>
    <cellStyle name="40 % - Akzent1" xfId="1514"/>
    <cellStyle name="60 % - Akzent1" xfId="1515"/>
    <cellStyle name="20 % - Akzent2" xfId="1516"/>
    <cellStyle name="40 % - Akzent2" xfId="1517"/>
    <cellStyle name="60 % - Akzent2" xfId="1518"/>
    <cellStyle name="20 % - Akzent3" xfId="1519"/>
    <cellStyle name="40 % - Akzent3" xfId="1520"/>
    <cellStyle name="60 % - Akzent3" xfId="1521"/>
    <cellStyle name="20 % - Akzent4" xfId="1522"/>
    <cellStyle name="40 % - Akzent4" xfId="1523"/>
    <cellStyle name="60 % - Akzent4" xfId="1524"/>
    <cellStyle name="20 % - Akzent5" xfId="1525"/>
    <cellStyle name="40 % - Akzent5" xfId="1526"/>
    <cellStyle name="60 % - Akzent5" xfId="1527"/>
    <cellStyle name="20 % - Akzent6" xfId="1528"/>
    <cellStyle name="40 % - Akzent6" xfId="1529"/>
    <cellStyle name="60 % - Akzent6" xfId="1530"/>
    <cellStyle name="Ausgabe" xfId="1531"/>
    <cellStyle name="Berechnung" xfId="1532"/>
    <cellStyle name="Warnender Text" xfId="1533"/>
    <cellStyle name="Erklärender Text" xfId="1534"/>
    <cellStyle name="Ergebnis" xfId="1535"/>
    <cellStyle name="20 % - Akzent1" xfId="1536"/>
    <cellStyle name="40 % - Akzent1" xfId="1537"/>
    <cellStyle name="60 % - Akzent1" xfId="1538"/>
    <cellStyle name="20 % - Akzent2" xfId="1539"/>
    <cellStyle name="40 % - Akzent2" xfId="1540"/>
    <cellStyle name="60 % - Akzent2" xfId="1541"/>
    <cellStyle name="20 % - Akzent3" xfId="1542"/>
    <cellStyle name="40 % - Akzent3" xfId="1543"/>
    <cellStyle name="60 % - Akzent3" xfId="1544"/>
    <cellStyle name="20 % - Akzent4" xfId="1545"/>
    <cellStyle name="40 % - Akzent4" xfId="1546"/>
    <cellStyle name="60 % - Akzent4" xfId="1547"/>
    <cellStyle name="20 % - Akzent5" xfId="1548"/>
    <cellStyle name="40 % - Akzent5" xfId="1549"/>
    <cellStyle name="60 % - Akzent5" xfId="1550"/>
    <cellStyle name="20 % - Akzent6" xfId="1551"/>
    <cellStyle name="40 % - Akzent6" xfId="1552"/>
    <cellStyle name="60 % - Akzent6" xfId="1553"/>
    <cellStyle name="Ausgabe" xfId="1554"/>
    <cellStyle name="Berechnung" xfId="1555"/>
    <cellStyle name="Warnender Text" xfId="1556"/>
    <cellStyle name="Erklärender Text" xfId="1557"/>
    <cellStyle name="Ergebnis" xfId="1558"/>
    <cellStyle name="20 % - Akzent1" xfId="1559"/>
    <cellStyle name="40 % - Akzent1" xfId="1560"/>
    <cellStyle name="60 % - Akzent1" xfId="1561"/>
    <cellStyle name="20 % - Akzent2" xfId="1562"/>
    <cellStyle name="40 % - Akzent2" xfId="1563"/>
    <cellStyle name="60 % - Akzent2" xfId="1564"/>
    <cellStyle name="20 % - Akzent3" xfId="1565"/>
    <cellStyle name="40 % - Akzent3" xfId="1566"/>
    <cellStyle name="60 % - Akzent3" xfId="1567"/>
    <cellStyle name="20 % - Akzent4" xfId="1568"/>
    <cellStyle name="40 % - Akzent4" xfId="1569"/>
    <cellStyle name="60 % - Akzent4" xfId="1570"/>
    <cellStyle name="20 % - Akzent5" xfId="1571"/>
    <cellStyle name="40 % - Akzent5" xfId="1572"/>
    <cellStyle name="60 % - Akzent5" xfId="1573"/>
    <cellStyle name="20 % - Akzent6" xfId="1574"/>
    <cellStyle name="40 % - Akzent6" xfId="1575"/>
    <cellStyle name="60 % - Akzent6" xfId="1576"/>
    <cellStyle name="Ausgabe" xfId="1577"/>
    <cellStyle name="Berechnung" xfId="1578"/>
    <cellStyle name="Warnender Text" xfId="1579"/>
    <cellStyle name="Erklärender Text" xfId="1580"/>
    <cellStyle name="Ergebnis" xfId="1581"/>
    <cellStyle name="20 % - Akzent1" xfId="1582"/>
    <cellStyle name="40 % - Akzent1" xfId="1583"/>
    <cellStyle name="60 % - Akzent1" xfId="1584"/>
    <cellStyle name="20 % - Akzent2" xfId="1585"/>
    <cellStyle name="40 % - Akzent2" xfId="1586"/>
    <cellStyle name="60 % - Akzent2" xfId="1587"/>
    <cellStyle name="20 % - Akzent3" xfId="1588"/>
    <cellStyle name="40 % - Akzent3" xfId="1589"/>
    <cellStyle name="60 % - Akzent3" xfId="1590"/>
    <cellStyle name="20 % - Akzent4" xfId="1591"/>
    <cellStyle name="40 % - Akzent4" xfId="1592"/>
    <cellStyle name="60 % - Akzent4" xfId="1593"/>
    <cellStyle name="20 % - Akzent5" xfId="1594"/>
    <cellStyle name="40 % - Akzent5" xfId="1595"/>
    <cellStyle name="60 % - Akzent5" xfId="1596"/>
    <cellStyle name="20 % - Akzent6" xfId="1597"/>
    <cellStyle name="40 % - Akzent6" xfId="1598"/>
    <cellStyle name="60 % - Akzent6" xfId="1599"/>
    <cellStyle name="Ausgabe" xfId="1600"/>
    <cellStyle name="Berechnung" xfId="1601"/>
    <cellStyle name="Warnender Text" xfId="1602"/>
    <cellStyle name="Erklärender Text" xfId="1603"/>
    <cellStyle name="Ergebnis" xfId="1604"/>
    <cellStyle name="20 % - Akzent1" xfId="1605"/>
    <cellStyle name="40 % - Akzent1" xfId="1606"/>
    <cellStyle name="60 % - Akzent1" xfId="1607"/>
    <cellStyle name="20 % - Akzent2" xfId="1608"/>
    <cellStyle name="40 % - Akzent2" xfId="1609"/>
    <cellStyle name="60 % - Akzent2" xfId="1610"/>
    <cellStyle name="20 % - Akzent3" xfId="1611"/>
    <cellStyle name="40 % - Akzent3" xfId="1612"/>
    <cellStyle name="60 % - Akzent3" xfId="1613"/>
    <cellStyle name="20 % - Akzent4" xfId="1614"/>
    <cellStyle name="40 % - Akzent4" xfId="1615"/>
    <cellStyle name="60 % - Akzent4" xfId="1616"/>
    <cellStyle name="20 % - Akzent5" xfId="1617"/>
    <cellStyle name="40 % - Akzent5" xfId="1618"/>
    <cellStyle name="60 % - Akzent5" xfId="1619"/>
    <cellStyle name="20 % - Akzent6" xfId="1620"/>
    <cellStyle name="40 % - Akzent6" xfId="1621"/>
    <cellStyle name="60 % - Akzent6" xfId="1622"/>
    <cellStyle name="Ausgabe" xfId="1623"/>
    <cellStyle name="Berechnung" xfId="1624"/>
    <cellStyle name="Warnender Text" xfId="1625"/>
    <cellStyle name="Erklärender Text" xfId="1626"/>
    <cellStyle name="Ergebnis" xfId="1627"/>
    <cellStyle name="20 % - Akzent1" xfId="1628"/>
    <cellStyle name="40 % - Akzent1" xfId="1629"/>
    <cellStyle name="60 % - Akzent1" xfId="1630"/>
    <cellStyle name="20 % - Akzent2" xfId="1631"/>
    <cellStyle name="40 % - Akzent2" xfId="1632"/>
    <cellStyle name="60 % - Akzent2" xfId="1633"/>
    <cellStyle name="20 % - Akzent3" xfId="1634"/>
    <cellStyle name="40 % - Akzent3" xfId="1635"/>
    <cellStyle name="60 % - Akzent3" xfId="1636"/>
    <cellStyle name="20 % - Akzent4" xfId="1637"/>
    <cellStyle name="40 % - Akzent4" xfId="1638"/>
    <cellStyle name="60 % - Akzent4" xfId="1639"/>
    <cellStyle name="20 % - Akzent5" xfId="1640"/>
    <cellStyle name="40 % - Akzent5" xfId="1641"/>
    <cellStyle name="60 % - Akzent5" xfId="1642"/>
    <cellStyle name="20 % - Akzent6" xfId="1643"/>
    <cellStyle name="40 % - Akzent6" xfId="1644"/>
    <cellStyle name="60 % - Akzent6" xfId="1645"/>
    <cellStyle name="Ausgabe" xfId="1646"/>
    <cellStyle name="Berechnung" xfId="1647"/>
    <cellStyle name="Warnender Text" xfId="1648"/>
    <cellStyle name="Erklärender Text" xfId="1649"/>
    <cellStyle name="Ergebnis" xfId="1650"/>
    <cellStyle name="20 % - Akzent1" xfId="1651"/>
    <cellStyle name="40 % - Akzent1" xfId="1652"/>
    <cellStyle name="60 % - Akzent1" xfId="1653"/>
    <cellStyle name="20 % - Akzent2" xfId="1654"/>
    <cellStyle name="40 % - Akzent2" xfId="1655"/>
    <cellStyle name="60 % - Akzent2" xfId="1656"/>
    <cellStyle name="20 % - Akzent3" xfId="1657"/>
    <cellStyle name="40 % - Akzent3" xfId="1658"/>
    <cellStyle name="60 % - Akzent3" xfId="1659"/>
    <cellStyle name="20 % - Akzent4" xfId="1660"/>
    <cellStyle name="40 % - Akzent4" xfId="1661"/>
    <cellStyle name="60 % - Akzent4" xfId="1662"/>
    <cellStyle name="20 % - Akzent5" xfId="1663"/>
    <cellStyle name="40 % - Akzent5" xfId="1664"/>
    <cellStyle name="60 % - Akzent5" xfId="1665"/>
    <cellStyle name="20 % - Akzent6" xfId="1666"/>
    <cellStyle name="40 % - Akzent6" xfId="1667"/>
    <cellStyle name="60 % - Akzent6" xfId="1668"/>
    <cellStyle name="Normal 17" xfId="1669"/>
    <cellStyle name="Standard 2 5" xfId="1670"/>
    <cellStyle name="Ausgabe" xfId="1671"/>
    <cellStyle name="Berechnung" xfId="1672"/>
    <cellStyle name="Warnender Text" xfId="1673"/>
    <cellStyle name="Erklärender Text" xfId="1674"/>
    <cellStyle name="Ergebnis" xfId="1675"/>
    <cellStyle name="20 % - Akzent1" xfId="1676"/>
    <cellStyle name="40 % - Akzent1" xfId="1677"/>
    <cellStyle name="60 % - Akzent1" xfId="1678"/>
    <cellStyle name="20 % - Akzent2" xfId="1679"/>
    <cellStyle name="40 % - Akzent2" xfId="1680"/>
    <cellStyle name="60 % - Akzent2" xfId="1681"/>
    <cellStyle name="20 % - Akzent3" xfId="1682"/>
    <cellStyle name="40 % - Akzent3" xfId="1683"/>
    <cellStyle name="60 % - Akzent3" xfId="1684"/>
    <cellStyle name="20 % - Akzent4" xfId="1685"/>
    <cellStyle name="40 % - Akzent4" xfId="1686"/>
    <cellStyle name="60 % - Akzent4" xfId="1687"/>
    <cellStyle name="20 % - Akzent5" xfId="1688"/>
    <cellStyle name="40 % - Akzent5" xfId="1689"/>
    <cellStyle name="60 % - Akzent5" xfId="1690"/>
    <cellStyle name="20 % - Akzent6" xfId="1691"/>
    <cellStyle name="40 % - Akzent6" xfId="1692"/>
    <cellStyle name="60 % - Akzent6" xfId="1693"/>
    <cellStyle name="Comma 2 5" xfId="1694"/>
    <cellStyle name="Comma 3 3" xfId="1695"/>
    <cellStyle name="Normal 6 13" xfId="1696"/>
    <cellStyle name="60 % - Akzent6" xfId="1697"/>
    <cellStyle name="60 % - Akzent3" xfId="1698"/>
    <cellStyle name="Ergebnis" xfId="1699"/>
    <cellStyle name="Warnender Text" xfId="1700"/>
    <cellStyle name="20 % - Akzent5" xfId="1701"/>
    <cellStyle name="Normal 5 8 3" xfId="1702"/>
    <cellStyle name="40 % - Akzent2" xfId="1703"/>
    <cellStyle name="Normal 7 8 3" xfId="1704"/>
    <cellStyle name="Normal 5 2 8" xfId="1705"/>
    <cellStyle name="Normal 6 2 8" xfId="1706"/>
    <cellStyle name="Normal 7 2 8" xfId="1707"/>
    <cellStyle name="Normal 6 3 7" xfId="1708"/>
    <cellStyle name="Normal 5 3 6" xfId="1709"/>
    <cellStyle name="Normal 6 4 6" xfId="1710"/>
    <cellStyle name="Normal 7 3 6" xfId="1711"/>
    <cellStyle name="Normal 5 2 2 6" xfId="1712"/>
    <cellStyle name="Normal 6 2 2 6" xfId="1713"/>
    <cellStyle name="Normal 7 2 2 6" xfId="1714"/>
    <cellStyle name="Normal 6 3 2 6" xfId="1715"/>
    <cellStyle name="Normal 5 4 5" xfId="1716"/>
    <cellStyle name="Normal 5 2 3 5" xfId="1717"/>
    <cellStyle name="Normal 5 2 2 2 5" xfId="1718"/>
    <cellStyle name="Normal 5 3 2 5" xfId="1719"/>
    <cellStyle name="Normal 6 5 5" xfId="1720"/>
    <cellStyle name="Normal 6 2 3 5" xfId="1721"/>
    <cellStyle name="Normal 6 2 2 2 5" xfId="1722"/>
    <cellStyle name="Normal 6 3 3 5" xfId="1723"/>
    <cellStyle name="Normal 6 3 2 2 5" xfId="1724"/>
    <cellStyle name="Normal 6 4 2 5" xfId="1725"/>
    <cellStyle name="Normal 7 4 5" xfId="1726"/>
    <cellStyle name="Normal 7 2 3 5" xfId="1727"/>
    <cellStyle name="Normal 7 2 2 2 5" xfId="1728"/>
    <cellStyle name="Normal 7 3 2 5" xfId="1729"/>
    <cellStyle name="Normal 5 5 4" xfId="1730"/>
    <cellStyle name="Normal 5 2 4 4" xfId="1731"/>
    <cellStyle name="Normal 5 2 2 3 4" xfId="1732"/>
    <cellStyle name="Normal 5 2 2 2 2 4" xfId="1733"/>
    <cellStyle name="Normal 5 2 3 2 4" xfId="1734"/>
    <cellStyle name="Normal 5 3 3 4" xfId="1735"/>
    <cellStyle name="Normal 5 3 2 2 4" xfId="1736"/>
    <cellStyle name="Normal 5 4 2 4" xfId="1737"/>
    <cellStyle name="Normal 6 6 4" xfId="1738"/>
    <cellStyle name="Normal 6 2 4 4" xfId="1739"/>
    <cellStyle name="Normal 6 2 2 3 4" xfId="1740"/>
    <cellStyle name="Normal 6 2 2 2 2 4" xfId="1741"/>
    <cellStyle name="Normal 6 2 3 2 4" xfId="1742"/>
    <cellStyle name="Normal 6 3 4 4" xfId="1743"/>
    <cellStyle name="Normal 6 3 2 3 4" xfId="1744"/>
    <cellStyle name="Normal 6 3 2 2 2 4" xfId="1745"/>
    <cellStyle name="Normal 6 3 3 2 4" xfId="1746"/>
    <cellStyle name="Normal 6 4 3 4" xfId="1747"/>
    <cellStyle name="Normal 6 4 2 2 4" xfId="1748"/>
    <cellStyle name="Normal 6 5 2 4" xfId="1749"/>
    <cellStyle name="Normal 7 5 4" xfId="1750"/>
    <cellStyle name="Normal 7 2 4 4" xfId="1751"/>
    <cellStyle name="Normal 7 2 2 3 4" xfId="1752"/>
    <cellStyle name="Normal 7 2 2 2 2 4" xfId="1753"/>
    <cellStyle name="Normal 7 2 3 2 4" xfId="1754"/>
    <cellStyle name="Normal 7 3 3 4" xfId="1755"/>
    <cellStyle name="Normal 7 3 2 2 4" xfId="1756"/>
    <cellStyle name="Normal 7 4 2 4" xfId="1757"/>
    <cellStyle name="Normal 9 4" xfId="1758"/>
    <cellStyle name="Normal 6 7 4" xfId="1759"/>
    <cellStyle name="Normal 10 4" xfId="1760"/>
    <cellStyle name="Normal 6 8 4" xfId="1761"/>
    <cellStyle name="Standard 2 2 4" xfId="1762"/>
    <cellStyle name="Normal 6 9 4" xfId="1763"/>
    <cellStyle name="Normal 11 4" xfId="1764"/>
    <cellStyle name="Normal 5 2 5 4" xfId="1765"/>
    <cellStyle name="Normal 6 10 4" xfId="1766"/>
    <cellStyle name="Normal 6 2 5 4" xfId="1767"/>
    <cellStyle name="Normal 7 2 5 4" xfId="1768"/>
    <cellStyle name="40 % - Akzent3" xfId="1769"/>
    <cellStyle name="Erklärender Text" xfId="1770"/>
    <cellStyle name="Berechnung" xfId="1771"/>
    <cellStyle name="Normal 10 2 3" xfId="1772"/>
    <cellStyle name="Normal 11 2 3" xfId="1773"/>
    <cellStyle name="Normal 5 7 3" xfId="1774"/>
    <cellStyle name="Normal 5 2 6 3" xfId="1775"/>
    <cellStyle name="Normal 5 2 2 4 3" xfId="1776"/>
    <cellStyle name="Normal 5 2 2 2 3 3" xfId="1777"/>
    <cellStyle name="Normal 5 2 2 2 2 2 3" xfId="1778"/>
    <cellStyle name="Normal 5 2 2 3 2 3" xfId="1779"/>
    <cellStyle name="Normal 5 2 3 3 3" xfId="1780"/>
    <cellStyle name="Normal 5 2 3 2 2 3" xfId="1781"/>
    <cellStyle name="Normal 5 2 4 2 3" xfId="1782"/>
    <cellStyle name="Normal 5 2 5 2 3" xfId="1783"/>
    <cellStyle name="Normal 5 3 4 3" xfId="1784"/>
    <cellStyle name="Normal 5 3 2 3 3" xfId="1785"/>
    <cellStyle name="Normal 5 3 2 2 2 3" xfId="1786"/>
    <cellStyle name="Normal 5 3 3 2 3" xfId="1787"/>
    <cellStyle name="Normal 5 4 3 3" xfId="1788"/>
    <cellStyle name="Normal 5 4 2 2 3" xfId="1789"/>
    <cellStyle name="Normal 5 5 2 3" xfId="1790"/>
    <cellStyle name="Normal 6 11 3" xfId="1791"/>
    <cellStyle name="Normal 6 10 2 3" xfId="1792"/>
    <cellStyle name="Normal 6 2 6 3" xfId="1793"/>
    <cellStyle name="Normal 6 2 2 4 3" xfId="1794"/>
    <cellStyle name="Normal 6 2 2 2 3 3" xfId="1795"/>
    <cellStyle name="Normal 6 2 2 2 2 2 3" xfId="1796"/>
    <cellStyle name="Normal 6 2 2 3 2 3" xfId="1797"/>
    <cellStyle name="Normal 6 2 3 3 3" xfId="1798"/>
    <cellStyle name="Normal 6 2 3 2 2 3" xfId="1799"/>
    <cellStyle name="Normal 6 2 4 2 3" xfId="1800"/>
    <cellStyle name="Normal 6 2 5 2 3" xfId="1801"/>
    <cellStyle name="Normal 6 3 5 3" xfId="1802"/>
    <cellStyle name="Normal 6 3 2 4 3" xfId="1803"/>
    <cellStyle name="Normal 6 3 2 2 3 3" xfId="1804"/>
    <cellStyle name="Normal 6 3 2 2 2 2 3" xfId="1805"/>
    <cellStyle name="Normal 6 3 2 3 2 3" xfId="1806"/>
    <cellStyle name="Normal 6 3 3 3 3" xfId="1807"/>
    <cellStyle name="Normal 6 3 3 2 2 3" xfId="1808"/>
    <cellStyle name="Normal 6 3 4 2 3" xfId="1809"/>
    <cellStyle name="Normal 6 4 4 3" xfId="1810"/>
    <cellStyle name="Normal 6 4 2 3 3" xfId="1811"/>
    <cellStyle name="Normal 6 4 2 2 2 3" xfId="1812"/>
    <cellStyle name="Normal 6 4 3 2 3" xfId="1813"/>
    <cellStyle name="Normal 6 5 3 3" xfId="1814"/>
    <cellStyle name="Normal 6 5 2 2 3" xfId="1815"/>
    <cellStyle name="Normal 6 6 2 3" xfId="1816"/>
    <cellStyle name="Normal 6 7 2 3" xfId="1817"/>
    <cellStyle name="Normal 6 8 2 3" xfId="1818"/>
    <cellStyle name="Normal 6 9 2 3" xfId="1819"/>
    <cellStyle name="Normal 7 7 3" xfId="1820"/>
    <cellStyle name="Normal 7 2 6 3" xfId="1821"/>
    <cellStyle name="Normal 7 2 2 4 3" xfId="1822"/>
    <cellStyle name="Normal 7 2 2 2 3 3" xfId="1823"/>
    <cellStyle name="Normal 7 2 2 2 2 2 3" xfId="1824"/>
    <cellStyle name="Normal 7 2 2 3 2 3" xfId="1825"/>
    <cellStyle name="Normal 7 2 3 3 3" xfId="1826"/>
    <cellStyle name="Normal 7 2 3 2 2 3" xfId="1827"/>
    <cellStyle name="Normal 7 2 4 2 3" xfId="1828"/>
    <cellStyle name="Normal 7 2 5 2 3" xfId="1829"/>
    <cellStyle name="Normal 7 3 4 3" xfId="1830"/>
    <cellStyle name="Normal 7 3 2 3 3" xfId="1831"/>
    <cellStyle name="Normal 7 3 2 2 2 3" xfId="1832"/>
    <cellStyle name="Normal 7 3 3 2 3" xfId="1833"/>
    <cellStyle name="Normal 7 4 3 3" xfId="1834"/>
    <cellStyle name="Normal 7 4 2 2 3" xfId="1835"/>
    <cellStyle name="Normal 7 5 2 3" xfId="1836"/>
    <cellStyle name="Normal 9 2 3" xfId="1837"/>
    <cellStyle name="Standard 2 3 3" xfId="1838"/>
    <cellStyle name="Standard 2 2 2 3" xfId="1839"/>
    <cellStyle name="60 % - Akzent1" xfId="1840"/>
    <cellStyle name="Ausgabe" xfId="1841"/>
    <cellStyle name="40 % - Akzent6" xfId="1842"/>
    <cellStyle name="20 % - Akzent3" xfId="1843"/>
    <cellStyle name="20 % - Akzent2" xfId="1844"/>
    <cellStyle name="20 % - Akzent1" xfId="1845"/>
    <cellStyle name="40 % - Akzent4" xfId="1846"/>
    <cellStyle name="40 % - Akzent5" xfId="1847"/>
    <cellStyle name="60 % - Akzent2" xfId="1848"/>
    <cellStyle name="40 % - Akzent1" xfId="1849"/>
    <cellStyle name="20 % - Akzent6" xfId="1850"/>
    <cellStyle name="60 % - Akzent4" xfId="1851"/>
    <cellStyle name="20 % - Akzent4" xfId="1852"/>
    <cellStyle name="60 % - Akzent5" xfId="1853"/>
    <cellStyle name="Normal 18" xfId="18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externalLink" Target="externalLinks/externalLink16.xml" /><Relationship Id="rId29" Type="http://schemas.openxmlformats.org/officeDocument/2006/relationships/externalLink" Target="externalLinks/externalLink17.xml" /><Relationship Id="rId30" Type="http://schemas.openxmlformats.org/officeDocument/2006/relationships/externalLink" Target="externalLinks/externalLink18.xml" /><Relationship Id="rId31" Type="http://schemas.openxmlformats.org/officeDocument/2006/relationships/externalLink" Target="externalLinks/externalLink19.xml" /><Relationship Id="rId32" Type="http://schemas.openxmlformats.org/officeDocument/2006/relationships/externalLink" Target="externalLinks/externalLink20.xml" /><Relationship Id="rId33" Type="http://schemas.openxmlformats.org/officeDocument/2006/relationships/externalLink" Target="externalLinks/externalLink21.xml" /><Relationship Id="rId34" Type="http://schemas.openxmlformats.org/officeDocument/2006/relationships/externalLink" Target="externalLinks/externalLink22.xml" /><Relationship Id="rId35" Type="http://schemas.openxmlformats.org/officeDocument/2006/relationships/externalLink" Target="externalLinks/externalLink23.xml" /><Relationship Id="rId3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Indigenous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production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of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lignite in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EU since 1990 (% of total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EU production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03225"/>
          <c:y val="0.01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1"/>
          <c:y val="0.109"/>
          <c:w val="0.83525"/>
          <c:h val="0.728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1a, 1b and 2'!$A$49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32AFAF">
                  <a:lumMod val="100000"/>
                  <a:alpha val="25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1a, 1b and 2'!$B$47:$AH$47</c:f>
              <c:strCache/>
            </c:strRef>
          </c:cat>
          <c:val>
            <c:numRef>
              <c:f>'Figure 1a, 1b and 2'!$B$49:$AH$49</c:f>
              <c:numCache/>
            </c:numRef>
          </c:val>
        </c:ser>
        <c:ser>
          <c:idx val="1"/>
          <c:order val="1"/>
          <c:tx>
            <c:strRef>
              <c:f>'Figure 1a, 1b and 2'!$A$50</c:f>
              <c:strCache>
                <c:ptCount val="1"/>
                <c:pt idx="0">
                  <c:v>Czechia</c:v>
                </c:pt>
              </c:strCache>
            </c:strRef>
          </c:tx>
          <c:spPr>
            <a:solidFill>
              <a:srgbClr val="32AFAF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32AFAF">
                  <a:lumMod val="60000"/>
                  <a:lumOff val="40000"/>
                  <a:alpha val="25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1a, 1b and 2'!$B$47:$AH$47</c:f>
              <c:strCache/>
            </c:strRef>
          </c:cat>
          <c:val>
            <c:numRef>
              <c:f>'Figure 1a, 1b and 2'!$B$50:$AH$50</c:f>
              <c:numCache/>
            </c:numRef>
          </c:val>
        </c:ser>
        <c:ser>
          <c:idx val="2"/>
          <c:order val="2"/>
          <c:tx>
            <c:strRef>
              <c:f>'Figure 1a, 1b and 2'!$A$51</c:f>
              <c:strCache>
                <c:ptCount val="1"/>
                <c:pt idx="0">
                  <c:v>Poland</c:v>
                </c:pt>
              </c:strCache>
            </c:strRef>
          </c:tx>
          <c:spPr>
            <a:solidFill>
              <a:srgbClr val="32AFAF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2AFAF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32AFAF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32AFAF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32AFAF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32AFAF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32AFAF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32AFAF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32AFAF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32AFAF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32AFAF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32AFAF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32AFAF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32AFAF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32AFAF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32AFAF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32AFAF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32AFAF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32AFAF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32AFAF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32AFAF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32AFAF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32AFAF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32AFAF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32AFAF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32AFAF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32AFAF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32AFAF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32AFAF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32AFAF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32AFAF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32AFAF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32AFAF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32AFAF">
                  <a:lumMod val="40000"/>
                  <a:lumOff val="60000"/>
                  <a:alpha val="25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1a, 1b and 2'!$B$47:$AH$47</c:f>
              <c:strCache/>
            </c:strRef>
          </c:cat>
          <c:val>
            <c:numRef>
              <c:f>'Figure 1a, 1b and 2'!$B$51:$AH$51</c:f>
              <c:numCache/>
            </c:numRef>
          </c:val>
        </c:ser>
        <c:ser>
          <c:idx val="3"/>
          <c:order val="3"/>
          <c:tx>
            <c:strRef>
              <c:f>'Figure 1a, 1b and 2'!$A$52</c:f>
              <c:strCache>
                <c:ptCount val="1"/>
                <c:pt idx="0">
                  <c:v>Greece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C84B96">
                  <a:lumMod val="100000"/>
                  <a:alpha val="25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1a, 1b and 2'!$B$47:$AH$47</c:f>
              <c:strCache/>
            </c:strRef>
          </c:cat>
          <c:val>
            <c:numRef>
              <c:f>'Figure 1a, 1b and 2'!$B$52:$AH$52</c:f>
              <c:numCache/>
            </c:numRef>
          </c:val>
        </c:ser>
        <c:ser>
          <c:idx val="4"/>
          <c:order val="4"/>
          <c:tx>
            <c:strRef>
              <c:f>'Figure 1a, 1b and 2'!$A$53</c:f>
              <c:strCache>
                <c:ptCount val="1"/>
                <c:pt idx="0">
                  <c:v>Romania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C84B96">
                  <a:lumMod val="60000"/>
                  <a:lumOff val="40000"/>
                  <a:alpha val="25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1a, 1b and 2'!$B$47:$AH$47</c:f>
              <c:strCache/>
            </c:strRef>
          </c:cat>
          <c:val>
            <c:numRef>
              <c:f>'Figure 1a, 1b and 2'!$B$53:$AH$53</c:f>
              <c:numCache/>
            </c:numRef>
          </c:val>
        </c:ser>
        <c:ser>
          <c:idx val="5"/>
          <c:order val="5"/>
          <c:tx>
            <c:strRef>
              <c:f>'Figure 1a, 1b and 2'!$A$54</c:f>
              <c:strCache>
                <c:ptCount val="1"/>
                <c:pt idx="0">
                  <c:v>Bulgaria</c:v>
                </c:pt>
              </c:strCache>
            </c:strRef>
          </c:tx>
          <c:spPr>
            <a:solidFill>
              <a:srgbClr val="C84B96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84B96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C84B96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C84B96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C84B96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C84B96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C84B96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C84B96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C84B96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C84B96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C84B96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C84B96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C84B96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C84B96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C84B96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C84B96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C84B96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C84B96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C84B96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C84B96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C84B96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C84B96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C84B96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C84B96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C84B96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C84B96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C84B96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C84B96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C84B96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C84B96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C84B96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C84B96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C84B96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C84B96">
                  <a:lumMod val="40000"/>
                  <a:lumOff val="60000"/>
                  <a:alpha val="25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1a, 1b and 2'!$B$47:$AH$47</c:f>
              <c:strCache/>
            </c:strRef>
          </c:cat>
          <c:val>
            <c:numRef>
              <c:f>'Figure 1a, 1b and 2'!$B$54:$AH$54</c:f>
              <c:numCache/>
            </c:numRef>
          </c:val>
        </c:ser>
        <c:ser>
          <c:idx val="6"/>
          <c:order val="6"/>
          <c:tx>
            <c:strRef>
              <c:f>'Figure 1a, 1b and 2'!$A$55</c:f>
              <c:strCache>
                <c:ptCount val="1"/>
                <c:pt idx="0">
                  <c:v>Hungary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286EB4">
                  <a:lumMod val="100000"/>
                  <a:alpha val="3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1a, 1b and 2'!$B$47:$AH$47</c:f>
              <c:strCache/>
            </c:strRef>
          </c:cat>
          <c:val>
            <c:numRef>
              <c:f>'Figure 1a, 1b and 2'!$B$55:$AH$55</c:f>
              <c:numCache/>
            </c:numRef>
          </c:val>
        </c:ser>
        <c:ser>
          <c:idx val="7"/>
          <c:order val="7"/>
          <c:tx>
            <c:strRef>
              <c:f>'Figure 1a, 1b and 2'!$A$56</c:f>
              <c:strCache>
                <c:ptCount val="1"/>
                <c:pt idx="0">
                  <c:v>Spain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1a, 1b and 2'!$B$47:$AH$47</c:f>
              <c:strCache/>
            </c:strRef>
          </c:cat>
          <c:val>
            <c:numRef>
              <c:f>'Figure 1a, 1b and 2'!$B$56:$AH$56</c:f>
              <c:numCache/>
            </c:numRef>
          </c:val>
        </c:ser>
        <c:ser>
          <c:idx val="8"/>
          <c:order val="8"/>
          <c:tx>
            <c:strRef>
              <c:f>'Figure 1a, 1b and 2'!$A$57</c:f>
              <c:strCache>
                <c:ptCount val="1"/>
                <c:pt idx="0">
                  <c:v>Slovenia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286EB4">
                  <a:lumMod val="60000"/>
                  <a:lumOff val="40000"/>
                  <a:alpha val="25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1a, 1b and 2'!$B$47:$AH$47</c:f>
              <c:strCache/>
            </c:strRef>
          </c:cat>
          <c:val>
            <c:numRef>
              <c:f>'Figure 1a, 1b and 2'!$B$57:$AH$57</c:f>
              <c:numCache/>
            </c:numRef>
          </c:val>
        </c:ser>
        <c:ser>
          <c:idx val="9"/>
          <c:order val="9"/>
          <c:tx>
            <c:strRef>
              <c:f>'Figure 1a, 1b and 2'!$A$58</c:f>
              <c:strCache>
                <c:ptCount val="1"/>
                <c:pt idx="0">
                  <c:v>Slovakia</c:v>
                </c:pt>
              </c:strCache>
            </c:strRef>
          </c:tx>
          <c:spPr>
            <a:solidFill>
              <a:srgbClr val="286EB4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86EB4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286EB4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286EB4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286EB4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286EB4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286EB4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286EB4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286EB4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286EB4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286EB4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286EB4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286EB4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286EB4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286EB4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286EB4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286EB4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286EB4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286EB4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286EB4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286EB4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286EB4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286EB4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286EB4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286EB4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286EB4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286EB4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286EB4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286EB4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286EB4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286EB4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286EB4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286EB4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286EB4">
                  <a:lumMod val="40000"/>
                  <a:lumOff val="60000"/>
                  <a:alpha val="25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1a, 1b and 2'!$B$47:$AH$47</c:f>
              <c:strCache/>
            </c:strRef>
          </c:cat>
          <c:val>
            <c:numRef>
              <c:f>'Figure 1a, 1b and 2'!$B$58:$AH$58</c:f>
              <c:numCache/>
            </c:numRef>
          </c:val>
        </c:ser>
        <c:ser>
          <c:idx val="10"/>
          <c:order val="10"/>
          <c:tx>
            <c:strRef>
              <c:f>'Figure 1a, 1b and 2'!$A$64</c:f>
              <c:strCache>
                <c:ptCount val="1"/>
                <c:pt idx="0">
                  <c:v>Others*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1a, 1b and 2'!$B$47:$AH$47</c:f>
              <c:strCache/>
            </c:strRef>
          </c:cat>
          <c:val>
            <c:numRef>
              <c:f>'Figure 1a, 1b and 2'!$B$64:$AH$64</c:f>
              <c:numCache/>
            </c:numRef>
          </c:val>
        </c:ser>
        <c:overlap val="100"/>
        <c:axId val="58359652"/>
        <c:axId val="55474821"/>
      </c:barChart>
      <c:catAx>
        <c:axId val="58359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55474821"/>
        <c:crosses val="autoZero"/>
        <c:auto val="1"/>
        <c:lblOffset val="100"/>
        <c:tickLblSkip val="5"/>
        <c:noMultiLvlLbl val="0"/>
      </c:catAx>
      <c:valAx>
        <c:axId val="5547482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58359652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"/>
          <c:y val="0.25725"/>
          <c:w val="0.0715"/>
          <c:h val="0.356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of indigenous lignite production in Member States since 1990 (kt)</a:t>
            </a:r>
          </a:p>
        </c:rich>
      </c:tx>
      <c:layout>
        <c:manualLayout>
          <c:xMode val="edge"/>
          <c:yMode val="edge"/>
          <c:x val="0.00525"/>
          <c:y val="0.01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025"/>
          <c:y val="0.11675"/>
          <c:w val="0.8302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'Figure 1a, 1b and 2'!$A$31</c:f>
              <c:strCache>
                <c:ptCount val="1"/>
                <c:pt idx="0">
                  <c:v>Germany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8575" cap="rnd" cmpd="sng">
                <a:solidFill>
                  <a:srgbClr val="32AFAF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28575" cap="rnd" cmpd="sng">
                <a:solidFill>
                  <a:srgbClr val="32AFAF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"/>
            <c:spPr>
              <a:ln w="28575" cap="rnd" cmpd="sng">
                <a:solidFill>
                  <a:srgbClr val="32AFAF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"/>
            <c:spPr>
              <a:ln w="28575" cap="rnd" cmpd="sng">
                <a:solidFill>
                  <a:srgbClr val="32AFAF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"/>
            <c:spPr>
              <a:ln w="28575" cap="rnd" cmpd="sng">
                <a:solidFill>
                  <a:srgbClr val="32AFAF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"/>
            <c:spPr>
              <a:ln w="28575" cap="rnd" cmpd="sng">
                <a:solidFill>
                  <a:srgbClr val="32AFAF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6"/>
            <c:spPr>
              <a:ln w="28575" cap="rnd" cmpd="sng">
                <a:solidFill>
                  <a:srgbClr val="32AFAF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7"/>
            <c:spPr>
              <a:ln w="28575" cap="rnd" cmpd="sng">
                <a:solidFill>
                  <a:srgbClr val="32AFAF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8"/>
            <c:spPr>
              <a:ln w="28575" cap="rnd" cmpd="sng">
                <a:solidFill>
                  <a:srgbClr val="32AFAF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9"/>
            <c:spPr>
              <a:ln w="28575" cap="rnd" cmpd="sng">
                <a:solidFill>
                  <a:srgbClr val="32AFAF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0"/>
            <c:spPr>
              <a:ln w="28575" cap="rnd" cmpd="sng">
                <a:solidFill>
                  <a:srgbClr val="32AFAF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1"/>
            <c:spPr>
              <a:ln w="28575" cap="rnd" cmpd="sng">
                <a:solidFill>
                  <a:srgbClr val="32AFAF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2"/>
            <c:spPr>
              <a:ln w="28575" cap="rnd" cmpd="sng">
                <a:solidFill>
                  <a:srgbClr val="32AFAF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3"/>
            <c:spPr>
              <a:ln w="28575" cap="rnd" cmpd="sng">
                <a:solidFill>
                  <a:srgbClr val="32AFAF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4"/>
            <c:spPr>
              <a:ln w="28575" cap="rnd" cmpd="sng">
                <a:solidFill>
                  <a:srgbClr val="32AFAF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5"/>
            <c:spPr>
              <a:ln w="28575" cap="rnd" cmpd="sng">
                <a:solidFill>
                  <a:srgbClr val="32AFAF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6"/>
            <c:spPr>
              <a:ln w="28575" cap="rnd" cmpd="sng">
                <a:solidFill>
                  <a:srgbClr val="32AFAF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7"/>
            <c:spPr>
              <a:ln w="28575" cap="rnd" cmpd="sng">
                <a:solidFill>
                  <a:srgbClr val="32AFAF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8"/>
            <c:spPr>
              <a:ln w="28575" cap="rnd" cmpd="sng">
                <a:solidFill>
                  <a:srgbClr val="32AFAF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9"/>
            <c:spPr>
              <a:ln w="28575" cap="rnd" cmpd="sng">
                <a:solidFill>
                  <a:srgbClr val="32AFAF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0"/>
            <c:spPr>
              <a:ln w="28575" cap="rnd" cmpd="sng">
                <a:solidFill>
                  <a:srgbClr val="32AFAF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1"/>
            <c:spPr>
              <a:ln w="28575" cap="rnd" cmpd="sng">
                <a:solidFill>
                  <a:srgbClr val="32AFAF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2"/>
            <c:spPr>
              <a:ln w="28575" cap="rnd" cmpd="sng">
                <a:solidFill>
                  <a:srgbClr val="32AFAF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3"/>
            <c:spPr>
              <a:ln w="28575" cap="rnd" cmpd="sng">
                <a:solidFill>
                  <a:srgbClr val="32AFAF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4"/>
            <c:spPr>
              <a:ln w="28575" cap="rnd" cmpd="sng">
                <a:solidFill>
                  <a:srgbClr val="32AFAF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5"/>
            <c:spPr>
              <a:ln w="28575" cap="rnd" cmpd="sng">
                <a:solidFill>
                  <a:srgbClr val="32AFAF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6"/>
            <c:spPr>
              <a:ln w="28575" cap="rnd" cmpd="sng">
                <a:solidFill>
                  <a:srgbClr val="32AFAF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7"/>
            <c:spPr>
              <a:ln w="28575" cap="rnd" cmpd="sng">
                <a:solidFill>
                  <a:srgbClr val="32AFAF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8"/>
            <c:spPr>
              <a:ln w="28575" cap="rnd" cmpd="sng">
                <a:solidFill>
                  <a:srgbClr val="32AFAF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9"/>
            <c:spPr>
              <a:ln w="28575" cap="rnd" cmpd="sng">
                <a:solidFill>
                  <a:srgbClr val="32AFAF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0"/>
            <c:spPr>
              <a:ln w="28575" cap="rnd" cmpd="sng">
                <a:solidFill>
                  <a:srgbClr val="32AFAF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1"/>
            <c:spPr>
              <a:ln w="28575" cap="rnd" cmpd="sng">
                <a:solidFill>
                  <a:srgbClr val="32AFAF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2"/>
            <c:spPr>
              <a:ln w="28575" cap="rnd" cmpd="sng">
                <a:solidFill>
                  <a:srgbClr val="32AFAF">
                    <a:lumMod val="100000"/>
                    <a:alpha val="25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1a, 1b and 2'!$B$29:$AH$29</c:f>
              <c:strCache/>
            </c:strRef>
          </c:cat>
          <c:val>
            <c:numRef>
              <c:f>'Figure 1a, 1b and 2'!$B$31:$AH$31</c:f>
              <c:numCache/>
            </c:numRef>
          </c:val>
          <c:smooth val="0"/>
        </c:ser>
        <c:ser>
          <c:idx val="1"/>
          <c:order val="1"/>
          <c:tx>
            <c:strRef>
              <c:f>'Figure 1a, 1b and 2'!$A$32</c:f>
              <c:strCache>
                <c:ptCount val="1"/>
                <c:pt idx="0">
                  <c:v>Poland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8575" cap="rnd" cmpd="sng">
                <a:solidFill>
                  <a:srgbClr val="C84B9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28575" cap="rnd" cmpd="sng">
                <a:solidFill>
                  <a:srgbClr val="C84B9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"/>
            <c:spPr>
              <a:ln w="28575" cap="rnd" cmpd="sng">
                <a:solidFill>
                  <a:srgbClr val="C84B9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"/>
            <c:spPr>
              <a:ln w="28575" cap="rnd" cmpd="sng">
                <a:solidFill>
                  <a:srgbClr val="C84B9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"/>
            <c:spPr>
              <a:ln w="28575" cap="rnd" cmpd="sng">
                <a:solidFill>
                  <a:srgbClr val="C84B9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"/>
            <c:spPr>
              <a:ln w="28575" cap="rnd" cmpd="sng">
                <a:solidFill>
                  <a:srgbClr val="C84B9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6"/>
            <c:spPr>
              <a:ln w="28575" cap="rnd" cmpd="sng">
                <a:solidFill>
                  <a:srgbClr val="C84B9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7"/>
            <c:spPr>
              <a:ln w="28575" cap="rnd" cmpd="sng">
                <a:solidFill>
                  <a:srgbClr val="C84B9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8"/>
            <c:spPr>
              <a:ln w="28575" cap="rnd" cmpd="sng">
                <a:solidFill>
                  <a:srgbClr val="C84B9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9"/>
            <c:spPr>
              <a:ln w="28575" cap="rnd" cmpd="sng">
                <a:solidFill>
                  <a:srgbClr val="C84B9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0"/>
            <c:spPr>
              <a:ln w="28575" cap="rnd" cmpd="sng">
                <a:solidFill>
                  <a:srgbClr val="C84B9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1"/>
            <c:spPr>
              <a:ln w="28575" cap="rnd" cmpd="sng">
                <a:solidFill>
                  <a:srgbClr val="C84B9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2"/>
            <c:spPr>
              <a:ln w="28575" cap="rnd" cmpd="sng">
                <a:solidFill>
                  <a:srgbClr val="C84B9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3"/>
            <c:spPr>
              <a:ln w="28575" cap="rnd" cmpd="sng">
                <a:solidFill>
                  <a:srgbClr val="C84B9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4"/>
            <c:spPr>
              <a:ln w="28575" cap="rnd" cmpd="sng">
                <a:solidFill>
                  <a:srgbClr val="C84B9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5"/>
            <c:spPr>
              <a:ln w="28575" cap="rnd" cmpd="sng">
                <a:solidFill>
                  <a:srgbClr val="C84B9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6"/>
            <c:spPr>
              <a:ln w="28575" cap="rnd" cmpd="sng">
                <a:solidFill>
                  <a:srgbClr val="C84B9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7"/>
            <c:spPr>
              <a:ln w="28575" cap="rnd" cmpd="sng">
                <a:solidFill>
                  <a:srgbClr val="C84B9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8"/>
            <c:spPr>
              <a:ln w="28575" cap="rnd" cmpd="sng">
                <a:solidFill>
                  <a:srgbClr val="C84B9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9"/>
            <c:spPr>
              <a:ln w="28575" cap="rnd" cmpd="sng">
                <a:solidFill>
                  <a:srgbClr val="C84B9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0"/>
            <c:spPr>
              <a:ln w="28575" cap="rnd" cmpd="sng">
                <a:solidFill>
                  <a:srgbClr val="C84B9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1"/>
            <c:spPr>
              <a:ln w="28575" cap="rnd" cmpd="sng">
                <a:solidFill>
                  <a:srgbClr val="C84B9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2"/>
            <c:spPr>
              <a:ln w="28575" cap="rnd" cmpd="sng">
                <a:solidFill>
                  <a:srgbClr val="C84B9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3"/>
            <c:spPr>
              <a:ln w="28575" cap="rnd" cmpd="sng">
                <a:solidFill>
                  <a:srgbClr val="C84B9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4"/>
            <c:spPr>
              <a:ln w="28575" cap="rnd" cmpd="sng">
                <a:solidFill>
                  <a:srgbClr val="C84B9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5"/>
            <c:spPr>
              <a:ln w="28575" cap="rnd" cmpd="sng">
                <a:solidFill>
                  <a:srgbClr val="C84B9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6"/>
            <c:spPr>
              <a:ln w="28575" cap="rnd" cmpd="sng">
                <a:solidFill>
                  <a:srgbClr val="C84B9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7"/>
            <c:spPr>
              <a:ln w="28575" cap="rnd" cmpd="sng">
                <a:solidFill>
                  <a:srgbClr val="C84B9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8"/>
            <c:spPr>
              <a:ln w="28575" cap="rnd" cmpd="sng">
                <a:solidFill>
                  <a:srgbClr val="C84B9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9"/>
            <c:spPr>
              <a:ln w="28575" cap="rnd" cmpd="sng">
                <a:solidFill>
                  <a:srgbClr val="C84B9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0"/>
            <c:spPr>
              <a:ln w="28575" cap="rnd" cmpd="sng">
                <a:solidFill>
                  <a:srgbClr val="C84B9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1"/>
            <c:spPr>
              <a:ln w="28575" cap="rnd" cmpd="sng">
                <a:solidFill>
                  <a:srgbClr val="C84B9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2"/>
            <c:spPr>
              <a:ln w="28575" cap="rnd" cmpd="sng">
                <a:solidFill>
                  <a:srgbClr val="C84B96">
                    <a:lumMod val="100000"/>
                    <a:alpha val="25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1a, 1b and 2'!$B$29:$AH$29</c:f>
              <c:strCache/>
            </c:strRef>
          </c:cat>
          <c:val>
            <c:numRef>
              <c:f>'Figure 1a, 1b and 2'!$B$32:$AH$32</c:f>
              <c:numCache/>
            </c:numRef>
          </c:val>
          <c:smooth val="0"/>
        </c:ser>
        <c:ser>
          <c:idx val="2"/>
          <c:order val="2"/>
          <c:tx>
            <c:strRef>
              <c:f>'Figure 1a, 1b and 2'!$A$33</c:f>
              <c:strCache>
                <c:ptCount val="1"/>
                <c:pt idx="0">
                  <c:v>Czechia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6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7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8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9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0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1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2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3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4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5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6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7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8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9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0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1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2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3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4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5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6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7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8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9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0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1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2"/>
            <c:spPr>
              <a:ln w="28575" cap="rnd" cmpd="sng">
                <a:solidFill>
                  <a:srgbClr val="286EB4">
                    <a:lumMod val="100000"/>
                    <a:alpha val="25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1a, 1b and 2'!$B$29:$AH$29</c:f>
              <c:strCache/>
            </c:strRef>
          </c:cat>
          <c:val>
            <c:numRef>
              <c:f>'Figure 1a, 1b and 2'!$B$33:$AH$33</c:f>
              <c:numCache/>
            </c:numRef>
          </c:val>
          <c:smooth val="0"/>
        </c:ser>
        <c:ser>
          <c:idx val="3"/>
          <c:order val="3"/>
          <c:tx>
            <c:strRef>
              <c:f>'Figure 1a, 1b and 2'!$A$34</c:f>
              <c:strCache>
                <c:ptCount val="1"/>
                <c:pt idx="0">
                  <c:v>Bulgaria</c:v>
                </c:pt>
              </c:strCache>
            </c:strRef>
          </c:tx>
          <c:spPr>
            <a:ln w="28575" cap="rnd" cmpd="sng">
              <a:solidFill>
                <a:srgbClr val="D73C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8575" cap="rnd" cmpd="sng">
                <a:solidFill>
                  <a:srgbClr val="D73C41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28575" cap="rnd" cmpd="sng">
                <a:solidFill>
                  <a:srgbClr val="D73C41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"/>
            <c:spPr>
              <a:ln w="28575" cap="rnd" cmpd="sng">
                <a:solidFill>
                  <a:srgbClr val="D73C41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"/>
            <c:spPr>
              <a:ln w="28575" cap="rnd" cmpd="sng">
                <a:solidFill>
                  <a:srgbClr val="D73C41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"/>
            <c:spPr>
              <a:ln w="28575" cap="rnd" cmpd="sng">
                <a:solidFill>
                  <a:srgbClr val="D73C41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"/>
            <c:spPr>
              <a:ln w="28575" cap="rnd" cmpd="sng">
                <a:solidFill>
                  <a:srgbClr val="D73C41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6"/>
            <c:spPr>
              <a:ln w="28575" cap="rnd" cmpd="sng">
                <a:solidFill>
                  <a:srgbClr val="D73C41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7"/>
            <c:spPr>
              <a:ln w="28575" cap="rnd" cmpd="sng">
                <a:solidFill>
                  <a:srgbClr val="D73C41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8"/>
            <c:spPr>
              <a:ln w="28575" cap="rnd" cmpd="sng">
                <a:solidFill>
                  <a:srgbClr val="D73C41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9"/>
            <c:spPr>
              <a:ln w="28575" cap="rnd" cmpd="sng">
                <a:solidFill>
                  <a:srgbClr val="D73C41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0"/>
            <c:spPr>
              <a:ln w="28575" cap="rnd" cmpd="sng">
                <a:solidFill>
                  <a:srgbClr val="D73C41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1"/>
            <c:spPr>
              <a:ln w="28575" cap="rnd" cmpd="sng">
                <a:solidFill>
                  <a:srgbClr val="D73C41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2"/>
            <c:spPr>
              <a:ln w="28575" cap="rnd" cmpd="sng">
                <a:solidFill>
                  <a:srgbClr val="D73C41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3"/>
            <c:spPr>
              <a:ln w="28575" cap="rnd" cmpd="sng">
                <a:solidFill>
                  <a:srgbClr val="D73C41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4"/>
            <c:spPr>
              <a:ln w="28575" cap="rnd" cmpd="sng">
                <a:solidFill>
                  <a:srgbClr val="D73C41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5"/>
            <c:spPr>
              <a:ln w="28575" cap="rnd" cmpd="sng">
                <a:solidFill>
                  <a:srgbClr val="D73C41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6"/>
            <c:spPr>
              <a:ln w="28575" cap="rnd" cmpd="sng">
                <a:solidFill>
                  <a:srgbClr val="D73C41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7"/>
            <c:spPr>
              <a:ln w="28575" cap="rnd" cmpd="sng">
                <a:solidFill>
                  <a:srgbClr val="D73C41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8"/>
            <c:spPr>
              <a:ln w="28575" cap="rnd" cmpd="sng">
                <a:solidFill>
                  <a:srgbClr val="D73C41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9"/>
            <c:spPr>
              <a:ln w="28575" cap="rnd" cmpd="sng">
                <a:solidFill>
                  <a:srgbClr val="D73C41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0"/>
            <c:spPr>
              <a:ln w="28575" cap="rnd" cmpd="sng">
                <a:solidFill>
                  <a:srgbClr val="D73C41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1"/>
            <c:spPr>
              <a:ln w="28575" cap="rnd" cmpd="sng">
                <a:solidFill>
                  <a:srgbClr val="D73C41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2"/>
            <c:spPr>
              <a:ln w="28575" cap="rnd" cmpd="sng">
                <a:solidFill>
                  <a:srgbClr val="D73C41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3"/>
            <c:spPr>
              <a:ln w="28575" cap="rnd" cmpd="sng">
                <a:solidFill>
                  <a:srgbClr val="D73C41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4"/>
            <c:spPr>
              <a:ln w="28575" cap="rnd" cmpd="sng">
                <a:solidFill>
                  <a:srgbClr val="D73C41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5"/>
            <c:spPr>
              <a:ln w="28575" cap="rnd" cmpd="sng">
                <a:solidFill>
                  <a:srgbClr val="D73C41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6"/>
            <c:spPr>
              <a:ln w="28575" cap="rnd" cmpd="sng">
                <a:solidFill>
                  <a:srgbClr val="D73C41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7"/>
            <c:spPr>
              <a:ln w="28575" cap="rnd" cmpd="sng">
                <a:solidFill>
                  <a:srgbClr val="D73C41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8"/>
            <c:spPr>
              <a:ln w="28575" cap="rnd" cmpd="sng">
                <a:solidFill>
                  <a:srgbClr val="D73C41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9"/>
            <c:spPr>
              <a:ln w="28575" cap="rnd" cmpd="sng">
                <a:solidFill>
                  <a:srgbClr val="D73C41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0"/>
            <c:spPr>
              <a:ln w="28575" cap="rnd" cmpd="sng">
                <a:solidFill>
                  <a:srgbClr val="D73C41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1"/>
            <c:spPr>
              <a:ln w="28575" cap="rnd" cmpd="sng">
                <a:solidFill>
                  <a:srgbClr val="D73C41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2"/>
            <c:spPr>
              <a:ln w="28575" cap="rnd" cmpd="sng">
                <a:solidFill>
                  <a:srgbClr val="D73C41">
                    <a:lumMod val="100000"/>
                    <a:alpha val="25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1a, 1b and 2'!$B$29:$AH$29</c:f>
              <c:strCache/>
            </c:strRef>
          </c:cat>
          <c:val>
            <c:numRef>
              <c:f>'Figure 1a, 1b and 2'!$B$34:$AH$34</c:f>
              <c:numCache/>
            </c:numRef>
          </c:val>
          <c:smooth val="0"/>
        </c:ser>
        <c:ser>
          <c:idx val="4"/>
          <c:order val="4"/>
          <c:tx>
            <c:strRef>
              <c:f>'Figure 1a, 1b and 2'!$A$35</c:f>
              <c:strCache>
                <c:ptCount val="1"/>
                <c:pt idx="0">
                  <c:v>Romania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  <a:alpha val="93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8575" cap="rnd" cmpd="sng">
                <a:solidFill>
                  <a:srgbClr val="00A5E6">
                    <a:lumMod val="100000"/>
                    <a:alpha val="93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28575" cap="rnd" cmpd="sng">
                <a:solidFill>
                  <a:srgbClr val="00A5E6">
                    <a:lumMod val="100000"/>
                    <a:alpha val="93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"/>
            <c:spPr>
              <a:ln w="28575" cap="rnd" cmpd="sng">
                <a:solidFill>
                  <a:srgbClr val="00A5E6">
                    <a:lumMod val="100000"/>
                    <a:alpha val="93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"/>
            <c:spPr>
              <a:ln w="28575" cap="rnd" cmpd="sng">
                <a:solidFill>
                  <a:srgbClr val="00A5E6">
                    <a:lumMod val="100000"/>
                    <a:alpha val="93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"/>
            <c:spPr>
              <a:ln w="28575" cap="rnd" cmpd="sng">
                <a:solidFill>
                  <a:srgbClr val="00A5E6">
                    <a:lumMod val="100000"/>
                    <a:alpha val="93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"/>
            <c:spPr>
              <a:ln w="28575" cap="rnd" cmpd="sng">
                <a:solidFill>
                  <a:srgbClr val="00A5E6">
                    <a:lumMod val="100000"/>
                    <a:alpha val="93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6"/>
            <c:spPr>
              <a:ln w="28575" cap="rnd" cmpd="sng">
                <a:solidFill>
                  <a:srgbClr val="00A5E6">
                    <a:lumMod val="100000"/>
                    <a:alpha val="93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7"/>
            <c:spPr>
              <a:ln w="28575" cap="rnd" cmpd="sng">
                <a:solidFill>
                  <a:srgbClr val="00A5E6">
                    <a:lumMod val="100000"/>
                    <a:alpha val="93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8"/>
            <c:spPr>
              <a:ln w="28575" cap="rnd" cmpd="sng">
                <a:solidFill>
                  <a:srgbClr val="00A5E6">
                    <a:lumMod val="100000"/>
                    <a:alpha val="93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9"/>
            <c:spPr>
              <a:ln w="28575" cap="rnd" cmpd="sng">
                <a:solidFill>
                  <a:srgbClr val="00A5E6">
                    <a:lumMod val="100000"/>
                    <a:alpha val="93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0"/>
            <c:spPr>
              <a:ln w="28575" cap="rnd" cmpd="sng">
                <a:solidFill>
                  <a:srgbClr val="00A5E6">
                    <a:lumMod val="100000"/>
                    <a:alpha val="93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1"/>
            <c:spPr>
              <a:ln w="28575" cap="rnd" cmpd="sng">
                <a:solidFill>
                  <a:srgbClr val="00A5E6">
                    <a:lumMod val="100000"/>
                    <a:alpha val="93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2"/>
            <c:spPr>
              <a:ln w="28575" cap="rnd" cmpd="sng">
                <a:solidFill>
                  <a:srgbClr val="00A5E6">
                    <a:lumMod val="100000"/>
                    <a:alpha val="93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3"/>
            <c:spPr>
              <a:ln w="28575" cap="rnd" cmpd="sng">
                <a:solidFill>
                  <a:srgbClr val="00A5E6">
                    <a:lumMod val="100000"/>
                    <a:alpha val="93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4"/>
            <c:spPr>
              <a:ln w="28575" cap="rnd" cmpd="sng">
                <a:solidFill>
                  <a:srgbClr val="00A5E6">
                    <a:lumMod val="100000"/>
                    <a:alpha val="93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5"/>
            <c:spPr>
              <a:ln w="28575" cap="rnd" cmpd="sng">
                <a:solidFill>
                  <a:srgbClr val="00A5E6">
                    <a:lumMod val="100000"/>
                    <a:alpha val="93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6"/>
            <c:spPr>
              <a:ln w="28575" cap="rnd" cmpd="sng">
                <a:solidFill>
                  <a:srgbClr val="00A5E6">
                    <a:lumMod val="100000"/>
                    <a:alpha val="93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7"/>
            <c:spPr>
              <a:ln w="28575" cap="rnd" cmpd="sng">
                <a:solidFill>
                  <a:srgbClr val="00A5E6">
                    <a:lumMod val="100000"/>
                    <a:alpha val="93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8"/>
            <c:spPr>
              <a:ln w="28575" cap="rnd" cmpd="sng">
                <a:solidFill>
                  <a:srgbClr val="00A5E6">
                    <a:lumMod val="100000"/>
                    <a:alpha val="93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9"/>
            <c:spPr>
              <a:ln w="28575" cap="rnd" cmpd="sng">
                <a:solidFill>
                  <a:srgbClr val="00A5E6">
                    <a:lumMod val="100000"/>
                    <a:alpha val="93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0"/>
            <c:spPr>
              <a:ln w="28575" cap="rnd" cmpd="sng">
                <a:solidFill>
                  <a:srgbClr val="00A5E6">
                    <a:lumMod val="100000"/>
                    <a:alpha val="93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1"/>
            <c:spPr>
              <a:ln w="28575" cap="rnd" cmpd="sng">
                <a:solidFill>
                  <a:srgbClr val="00A5E6">
                    <a:lumMod val="100000"/>
                    <a:alpha val="93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2"/>
            <c:spPr>
              <a:ln w="28575" cap="rnd" cmpd="sng">
                <a:solidFill>
                  <a:srgbClr val="00A5E6">
                    <a:lumMod val="100000"/>
                    <a:alpha val="93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3"/>
            <c:spPr>
              <a:ln w="28575" cap="rnd" cmpd="sng">
                <a:solidFill>
                  <a:srgbClr val="00A5E6">
                    <a:lumMod val="100000"/>
                    <a:alpha val="93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4"/>
            <c:spPr>
              <a:ln w="28575" cap="rnd" cmpd="sng">
                <a:solidFill>
                  <a:srgbClr val="00A5E6">
                    <a:lumMod val="100000"/>
                    <a:alpha val="93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5"/>
            <c:spPr>
              <a:ln w="28575" cap="rnd" cmpd="sng">
                <a:solidFill>
                  <a:srgbClr val="00A5E6">
                    <a:lumMod val="100000"/>
                    <a:alpha val="93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6"/>
            <c:spPr>
              <a:ln w="28575" cap="rnd" cmpd="sng">
                <a:solidFill>
                  <a:srgbClr val="00A5E6">
                    <a:lumMod val="100000"/>
                    <a:alpha val="93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7"/>
            <c:spPr>
              <a:ln w="28575" cap="rnd" cmpd="sng">
                <a:solidFill>
                  <a:srgbClr val="00A5E6">
                    <a:lumMod val="100000"/>
                    <a:alpha val="93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8"/>
            <c:spPr>
              <a:ln w="28575" cap="rnd" cmpd="sng">
                <a:solidFill>
                  <a:srgbClr val="00A5E6">
                    <a:lumMod val="100000"/>
                    <a:alpha val="93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9"/>
            <c:spPr>
              <a:ln w="28575" cap="rnd" cmpd="sng">
                <a:solidFill>
                  <a:srgbClr val="00A5E6">
                    <a:lumMod val="100000"/>
                    <a:alpha val="93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0"/>
            <c:spPr>
              <a:ln w="28575" cap="rnd" cmpd="sng">
                <a:solidFill>
                  <a:srgbClr val="00A5E6">
                    <a:lumMod val="100000"/>
                    <a:alpha val="93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1"/>
            <c:spPr>
              <a:ln w="28575" cap="rnd" cmpd="sng">
                <a:solidFill>
                  <a:srgbClr val="00A5E6">
                    <a:lumMod val="100000"/>
                    <a:alpha val="93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2"/>
            <c:spPr>
              <a:ln w="28575" cap="rnd" cmpd="sng">
                <a:solidFill>
                  <a:srgbClr val="00A5E6">
                    <a:lumMod val="100000"/>
                    <a:alpha val="25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1a, 1b and 2'!$B$29:$AH$29</c:f>
              <c:strCache/>
            </c:strRef>
          </c:cat>
          <c:val>
            <c:numRef>
              <c:f>'Figure 1a, 1b and 2'!$B$35:$AH$35</c:f>
              <c:numCache/>
            </c:numRef>
          </c:val>
          <c:smooth val="0"/>
        </c:ser>
        <c:ser>
          <c:idx val="5"/>
          <c:order val="5"/>
          <c:tx>
            <c:strRef>
              <c:f>'Figure 1a, 1b and 2'!$A$36</c:f>
              <c:strCache>
                <c:ptCount val="1"/>
                <c:pt idx="0">
                  <c:v>Greece</c:v>
                </c:pt>
              </c:strCache>
            </c:strRef>
          </c:tx>
          <c:spPr>
            <a:ln w="28575" cap="rnd" cmpd="sng">
              <a:solidFill>
                <a:srgbClr val="B9C31E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8575" cap="rnd" cmpd="sng">
                <a:solidFill>
                  <a:srgbClr val="B9C31E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28575" cap="rnd" cmpd="sng">
                <a:solidFill>
                  <a:srgbClr val="B9C31E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"/>
            <c:spPr>
              <a:ln w="28575" cap="rnd" cmpd="sng">
                <a:solidFill>
                  <a:srgbClr val="B9C31E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"/>
            <c:spPr>
              <a:ln w="28575" cap="rnd" cmpd="sng">
                <a:solidFill>
                  <a:srgbClr val="B9C31E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"/>
            <c:spPr>
              <a:ln w="28575" cap="rnd" cmpd="sng">
                <a:solidFill>
                  <a:srgbClr val="B9C31E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"/>
            <c:spPr>
              <a:ln w="28575" cap="rnd" cmpd="sng">
                <a:solidFill>
                  <a:srgbClr val="B9C31E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6"/>
            <c:spPr>
              <a:ln w="28575" cap="rnd" cmpd="sng">
                <a:solidFill>
                  <a:srgbClr val="B9C31E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7"/>
            <c:spPr>
              <a:ln w="28575" cap="rnd" cmpd="sng">
                <a:solidFill>
                  <a:srgbClr val="B9C31E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8"/>
            <c:spPr>
              <a:ln w="28575" cap="rnd" cmpd="sng">
                <a:solidFill>
                  <a:srgbClr val="B9C31E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9"/>
            <c:spPr>
              <a:ln w="28575" cap="rnd" cmpd="sng">
                <a:solidFill>
                  <a:srgbClr val="B9C31E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0"/>
            <c:spPr>
              <a:ln w="28575" cap="rnd" cmpd="sng">
                <a:solidFill>
                  <a:srgbClr val="B9C31E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1"/>
            <c:spPr>
              <a:ln w="28575" cap="rnd" cmpd="sng">
                <a:solidFill>
                  <a:srgbClr val="B9C31E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2"/>
            <c:spPr>
              <a:ln w="28575" cap="rnd" cmpd="sng">
                <a:solidFill>
                  <a:srgbClr val="B9C31E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3"/>
            <c:spPr>
              <a:ln w="28575" cap="rnd" cmpd="sng">
                <a:solidFill>
                  <a:srgbClr val="B9C31E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4"/>
            <c:spPr>
              <a:ln w="28575" cap="rnd" cmpd="sng">
                <a:solidFill>
                  <a:srgbClr val="B9C31E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5"/>
            <c:spPr>
              <a:ln w="28575" cap="rnd" cmpd="sng">
                <a:solidFill>
                  <a:srgbClr val="B9C31E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6"/>
            <c:spPr>
              <a:ln w="28575" cap="rnd" cmpd="sng">
                <a:solidFill>
                  <a:srgbClr val="B9C31E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7"/>
            <c:spPr>
              <a:ln w="28575" cap="rnd" cmpd="sng">
                <a:solidFill>
                  <a:srgbClr val="B9C31E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8"/>
            <c:spPr>
              <a:ln w="28575" cap="rnd" cmpd="sng">
                <a:solidFill>
                  <a:srgbClr val="B9C31E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9"/>
            <c:spPr>
              <a:ln w="28575" cap="rnd" cmpd="sng">
                <a:solidFill>
                  <a:srgbClr val="B9C31E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0"/>
            <c:spPr>
              <a:ln w="28575" cap="rnd" cmpd="sng">
                <a:solidFill>
                  <a:srgbClr val="B9C31E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1"/>
            <c:spPr>
              <a:ln w="28575" cap="rnd" cmpd="sng">
                <a:solidFill>
                  <a:srgbClr val="B9C31E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2"/>
            <c:spPr>
              <a:ln w="28575" cap="rnd" cmpd="sng">
                <a:solidFill>
                  <a:srgbClr val="B9C31E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3"/>
            <c:spPr>
              <a:ln w="28575" cap="rnd" cmpd="sng">
                <a:solidFill>
                  <a:srgbClr val="B9C31E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4"/>
            <c:spPr>
              <a:ln w="28575" cap="rnd" cmpd="sng">
                <a:solidFill>
                  <a:srgbClr val="B9C31E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5"/>
            <c:spPr>
              <a:ln w="28575" cap="rnd" cmpd="sng">
                <a:solidFill>
                  <a:srgbClr val="B9C31E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6"/>
            <c:spPr>
              <a:ln w="28575" cap="rnd" cmpd="sng">
                <a:solidFill>
                  <a:srgbClr val="B9C31E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7"/>
            <c:spPr>
              <a:ln w="28575" cap="rnd" cmpd="sng">
                <a:solidFill>
                  <a:srgbClr val="B9C31E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8"/>
            <c:spPr>
              <a:ln w="28575" cap="rnd" cmpd="sng">
                <a:solidFill>
                  <a:srgbClr val="B9C31E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9"/>
            <c:spPr>
              <a:ln w="28575" cap="rnd" cmpd="sng">
                <a:solidFill>
                  <a:srgbClr val="B9C31E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0"/>
            <c:spPr>
              <a:ln w="28575" cap="rnd" cmpd="sng">
                <a:solidFill>
                  <a:srgbClr val="B9C31E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1"/>
            <c:spPr>
              <a:ln w="28575" cap="rnd" cmpd="sng">
                <a:solidFill>
                  <a:srgbClr val="B9C31E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2"/>
            <c:spPr>
              <a:ln w="28575" cap="rnd" cmpd="sng">
                <a:solidFill>
                  <a:srgbClr val="B9C31E">
                    <a:lumMod val="100000"/>
                    <a:alpha val="25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1a, 1b and 2'!$B$29:$AH$29</c:f>
              <c:strCache/>
            </c:strRef>
          </c:cat>
          <c:val>
            <c:numRef>
              <c:f>'Figure 1a, 1b and 2'!$B$36:$AH$36</c:f>
              <c:numCache/>
            </c:numRef>
          </c:val>
          <c:smooth val="0"/>
        </c:ser>
        <c:ser>
          <c:idx val="6"/>
          <c:order val="6"/>
          <c:tx>
            <c:strRef>
              <c:f>'Figure 1a, 1b and 2'!$A$37</c:f>
              <c:strCache>
                <c:ptCount val="1"/>
                <c:pt idx="0">
                  <c:v>Hungary</c:v>
                </c:pt>
              </c:strCache>
            </c:strRef>
          </c:tx>
          <c:spPr>
            <a:ln w="28575" cap="rnd" cmpd="sng">
              <a:solidFill>
                <a:srgbClr val="32AFAF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8575" cap="rnd" cmpd="sng">
                <a:solidFill>
                  <a:srgbClr val="32AFAF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28575" cap="rnd" cmpd="sng">
                <a:solidFill>
                  <a:srgbClr val="32AFAF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"/>
            <c:spPr>
              <a:ln w="28575" cap="rnd" cmpd="sng">
                <a:solidFill>
                  <a:srgbClr val="32AFAF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"/>
            <c:spPr>
              <a:ln w="28575" cap="rnd" cmpd="sng">
                <a:solidFill>
                  <a:srgbClr val="32AFAF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"/>
            <c:spPr>
              <a:ln w="28575" cap="rnd" cmpd="sng">
                <a:solidFill>
                  <a:srgbClr val="32AFAF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"/>
            <c:spPr>
              <a:ln w="28575" cap="rnd" cmpd="sng">
                <a:solidFill>
                  <a:srgbClr val="32AFAF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6"/>
            <c:spPr>
              <a:ln w="28575" cap="rnd" cmpd="sng">
                <a:solidFill>
                  <a:srgbClr val="32AFAF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7"/>
            <c:spPr>
              <a:ln w="28575" cap="rnd" cmpd="sng">
                <a:solidFill>
                  <a:srgbClr val="32AFAF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8"/>
            <c:spPr>
              <a:ln w="28575" cap="rnd" cmpd="sng">
                <a:solidFill>
                  <a:srgbClr val="32AFAF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9"/>
            <c:spPr>
              <a:ln w="28575" cap="rnd" cmpd="sng">
                <a:solidFill>
                  <a:srgbClr val="32AFAF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0"/>
            <c:spPr>
              <a:ln w="28575" cap="rnd" cmpd="sng">
                <a:solidFill>
                  <a:srgbClr val="32AFAF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1"/>
            <c:spPr>
              <a:ln w="28575" cap="rnd" cmpd="sng">
                <a:solidFill>
                  <a:srgbClr val="32AFAF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2"/>
            <c:spPr>
              <a:ln w="28575" cap="rnd" cmpd="sng">
                <a:solidFill>
                  <a:srgbClr val="32AFAF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3"/>
            <c:spPr>
              <a:ln w="28575" cap="rnd" cmpd="sng">
                <a:solidFill>
                  <a:srgbClr val="32AFAF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4"/>
            <c:spPr>
              <a:ln w="28575" cap="rnd" cmpd="sng">
                <a:solidFill>
                  <a:srgbClr val="32AFAF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5"/>
            <c:spPr>
              <a:ln w="28575" cap="rnd" cmpd="sng">
                <a:solidFill>
                  <a:srgbClr val="32AFAF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6"/>
            <c:spPr>
              <a:ln w="28575" cap="rnd" cmpd="sng">
                <a:solidFill>
                  <a:srgbClr val="32AFAF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7"/>
            <c:spPr>
              <a:ln w="28575" cap="rnd" cmpd="sng">
                <a:solidFill>
                  <a:srgbClr val="32AFAF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8"/>
            <c:spPr>
              <a:ln w="28575" cap="rnd" cmpd="sng">
                <a:solidFill>
                  <a:srgbClr val="32AFAF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9"/>
            <c:spPr>
              <a:ln w="28575" cap="rnd" cmpd="sng">
                <a:solidFill>
                  <a:srgbClr val="32AFAF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0"/>
            <c:spPr>
              <a:ln w="28575" cap="rnd" cmpd="sng">
                <a:solidFill>
                  <a:srgbClr val="32AFAF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1"/>
            <c:spPr>
              <a:ln w="28575" cap="rnd" cmpd="sng">
                <a:solidFill>
                  <a:srgbClr val="32AFAF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2"/>
            <c:spPr>
              <a:ln w="28575" cap="rnd" cmpd="sng">
                <a:solidFill>
                  <a:srgbClr val="32AFAF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3"/>
            <c:spPr>
              <a:ln w="28575" cap="rnd" cmpd="sng">
                <a:solidFill>
                  <a:srgbClr val="32AFAF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4"/>
            <c:spPr>
              <a:ln w="28575" cap="rnd" cmpd="sng">
                <a:solidFill>
                  <a:srgbClr val="32AFAF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5"/>
            <c:spPr>
              <a:ln w="28575" cap="rnd" cmpd="sng">
                <a:solidFill>
                  <a:srgbClr val="32AFAF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6"/>
            <c:spPr>
              <a:ln w="28575" cap="rnd" cmpd="sng">
                <a:solidFill>
                  <a:srgbClr val="32AFAF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7"/>
            <c:spPr>
              <a:ln w="28575" cap="rnd" cmpd="sng">
                <a:solidFill>
                  <a:srgbClr val="32AFAF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8"/>
            <c:spPr>
              <a:ln w="28575" cap="rnd" cmpd="sng">
                <a:solidFill>
                  <a:srgbClr val="32AFAF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9"/>
            <c:spPr>
              <a:ln w="28575" cap="rnd" cmpd="sng">
                <a:solidFill>
                  <a:srgbClr val="32AFAF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0"/>
            <c:spPr>
              <a:ln w="28575" cap="rnd" cmpd="sng">
                <a:solidFill>
                  <a:srgbClr val="32AFAF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1"/>
            <c:spPr>
              <a:ln w="28575" cap="rnd" cmpd="sng">
                <a:solidFill>
                  <a:srgbClr val="32AFAF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2"/>
            <c:spPr>
              <a:ln w="28575" cap="rnd" cmpd="sng">
                <a:solidFill>
                  <a:srgbClr val="32AFAF">
                    <a:lumMod val="60000"/>
                    <a:lumOff val="40000"/>
                    <a:alpha val="25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1a, 1b and 2'!$B$29:$AH$29</c:f>
              <c:strCache/>
            </c:strRef>
          </c:cat>
          <c:val>
            <c:numRef>
              <c:f>'Figure 1a, 1b and 2'!$B$37:$AH$37</c:f>
              <c:numCache/>
            </c:numRef>
          </c:val>
          <c:smooth val="0"/>
        </c:ser>
        <c:ser>
          <c:idx val="7"/>
          <c:order val="7"/>
          <c:tx>
            <c:strRef>
              <c:f>'Figure 1a, 1b and 2'!$A$38</c:f>
              <c:strCache>
                <c:ptCount val="1"/>
                <c:pt idx="0">
                  <c:v>Slovenia</c:v>
                </c:pt>
              </c:strCache>
            </c:strRef>
          </c:tx>
          <c:spPr>
            <a:ln w="28575" cap="rnd" cmpd="sng">
              <a:solidFill>
                <a:srgbClr val="C84B96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8575" cap="rnd" cmpd="sng">
                <a:solidFill>
                  <a:srgbClr val="C84B9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28575" cap="rnd" cmpd="sng">
                <a:solidFill>
                  <a:srgbClr val="C84B9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"/>
            <c:spPr>
              <a:ln w="28575" cap="rnd" cmpd="sng">
                <a:solidFill>
                  <a:srgbClr val="C84B9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"/>
            <c:spPr>
              <a:ln w="28575" cap="rnd" cmpd="sng">
                <a:solidFill>
                  <a:srgbClr val="C84B9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"/>
            <c:spPr>
              <a:ln w="28575" cap="rnd" cmpd="sng">
                <a:solidFill>
                  <a:srgbClr val="C84B9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"/>
            <c:spPr>
              <a:ln w="28575" cap="rnd" cmpd="sng">
                <a:solidFill>
                  <a:srgbClr val="C84B9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6"/>
            <c:spPr>
              <a:ln w="28575" cap="rnd" cmpd="sng">
                <a:solidFill>
                  <a:srgbClr val="C84B9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7"/>
            <c:spPr>
              <a:ln w="28575" cap="rnd" cmpd="sng">
                <a:solidFill>
                  <a:srgbClr val="C84B9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8"/>
            <c:spPr>
              <a:ln w="28575" cap="rnd" cmpd="sng">
                <a:solidFill>
                  <a:srgbClr val="C84B9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9"/>
            <c:spPr>
              <a:ln w="28575" cap="rnd" cmpd="sng">
                <a:solidFill>
                  <a:srgbClr val="C84B9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0"/>
            <c:spPr>
              <a:ln w="28575" cap="rnd" cmpd="sng">
                <a:solidFill>
                  <a:srgbClr val="C84B9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1"/>
            <c:spPr>
              <a:ln w="28575" cap="rnd" cmpd="sng">
                <a:solidFill>
                  <a:srgbClr val="C84B9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2"/>
            <c:spPr>
              <a:ln w="28575" cap="rnd" cmpd="sng">
                <a:solidFill>
                  <a:srgbClr val="C84B9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3"/>
            <c:spPr>
              <a:ln w="28575" cap="rnd" cmpd="sng">
                <a:solidFill>
                  <a:srgbClr val="C84B9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4"/>
            <c:spPr>
              <a:ln w="28575" cap="rnd" cmpd="sng">
                <a:solidFill>
                  <a:srgbClr val="C84B9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5"/>
            <c:spPr>
              <a:ln w="28575" cap="rnd" cmpd="sng">
                <a:solidFill>
                  <a:srgbClr val="C84B9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6"/>
            <c:spPr>
              <a:ln w="28575" cap="rnd" cmpd="sng">
                <a:solidFill>
                  <a:srgbClr val="C84B9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7"/>
            <c:spPr>
              <a:ln w="28575" cap="rnd" cmpd="sng">
                <a:solidFill>
                  <a:srgbClr val="C84B9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8"/>
            <c:spPr>
              <a:ln w="28575" cap="rnd" cmpd="sng">
                <a:solidFill>
                  <a:srgbClr val="C84B9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9"/>
            <c:spPr>
              <a:ln w="28575" cap="rnd" cmpd="sng">
                <a:solidFill>
                  <a:srgbClr val="C84B9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0"/>
            <c:spPr>
              <a:ln w="28575" cap="rnd" cmpd="sng">
                <a:solidFill>
                  <a:srgbClr val="C84B9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1"/>
            <c:spPr>
              <a:ln w="28575" cap="rnd" cmpd="sng">
                <a:solidFill>
                  <a:srgbClr val="C84B9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2"/>
            <c:spPr>
              <a:ln w="28575" cap="rnd" cmpd="sng">
                <a:solidFill>
                  <a:srgbClr val="C84B9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3"/>
            <c:spPr>
              <a:ln w="28575" cap="rnd" cmpd="sng">
                <a:solidFill>
                  <a:srgbClr val="C84B9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4"/>
            <c:spPr>
              <a:ln w="28575" cap="rnd" cmpd="sng">
                <a:solidFill>
                  <a:srgbClr val="C84B9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5"/>
            <c:spPr>
              <a:ln w="28575" cap="rnd" cmpd="sng">
                <a:solidFill>
                  <a:srgbClr val="C84B9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6"/>
            <c:spPr>
              <a:ln w="28575" cap="rnd" cmpd="sng">
                <a:solidFill>
                  <a:srgbClr val="C84B9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7"/>
            <c:spPr>
              <a:ln w="28575" cap="rnd" cmpd="sng">
                <a:solidFill>
                  <a:srgbClr val="C84B9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8"/>
            <c:spPr>
              <a:ln w="28575" cap="rnd" cmpd="sng">
                <a:solidFill>
                  <a:srgbClr val="C84B9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9"/>
            <c:spPr>
              <a:ln w="28575" cap="rnd" cmpd="sng">
                <a:solidFill>
                  <a:srgbClr val="C84B9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0"/>
            <c:spPr>
              <a:ln w="28575" cap="rnd" cmpd="sng">
                <a:solidFill>
                  <a:srgbClr val="C84B9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1"/>
            <c:spPr>
              <a:ln w="28575" cap="rnd" cmpd="sng">
                <a:solidFill>
                  <a:srgbClr val="C84B9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2"/>
            <c:spPr>
              <a:ln w="28575" cap="rnd" cmpd="sng">
                <a:solidFill>
                  <a:srgbClr val="C84B96">
                    <a:lumMod val="60000"/>
                    <a:lumOff val="40000"/>
                    <a:alpha val="25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1a, 1b and 2'!$B$29:$AH$29</c:f>
              <c:strCache/>
            </c:strRef>
          </c:cat>
          <c:val>
            <c:numRef>
              <c:f>'Figure 1a, 1b and 2'!$B$38:$AH$38</c:f>
              <c:numCache/>
            </c:numRef>
          </c:val>
          <c:smooth val="0"/>
        </c:ser>
        <c:ser>
          <c:idx val="8"/>
          <c:order val="8"/>
          <c:tx>
            <c:strRef>
              <c:f>'Figure 1a, 1b and 2'!$A$39</c:f>
              <c:strCache>
                <c:ptCount val="1"/>
                <c:pt idx="0">
                  <c:v>Slovakia</c:v>
                </c:pt>
              </c:strCache>
            </c:strRef>
          </c:tx>
          <c:spPr>
            <a:ln w="28575" cap="rnd" cmpd="sng">
              <a:solidFill>
                <a:srgbClr val="286EB4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8575" cap="rnd" cmpd="sng">
                <a:solidFill>
                  <a:srgbClr val="286EB4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28575" cap="rnd" cmpd="sng">
                <a:solidFill>
                  <a:srgbClr val="286EB4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"/>
            <c:spPr>
              <a:ln w="28575" cap="rnd" cmpd="sng">
                <a:solidFill>
                  <a:srgbClr val="286EB4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"/>
            <c:spPr>
              <a:ln w="28575" cap="rnd" cmpd="sng">
                <a:solidFill>
                  <a:srgbClr val="286EB4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"/>
            <c:spPr>
              <a:ln w="28575" cap="rnd" cmpd="sng">
                <a:solidFill>
                  <a:srgbClr val="286EB4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"/>
            <c:spPr>
              <a:ln w="28575" cap="rnd" cmpd="sng">
                <a:solidFill>
                  <a:srgbClr val="286EB4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6"/>
            <c:spPr>
              <a:ln w="28575" cap="rnd" cmpd="sng">
                <a:solidFill>
                  <a:srgbClr val="286EB4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7"/>
            <c:spPr>
              <a:ln w="28575" cap="rnd" cmpd="sng">
                <a:solidFill>
                  <a:srgbClr val="286EB4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8"/>
            <c:spPr>
              <a:ln w="28575" cap="rnd" cmpd="sng">
                <a:solidFill>
                  <a:srgbClr val="286EB4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9"/>
            <c:spPr>
              <a:ln w="28575" cap="rnd" cmpd="sng">
                <a:solidFill>
                  <a:srgbClr val="286EB4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0"/>
            <c:spPr>
              <a:ln w="28575" cap="rnd" cmpd="sng">
                <a:solidFill>
                  <a:srgbClr val="286EB4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1"/>
            <c:spPr>
              <a:ln w="28575" cap="rnd" cmpd="sng">
                <a:solidFill>
                  <a:srgbClr val="286EB4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2"/>
            <c:spPr>
              <a:ln w="28575" cap="rnd" cmpd="sng">
                <a:solidFill>
                  <a:srgbClr val="286EB4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3"/>
            <c:spPr>
              <a:ln w="28575" cap="rnd" cmpd="sng">
                <a:solidFill>
                  <a:srgbClr val="286EB4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4"/>
            <c:spPr>
              <a:ln w="28575" cap="rnd" cmpd="sng">
                <a:solidFill>
                  <a:srgbClr val="286EB4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5"/>
            <c:spPr>
              <a:ln w="28575" cap="rnd" cmpd="sng">
                <a:solidFill>
                  <a:srgbClr val="286EB4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6"/>
            <c:spPr>
              <a:ln w="28575" cap="rnd" cmpd="sng">
                <a:solidFill>
                  <a:srgbClr val="286EB4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7"/>
            <c:spPr>
              <a:ln w="28575" cap="rnd" cmpd="sng">
                <a:solidFill>
                  <a:srgbClr val="286EB4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8"/>
            <c:spPr>
              <a:ln w="28575" cap="rnd" cmpd="sng">
                <a:solidFill>
                  <a:srgbClr val="286EB4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9"/>
            <c:spPr>
              <a:ln w="28575" cap="rnd" cmpd="sng">
                <a:solidFill>
                  <a:srgbClr val="286EB4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0"/>
            <c:spPr>
              <a:ln w="28575" cap="rnd" cmpd="sng">
                <a:solidFill>
                  <a:srgbClr val="286EB4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1"/>
            <c:spPr>
              <a:ln w="28575" cap="rnd" cmpd="sng">
                <a:solidFill>
                  <a:srgbClr val="286EB4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2"/>
            <c:spPr>
              <a:ln w="28575" cap="rnd" cmpd="sng">
                <a:solidFill>
                  <a:srgbClr val="286EB4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3"/>
            <c:spPr>
              <a:ln w="28575" cap="rnd" cmpd="sng">
                <a:solidFill>
                  <a:srgbClr val="286EB4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4"/>
            <c:spPr>
              <a:ln w="28575" cap="rnd" cmpd="sng">
                <a:solidFill>
                  <a:srgbClr val="286EB4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5"/>
            <c:spPr>
              <a:ln w="28575" cap="rnd" cmpd="sng">
                <a:solidFill>
                  <a:srgbClr val="286EB4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6"/>
            <c:spPr>
              <a:ln w="28575" cap="rnd" cmpd="sng">
                <a:solidFill>
                  <a:srgbClr val="286EB4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7"/>
            <c:spPr>
              <a:ln w="28575" cap="rnd" cmpd="sng">
                <a:solidFill>
                  <a:srgbClr val="286EB4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8"/>
            <c:spPr>
              <a:ln w="28575" cap="rnd" cmpd="sng">
                <a:solidFill>
                  <a:srgbClr val="286EB4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9"/>
            <c:spPr>
              <a:ln w="28575" cap="rnd" cmpd="sng">
                <a:solidFill>
                  <a:srgbClr val="286EB4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0"/>
            <c:spPr>
              <a:ln w="28575" cap="rnd" cmpd="sng">
                <a:solidFill>
                  <a:srgbClr val="286EB4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1"/>
            <c:spPr>
              <a:ln w="28575" cap="rnd" cmpd="sng">
                <a:solidFill>
                  <a:srgbClr val="286EB4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2"/>
            <c:spPr>
              <a:ln w="28575" cap="rnd" cmpd="sng">
                <a:solidFill>
                  <a:srgbClr val="286EB4">
                    <a:lumMod val="60000"/>
                    <a:lumOff val="40000"/>
                    <a:alpha val="25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1a, 1b and 2'!$B$29:$AH$29</c:f>
              <c:strCache/>
            </c:strRef>
          </c:cat>
          <c:val>
            <c:numRef>
              <c:f>'Figure 1a, 1b and 2'!$B$39:$AH$39</c:f>
              <c:numCache/>
            </c:numRef>
          </c:val>
          <c:smooth val="0"/>
        </c:ser>
        <c:ser>
          <c:idx val="9"/>
          <c:order val="9"/>
          <c:tx>
            <c:strRef>
              <c:f>'Figure 1a, 1b and 2'!$A$40</c:f>
              <c:strCache>
                <c:ptCount val="1"/>
                <c:pt idx="0">
                  <c:v>Spain</c:v>
                </c:pt>
              </c:strCache>
            </c:strRef>
          </c:tx>
          <c:spPr>
            <a:ln w="28575" cap="rnd" cmpd="sng">
              <a:solidFill>
                <a:srgbClr val="D73C41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8575" cap="rnd" cmpd="sng">
                <a:solidFill>
                  <a:srgbClr val="D73C41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28575" cap="rnd" cmpd="sng">
                <a:solidFill>
                  <a:srgbClr val="D73C41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"/>
            <c:spPr>
              <a:ln w="28575" cap="rnd" cmpd="sng">
                <a:solidFill>
                  <a:srgbClr val="D73C41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"/>
            <c:spPr>
              <a:ln w="28575" cap="rnd" cmpd="sng">
                <a:solidFill>
                  <a:srgbClr val="D73C41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"/>
            <c:spPr>
              <a:ln w="28575" cap="rnd" cmpd="sng">
                <a:solidFill>
                  <a:srgbClr val="D73C41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"/>
            <c:spPr>
              <a:ln w="28575" cap="rnd" cmpd="sng">
                <a:solidFill>
                  <a:srgbClr val="D73C41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6"/>
            <c:spPr>
              <a:ln w="28575" cap="rnd" cmpd="sng">
                <a:solidFill>
                  <a:srgbClr val="D73C41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7"/>
            <c:spPr>
              <a:ln w="28575" cap="rnd" cmpd="sng">
                <a:solidFill>
                  <a:srgbClr val="D73C41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8"/>
            <c:spPr>
              <a:ln w="28575" cap="rnd" cmpd="sng">
                <a:solidFill>
                  <a:srgbClr val="D73C41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9"/>
            <c:spPr>
              <a:ln w="28575" cap="rnd" cmpd="sng">
                <a:solidFill>
                  <a:srgbClr val="D73C41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0"/>
            <c:spPr>
              <a:ln w="28575" cap="rnd" cmpd="sng">
                <a:solidFill>
                  <a:srgbClr val="D73C41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1"/>
            <c:spPr>
              <a:ln w="28575" cap="rnd" cmpd="sng">
                <a:solidFill>
                  <a:srgbClr val="D73C41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2"/>
            <c:spPr>
              <a:ln w="28575" cap="rnd" cmpd="sng">
                <a:solidFill>
                  <a:srgbClr val="D73C41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3"/>
            <c:spPr>
              <a:ln w="28575" cap="rnd" cmpd="sng">
                <a:solidFill>
                  <a:srgbClr val="D73C41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4"/>
            <c:spPr>
              <a:ln w="28575" cap="rnd" cmpd="sng">
                <a:solidFill>
                  <a:srgbClr val="D73C41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5"/>
            <c:spPr>
              <a:ln w="28575" cap="rnd" cmpd="sng">
                <a:solidFill>
                  <a:srgbClr val="D73C41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6"/>
            <c:spPr>
              <a:ln w="28575" cap="rnd" cmpd="sng">
                <a:solidFill>
                  <a:srgbClr val="D73C41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7"/>
            <c:spPr>
              <a:ln w="28575" cap="rnd" cmpd="sng">
                <a:solidFill>
                  <a:srgbClr val="D73C41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8"/>
            <c:spPr>
              <a:ln w="28575" cap="rnd" cmpd="sng">
                <a:solidFill>
                  <a:srgbClr val="D73C41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9"/>
            <c:spPr>
              <a:ln w="28575" cap="rnd" cmpd="sng">
                <a:solidFill>
                  <a:srgbClr val="D73C41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0"/>
            <c:spPr>
              <a:ln w="28575" cap="rnd" cmpd="sng">
                <a:solidFill>
                  <a:srgbClr val="D73C41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1"/>
            <c:spPr>
              <a:ln w="28575" cap="rnd" cmpd="sng">
                <a:solidFill>
                  <a:srgbClr val="D73C41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2"/>
            <c:spPr>
              <a:ln w="28575" cap="rnd" cmpd="sng">
                <a:solidFill>
                  <a:srgbClr val="D73C41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3"/>
            <c:spPr>
              <a:ln w="28575" cap="rnd" cmpd="sng">
                <a:solidFill>
                  <a:srgbClr val="D73C41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4"/>
            <c:spPr>
              <a:ln w="28575" cap="rnd" cmpd="sng">
                <a:solidFill>
                  <a:srgbClr val="D73C41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5"/>
            <c:spPr>
              <a:ln w="28575" cap="rnd" cmpd="sng">
                <a:solidFill>
                  <a:srgbClr val="D73C41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6"/>
            <c:spPr>
              <a:ln w="28575" cap="rnd" cmpd="sng">
                <a:solidFill>
                  <a:srgbClr val="D73C41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7"/>
            <c:spPr>
              <a:ln w="28575" cap="rnd" cmpd="sng">
                <a:solidFill>
                  <a:srgbClr val="D73C41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8"/>
            <c:spPr>
              <a:ln w="28575" cap="rnd" cmpd="sng">
                <a:solidFill>
                  <a:srgbClr val="D73C41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9"/>
            <c:spPr>
              <a:ln w="28575" cap="rnd" cmpd="sng">
                <a:solidFill>
                  <a:srgbClr val="D73C41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0"/>
            <c:spPr>
              <a:ln w="28575" cap="rnd" cmpd="sng">
                <a:solidFill>
                  <a:srgbClr val="D73C41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1"/>
            <c:spPr>
              <a:ln w="28575" cap="rnd" cmpd="sng">
                <a:solidFill>
                  <a:srgbClr val="D73C41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2"/>
            <c:spPr>
              <a:ln w="28575" cap="rnd" cmpd="sng">
                <a:solidFill>
                  <a:srgbClr val="D73C41">
                    <a:lumMod val="60000"/>
                    <a:lumOff val="40000"/>
                    <a:alpha val="25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1a, 1b and 2'!$B$29:$AH$29</c:f>
              <c:strCache/>
            </c:strRef>
          </c:cat>
          <c:val>
            <c:numRef>
              <c:f>'Figure 1a, 1b and 2'!$B$40:$AH$40</c:f>
              <c:numCache/>
            </c:numRef>
          </c:val>
          <c:smooth val="0"/>
        </c:ser>
        <c:ser>
          <c:idx val="13"/>
          <c:order val="10"/>
          <c:tx>
            <c:strRef>
              <c:f>'Figure 1a, 1b and 2'!$A$41</c:f>
              <c:strCache>
                <c:ptCount val="1"/>
                <c:pt idx="0">
                  <c:v>Austria</c:v>
                </c:pt>
              </c:strCache>
            </c:strRef>
          </c:tx>
          <c:spPr>
            <a:ln w="28575" cap="rnd">
              <a:solidFill>
                <a:srgbClr val="B9C31E">
                  <a:lumMod val="60000"/>
                  <a:lumOff val="40000"/>
                </a:srgb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8575" cap="rnd">
                <a:solidFill>
                  <a:srgbClr val="B9C31E">
                    <a:lumMod val="60000"/>
                    <a:lumOff val="40000"/>
                  </a:srgbClr>
                </a:solidFill>
                <a:round/>
              </a:ln>
            </c:spPr>
            <c:marker>
              <c:symbol val="none"/>
            </c:marker>
          </c:dPt>
          <c:dPt>
            <c:idx val="1"/>
            <c:spPr>
              <a:ln w="28575" cap="rnd">
                <a:solidFill>
                  <a:srgbClr val="B9C31E">
                    <a:lumMod val="60000"/>
                    <a:lumOff val="40000"/>
                  </a:srgbClr>
                </a:solidFill>
                <a:round/>
              </a:ln>
            </c:spPr>
            <c:marker>
              <c:symbol val="none"/>
            </c:marker>
          </c:dPt>
          <c:dPt>
            <c:idx val="2"/>
            <c:spPr>
              <a:ln w="28575" cap="rnd">
                <a:solidFill>
                  <a:srgbClr val="B9C31E">
                    <a:lumMod val="60000"/>
                    <a:lumOff val="40000"/>
                  </a:srgbClr>
                </a:solidFill>
                <a:round/>
              </a:ln>
            </c:spPr>
            <c:marker>
              <c:symbol val="none"/>
            </c:marker>
          </c:dPt>
          <c:dPt>
            <c:idx val="3"/>
            <c:spPr>
              <a:ln w="28575" cap="rnd">
                <a:solidFill>
                  <a:srgbClr val="B9C31E">
                    <a:lumMod val="60000"/>
                    <a:lumOff val="40000"/>
                  </a:srgbClr>
                </a:solidFill>
                <a:round/>
              </a:ln>
            </c:spPr>
            <c:marker>
              <c:symbol val="none"/>
            </c:marker>
          </c:dPt>
          <c:dPt>
            <c:idx val="4"/>
            <c:spPr>
              <a:ln w="28575" cap="rnd">
                <a:solidFill>
                  <a:srgbClr val="B9C31E">
                    <a:lumMod val="60000"/>
                    <a:lumOff val="40000"/>
                  </a:srgbClr>
                </a:solidFill>
                <a:round/>
              </a:ln>
            </c:spPr>
            <c:marker>
              <c:symbol val="none"/>
            </c:marker>
          </c:dPt>
          <c:dPt>
            <c:idx val="5"/>
            <c:spPr>
              <a:ln w="28575" cap="rnd">
                <a:solidFill>
                  <a:srgbClr val="B9C31E">
                    <a:lumMod val="60000"/>
                    <a:lumOff val="40000"/>
                  </a:srgbClr>
                </a:solidFill>
                <a:round/>
              </a:ln>
            </c:spPr>
            <c:marker>
              <c:symbol val="none"/>
            </c:marker>
          </c:dPt>
          <c:dPt>
            <c:idx val="6"/>
            <c:spPr>
              <a:ln w="28575" cap="rnd">
                <a:solidFill>
                  <a:srgbClr val="B9C31E">
                    <a:lumMod val="60000"/>
                    <a:lumOff val="40000"/>
                  </a:srgbClr>
                </a:solidFill>
                <a:round/>
              </a:ln>
            </c:spPr>
            <c:marker>
              <c:symbol val="none"/>
            </c:marker>
          </c:dPt>
          <c:dPt>
            <c:idx val="7"/>
            <c:spPr>
              <a:ln w="28575" cap="rnd">
                <a:solidFill>
                  <a:srgbClr val="B9C31E">
                    <a:lumMod val="60000"/>
                    <a:lumOff val="40000"/>
                  </a:srgbClr>
                </a:solidFill>
                <a:round/>
              </a:ln>
            </c:spPr>
            <c:marker>
              <c:symbol val="none"/>
            </c:marker>
          </c:dPt>
          <c:dPt>
            <c:idx val="8"/>
            <c:spPr>
              <a:ln w="28575" cap="rnd">
                <a:solidFill>
                  <a:srgbClr val="B9C31E">
                    <a:lumMod val="60000"/>
                    <a:lumOff val="40000"/>
                  </a:srgbClr>
                </a:solidFill>
                <a:round/>
              </a:ln>
            </c:spPr>
            <c:marker>
              <c:symbol val="none"/>
            </c:marker>
          </c:dPt>
          <c:dPt>
            <c:idx val="9"/>
            <c:spPr>
              <a:ln w="28575" cap="rnd">
                <a:solidFill>
                  <a:srgbClr val="B9C31E">
                    <a:lumMod val="60000"/>
                    <a:lumOff val="40000"/>
                  </a:srgbClr>
                </a:solidFill>
                <a:round/>
              </a:ln>
            </c:spPr>
            <c:marker>
              <c:symbol val="none"/>
            </c:marker>
          </c:dPt>
          <c:dPt>
            <c:idx val="10"/>
            <c:spPr>
              <a:ln w="28575" cap="rnd">
                <a:solidFill>
                  <a:srgbClr val="B9C31E">
                    <a:lumMod val="60000"/>
                    <a:lumOff val="40000"/>
                  </a:srgbClr>
                </a:solidFill>
                <a:round/>
              </a:ln>
            </c:spPr>
            <c:marker>
              <c:symbol val="none"/>
            </c:marker>
          </c:dPt>
          <c:dPt>
            <c:idx val="11"/>
            <c:spPr>
              <a:ln w="28575" cap="rnd">
                <a:solidFill>
                  <a:srgbClr val="B9C31E">
                    <a:lumMod val="60000"/>
                    <a:lumOff val="40000"/>
                  </a:srgbClr>
                </a:solidFill>
                <a:round/>
              </a:ln>
            </c:spPr>
            <c:marker>
              <c:symbol val="none"/>
            </c:marker>
          </c:dPt>
          <c:dPt>
            <c:idx val="12"/>
            <c:spPr>
              <a:ln w="28575" cap="rnd">
                <a:solidFill>
                  <a:srgbClr val="B9C31E">
                    <a:lumMod val="60000"/>
                    <a:lumOff val="40000"/>
                  </a:srgbClr>
                </a:solidFill>
                <a:round/>
              </a:ln>
            </c:spPr>
            <c:marker>
              <c:symbol val="none"/>
            </c:marker>
          </c:dPt>
          <c:dPt>
            <c:idx val="13"/>
            <c:spPr>
              <a:ln w="28575" cap="rnd">
                <a:solidFill>
                  <a:srgbClr val="B9C31E">
                    <a:lumMod val="60000"/>
                    <a:lumOff val="40000"/>
                  </a:srgbClr>
                </a:solidFill>
                <a:round/>
              </a:ln>
            </c:spPr>
            <c:marker>
              <c:symbol val="none"/>
            </c:marker>
          </c:dPt>
          <c:dPt>
            <c:idx val="14"/>
            <c:spPr>
              <a:ln w="28575" cap="rnd">
                <a:solidFill>
                  <a:srgbClr val="B9C31E">
                    <a:lumMod val="60000"/>
                    <a:lumOff val="40000"/>
                  </a:srgbClr>
                </a:solidFill>
                <a:round/>
              </a:ln>
            </c:spPr>
            <c:marker>
              <c:symbol val="none"/>
            </c:marker>
          </c:dPt>
          <c:dPt>
            <c:idx val="15"/>
            <c:spPr>
              <a:ln w="28575" cap="rnd">
                <a:solidFill>
                  <a:srgbClr val="B9C31E">
                    <a:lumMod val="60000"/>
                    <a:lumOff val="40000"/>
                  </a:srgbClr>
                </a:solidFill>
                <a:round/>
              </a:ln>
            </c:spPr>
            <c:marker>
              <c:symbol val="none"/>
            </c:marker>
          </c:dPt>
          <c:dPt>
            <c:idx val="16"/>
            <c:spPr>
              <a:ln w="28575" cap="rnd">
                <a:solidFill>
                  <a:srgbClr val="B9C31E">
                    <a:lumMod val="60000"/>
                    <a:lumOff val="40000"/>
                  </a:srgbClr>
                </a:solidFill>
                <a:round/>
              </a:ln>
            </c:spPr>
            <c:marker>
              <c:symbol val="none"/>
            </c:marker>
          </c:dPt>
          <c:dPt>
            <c:idx val="17"/>
            <c:spPr>
              <a:ln w="28575" cap="rnd">
                <a:solidFill>
                  <a:srgbClr val="B9C31E">
                    <a:lumMod val="60000"/>
                    <a:lumOff val="40000"/>
                  </a:srgbClr>
                </a:solidFill>
                <a:round/>
              </a:ln>
            </c:spPr>
            <c:marker>
              <c:symbol val="none"/>
            </c:marker>
          </c:dPt>
          <c:dPt>
            <c:idx val="18"/>
            <c:spPr>
              <a:ln w="28575" cap="rnd">
                <a:solidFill>
                  <a:srgbClr val="B9C31E">
                    <a:lumMod val="60000"/>
                    <a:lumOff val="40000"/>
                  </a:srgbClr>
                </a:solidFill>
                <a:round/>
              </a:ln>
            </c:spPr>
            <c:marker>
              <c:symbol val="none"/>
            </c:marker>
          </c:dPt>
          <c:dPt>
            <c:idx val="19"/>
            <c:spPr>
              <a:ln w="28575" cap="rnd">
                <a:solidFill>
                  <a:srgbClr val="B9C31E">
                    <a:lumMod val="60000"/>
                    <a:lumOff val="40000"/>
                  </a:srgbClr>
                </a:solidFill>
                <a:round/>
              </a:ln>
            </c:spPr>
            <c:marker>
              <c:symbol val="none"/>
            </c:marker>
          </c:dPt>
          <c:dPt>
            <c:idx val="20"/>
            <c:spPr>
              <a:ln w="28575" cap="rnd">
                <a:solidFill>
                  <a:srgbClr val="B9C31E">
                    <a:lumMod val="60000"/>
                    <a:lumOff val="40000"/>
                  </a:srgbClr>
                </a:solidFill>
                <a:round/>
              </a:ln>
            </c:spPr>
            <c:marker>
              <c:symbol val="none"/>
            </c:marker>
          </c:dPt>
          <c:dPt>
            <c:idx val="21"/>
            <c:spPr>
              <a:ln w="28575" cap="rnd">
                <a:solidFill>
                  <a:srgbClr val="B9C31E">
                    <a:lumMod val="60000"/>
                    <a:lumOff val="40000"/>
                  </a:srgbClr>
                </a:solidFill>
                <a:round/>
              </a:ln>
            </c:spPr>
            <c:marker>
              <c:symbol val="none"/>
            </c:marker>
          </c:dPt>
          <c:dPt>
            <c:idx val="22"/>
            <c:spPr>
              <a:ln w="28575" cap="rnd">
                <a:solidFill>
                  <a:srgbClr val="B9C31E">
                    <a:lumMod val="60000"/>
                    <a:lumOff val="40000"/>
                  </a:srgbClr>
                </a:solidFill>
                <a:round/>
              </a:ln>
            </c:spPr>
            <c:marker>
              <c:symbol val="none"/>
            </c:marker>
          </c:dPt>
          <c:dPt>
            <c:idx val="23"/>
            <c:spPr>
              <a:ln w="28575" cap="rnd">
                <a:solidFill>
                  <a:srgbClr val="B9C31E">
                    <a:lumMod val="60000"/>
                    <a:lumOff val="40000"/>
                  </a:srgbClr>
                </a:solidFill>
                <a:round/>
              </a:ln>
            </c:spPr>
            <c:marker>
              <c:symbol val="none"/>
            </c:marker>
          </c:dPt>
          <c:dPt>
            <c:idx val="24"/>
            <c:spPr>
              <a:ln w="28575" cap="rnd">
                <a:solidFill>
                  <a:srgbClr val="B9C31E">
                    <a:lumMod val="60000"/>
                    <a:lumOff val="40000"/>
                  </a:srgbClr>
                </a:solidFill>
                <a:round/>
              </a:ln>
            </c:spPr>
            <c:marker>
              <c:symbol val="none"/>
            </c:marker>
          </c:dPt>
          <c:dPt>
            <c:idx val="25"/>
            <c:spPr>
              <a:ln w="28575" cap="rnd">
                <a:solidFill>
                  <a:srgbClr val="B9C31E">
                    <a:lumMod val="60000"/>
                    <a:lumOff val="40000"/>
                  </a:srgbClr>
                </a:solidFill>
                <a:round/>
              </a:ln>
            </c:spPr>
            <c:marker>
              <c:symbol val="none"/>
            </c:marker>
          </c:dPt>
          <c:dPt>
            <c:idx val="26"/>
            <c:spPr>
              <a:ln w="28575" cap="rnd">
                <a:solidFill>
                  <a:srgbClr val="B9C31E">
                    <a:lumMod val="60000"/>
                    <a:lumOff val="40000"/>
                  </a:srgbClr>
                </a:solidFill>
                <a:round/>
              </a:ln>
            </c:spPr>
            <c:marker>
              <c:symbol val="none"/>
            </c:marker>
          </c:dPt>
          <c:dPt>
            <c:idx val="27"/>
            <c:spPr>
              <a:ln w="28575" cap="rnd">
                <a:solidFill>
                  <a:srgbClr val="B9C31E">
                    <a:lumMod val="60000"/>
                    <a:lumOff val="40000"/>
                  </a:srgbClr>
                </a:solidFill>
                <a:round/>
              </a:ln>
            </c:spPr>
            <c:marker>
              <c:symbol val="none"/>
            </c:marker>
          </c:dPt>
          <c:dPt>
            <c:idx val="28"/>
            <c:spPr>
              <a:ln w="28575" cap="rnd">
                <a:solidFill>
                  <a:srgbClr val="B9C31E">
                    <a:lumMod val="60000"/>
                    <a:lumOff val="40000"/>
                  </a:srgbClr>
                </a:solidFill>
                <a:round/>
              </a:ln>
            </c:spPr>
            <c:marker>
              <c:symbol val="none"/>
            </c:marker>
          </c:dPt>
          <c:dPt>
            <c:idx val="29"/>
            <c:spPr>
              <a:ln w="28575" cap="rnd">
                <a:solidFill>
                  <a:srgbClr val="B9C31E">
                    <a:lumMod val="60000"/>
                    <a:lumOff val="40000"/>
                  </a:srgbClr>
                </a:solidFill>
                <a:round/>
              </a:ln>
            </c:spPr>
            <c:marker>
              <c:symbol val="none"/>
            </c:marker>
          </c:dPt>
          <c:dPt>
            <c:idx val="30"/>
            <c:spPr>
              <a:ln w="28575" cap="rnd">
                <a:solidFill>
                  <a:srgbClr val="B9C31E">
                    <a:lumMod val="60000"/>
                    <a:lumOff val="40000"/>
                  </a:srgbClr>
                </a:solidFill>
                <a:round/>
              </a:ln>
            </c:spPr>
            <c:marker>
              <c:symbol val="none"/>
            </c:marker>
          </c:dPt>
          <c:dPt>
            <c:idx val="31"/>
            <c:spPr>
              <a:ln w="28575" cap="rnd">
                <a:solidFill>
                  <a:srgbClr val="B9C31E">
                    <a:lumMod val="60000"/>
                    <a:lumOff val="40000"/>
                  </a:srgbClr>
                </a:solidFill>
                <a:round/>
              </a:ln>
            </c:spPr>
            <c:marker>
              <c:symbol val="none"/>
            </c:marker>
          </c:dPt>
          <c:dPt>
            <c:idx val="32"/>
            <c:spPr>
              <a:ln w="28575" cap="rnd">
                <a:solidFill>
                  <a:srgbClr val="B9C31E">
                    <a:lumMod val="60000"/>
                    <a:lumOff val="40000"/>
                    <a:alpha val="25000"/>
                  </a:srgbClr>
                </a:solidFill>
                <a:round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1a, 1b and 2'!$B$29:$AH$29</c:f>
              <c:strCache/>
            </c:strRef>
          </c:cat>
          <c:val>
            <c:numRef>
              <c:f>'Figure 1a, 1b and 2'!$B$41:$AH$41</c:f>
              <c:numCache/>
            </c:numRef>
          </c:val>
          <c:smooth val="0"/>
        </c:ser>
        <c:ser>
          <c:idx val="10"/>
          <c:order val="11"/>
          <c:tx>
            <c:strRef>
              <c:f>'Figure 1a, 1b and 2'!$A$42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 cmpd="sng">
              <a:solidFill>
                <a:srgbClr val="00A5E6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8575" cap="rnd" cmpd="sng">
                <a:solidFill>
                  <a:srgbClr val="00A5E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28575" cap="rnd" cmpd="sng">
                <a:solidFill>
                  <a:srgbClr val="00A5E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"/>
            <c:spPr>
              <a:ln w="28575" cap="rnd" cmpd="sng">
                <a:solidFill>
                  <a:srgbClr val="00A5E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"/>
            <c:spPr>
              <a:ln w="28575" cap="rnd" cmpd="sng">
                <a:solidFill>
                  <a:srgbClr val="00A5E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"/>
            <c:spPr>
              <a:ln w="28575" cap="rnd" cmpd="sng">
                <a:solidFill>
                  <a:srgbClr val="00A5E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"/>
            <c:spPr>
              <a:ln w="28575" cap="rnd" cmpd="sng">
                <a:solidFill>
                  <a:srgbClr val="00A5E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6"/>
            <c:spPr>
              <a:ln w="28575" cap="rnd" cmpd="sng">
                <a:solidFill>
                  <a:srgbClr val="00A5E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7"/>
            <c:spPr>
              <a:ln w="28575" cap="rnd" cmpd="sng">
                <a:solidFill>
                  <a:srgbClr val="00A5E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8"/>
            <c:spPr>
              <a:ln w="28575" cap="rnd" cmpd="sng">
                <a:solidFill>
                  <a:srgbClr val="00A5E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9"/>
            <c:spPr>
              <a:ln w="28575" cap="rnd" cmpd="sng">
                <a:solidFill>
                  <a:srgbClr val="00A5E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0"/>
            <c:spPr>
              <a:ln w="28575" cap="rnd" cmpd="sng">
                <a:solidFill>
                  <a:srgbClr val="00A5E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1"/>
            <c:spPr>
              <a:ln w="28575" cap="rnd" cmpd="sng">
                <a:solidFill>
                  <a:srgbClr val="00A5E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2"/>
            <c:spPr>
              <a:ln w="28575" cap="rnd" cmpd="sng">
                <a:solidFill>
                  <a:srgbClr val="00A5E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3"/>
            <c:spPr>
              <a:ln w="28575" cap="rnd" cmpd="sng">
                <a:solidFill>
                  <a:srgbClr val="00A5E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4"/>
            <c:spPr>
              <a:ln w="28575" cap="rnd" cmpd="sng">
                <a:solidFill>
                  <a:srgbClr val="00A5E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5"/>
            <c:spPr>
              <a:ln w="28575" cap="rnd" cmpd="sng">
                <a:solidFill>
                  <a:srgbClr val="00A5E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6"/>
            <c:spPr>
              <a:ln w="28575" cap="rnd" cmpd="sng">
                <a:solidFill>
                  <a:srgbClr val="00A5E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7"/>
            <c:spPr>
              <a:ln w="28575" cap="rnd" cmpd="sng">
                <a:solidFill>
                  <a:srgbClr val="00A5E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8"/>
            <c:spPr>
              <a:ln w="28575" cap="rnd" cmpd="sng">
                <a:solidFill>
                  <a:srgbClr val="00A5E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9"/>
            <c:spPr>
              <a:ln w="28575" cap="rnd" cmpd="sng">
                <a:solidFill>
                  <a:srgbClr val="00A5E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0"/>
            <c:spPr>
              <a:ln w="28575" cap="rnd" cmpd="sng">
                <a:solidFill>
                  <a:srgbClr val="00A5E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1"/>
            <c:spPr>
              <a:ln w="28575" cap="rnd" cmpd="sng">
                <a:solidFill>
                  <a:srgbClr val="00A5E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2"/>
            <c:spPr>
              <a:ln w="28575" cap="rnd" cmpd="sng">
                <a:solidFill>
                  <a:srgbClr val="00A5E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3"/>
            <c:spPr>
              <a:ln w="28575" cap="rnd" cmpd="sng">
                <a:solidFill>
                  <a:srgbClr val="00A5E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4"/>
            <c:spPr>
              <a:ln w="28575" cap="rnd" cmpd="sng">
                <a:solidFill>
                  <a:srgbClr val="00A5E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5"/>
            <c:spPr>
              <a:ln w="28575" cap="rnd" cmpd="sng">
                <a:solidFill>
                  <a:srgbClr val="00A5E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6"/>
            <c:spPr>
              <a:ln w="28575" cap="rnd" cmpd="sng">
                <a:solidFill>
                  <a:srgbClr val="00A5E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7"/>
            <c:spPr>
              <a:ln w="28575" cap="rnd" cmpd="sng">
                <a:solidFill>
                  <a:srgbClr val="00A5E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8"/>
            <c:spPr>
              <a:ln w="28575" cap="rnd" cmpd="sng">
                <a:solidFill>
                  <a:srgbClr val="00A5E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9"/>
            <c:spPr>
              <a:ln w="28575" cap="rnd" cmpd="sng">
                <a:solidFill>
                  <a:srgbClr val="00A5E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0"/>
            <c:spPr>
              <a:ln w="28575" cap="rnd" cmpd="sng">
                <a:solidFill>
                  <a:srgbClr val="00A5E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1"/>
            <c:spPr>
              <a:ln w="28575" cap="rnd" cmpd="sng">
                <a:solidFill>
                  <a:srgbClr val="00A5E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2"/>
            <c:spPr>
              <a:ln w="28575" cap="rnd" cmpd="sng">
                <a:solidFill>
                  <a:srgbClr val="00A5E6">
                    <a:lumMod val="60000"/>
                    <a:lumOff val="40000"/>
                    <a:alpha val="25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1a, 1b and 2'!$B$29:$AH$29</c:f>
              <c:strCache/>
            </c:strRef>
          </c:cat>
          <c:val>
            <c:numRef>
              <c:f>'Figure 1a, 1b and 2'!$B$42:$AH$42</c:f>
              <c:numCache/>
            </c:numRef>
          </c:val>
          <c:smooth val="0"/>
        </c:ser>
        <c:ser>
          <c:idx val="12"/>
          <c:order val="12"/>
          <c:tx>
            <c:strRef>
              <c:f>'Figure 1a, 1b and 2'!$A$43</c:f>
              <c:strCache>
                <c:ptCount val="1"/>
                <c:pt idx="0">
                  <c:v>Italy</c:v>
                </c:pt>
              </c:strCache>
            </c:strRef>
          </c:tx>
          <c:spPr>
            <a:ln w="28575" cap="rnd">
              <a:solidFill>
                <a:srgbClr val="00A5E6">
                  <a:lumMod val="60000"/>
                  <a:lumOff val="40000"/>
                </a:srgb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8575" cap="rnd">
                <a:solidFill>
                  <a:srgbClr val="00A5E6">
                    <a:lumMod val="60000"/>
                    <a:lumOff val="40000"/>
                  </a:srgbClr>
                </a:solidFill>
                <a:round/>
              </a:ln>
            </c:spPr>
            <c:marker>
              <c:symbol val="none"/>
            </c:marker>
          </c:dPt>
          <c:dPt>
            <c:idx val="1"/>
            <c:spPr>
              <a:ln w="28575" cap="rnd">
                <a:solidFill>
                  <a:srgbClr val="00A5E6">
                    <a:lumMod val="60000"/>
                    <a:lumOff val="40000"/>
                  </a:srgbClr>
                </a:solidFill>
                <a:round/>
              </a:ln>
            </c:spPr>
            <c:marker>
              <c:symbol val="none"/>
            </c:marker>
          </c:dPt>
          <c:dPt>
            <c:idx val="2"/>
            <c:spPr>
              <a:ln w="28575" cap="rnd">
                <a:solidFill>
                  <a:srgbClr val="00A5E6">
                    <a:lumMod val="60000"/>
                    <a:lumOff val="40000"/>
                  </a:srgbClr>
                </a:solidFill>
                <a:round/>
              </a:ln>
            </c:spPr>
            <c:marker>
              <c:symbol val="none"/>
            </c:marker>
          </c:dPt>
          <c:dPt>
            <c:idx val="3"/>
            <c:spPr>
              <a:ln w="28575" cap="rnd">
                <a:solidFill>
                  <a:srgbClr val="00A5E6">
                    <a:lumMod val="60000"/>
                    <a:lumOff val="40000"/>
                  </a:srgbClr>
                </a:solidFill>
                <a:round/>
              </a:ln>
            </c:spPr>
            <c:marker>
              <c:symbol val="none"/>
            </c:marker>
          </c:dPt>
          <c:dPt>
            <c:idx val="4"/>
            <c:spPr>
              <a:ln w="28575" cap="rnd">
                <a:solidFill>
                  <a:srgbClr val="00A5E6">
                    <a:lumMod val="60000"/>
                    <a:lumOff val="40000"/>
                  </a:srgbClr>
                </a:solidFill>
                <a:round/>
              </a:ln>
            </c:spPr>
            <c:marker>
              <c:symbol val="none"/>
            </c:marker>
          </c:dPt>
          <c:dPt>
            <c:idx val="5"/>
            <c:spPr>
              <a:ln w="28575" cap="rnd">
                <a:solidFill>
                  <a:srgbClr val="00A5E6">
                    <a:lumMod val="60000"/>
                    <a:lumOff val="40000"/>
                  </a:srgbClr>
                </a:solidFill>
                <a:round/>
              </a:ln>
            </c:spPr>
            <c:marker>
              <c:symbol val="none"/>
            </c:marker>
          </c:dPt>
          <c:dPt>
            <c:idx val="6"/>
            <c:spPr>
              <a:ln w="28575" cap="rnd">
                <a:solidFill>
                  <a:srgbClr val="00A5E6">
                    <a:lumMod val="60000"/>
                    <a:lumOff val="40000"/>
                  </a:srgbClr>
                </a:solidFill>
                <a:round/>
              </a:ln>
            </c:spPr>
            <c:marker>
              <c:symbol val="none"/>
            </c:marker>
          </c:dPt>
          <c:dPt>
            <c:idx val="7"/>
            <c:spPr>
              <a:ln w="28575" cap="rnd">
                <a:solidFill>
                  <a:srgbClr val="00A5E6">
                    <a:lumMod val="60000"/>
                    <a:lumOff val="40000"/>
                  </a:srgbClr>
                </a:solidFill>
                <a:round/>
              </a:ln>
            </c:spPr>
            <c:marker>
              <c:symbol val="none"/>
            </c:marker>
          </c:dPt>
          <c:dPt>
            <c:idx val="8"/>
            <c:spPr>
              <a:ln w="28575" cap="rnd">
                <a:solidFill>
                  <a:srgbClr val="00A5E6">
                    <a:lumMod val="60000"/>
                    <a:lumOff val="40000"/>
                  </a:srgbClr>
                </a:solidFill>
                <a:round/>
              </a:ln>
            </c:spPr>
            <c:marker>
              <c:symbol val="none"/>
            </c:marker>
          </c:dPt>
          <c:dPt>
            <c:idx val="9"/>
            <c:spPr>
              <a:ln w="28575" cap="rnd">
                <a:solidFill>
                  <a:srgbClr val="00A5E6">
                    <a:lumMod val="60000"/>
                    <a:lumOff val="40000"/>
                  </a:srgbClr>
                </a:solidFill>
                <a:round/>
              </a:ln>
            </c:spPr>
            <c:marker>
              <c:symbol val="none"/>
            </c:marker>
          </c:dPt>
          <c:dPt>
            <c:idx val="10"/>
            <c:spPr>
              <a:ln w="28575" cap="rnd">
                <a:solidFill>
                  <a:srgbClr val="00A5E6">
                    <a:lumMod val="60000"/>
                    <a:lumOff val="40000"/>
                  </a:srgbClr>
                </a:solidFill>
                <a:round/>
              </a:ln>
            </c:spPr>
            <c:marker>
              <c:symbol val="none"/>
            </c:marker>
          </c:dPt>
          <c:dPt>
            <c:idx val="11"/>
            <c:spPr>
              <a:ln w="28575" cap="rnd">
                <a:solidFill>
                  <a:srgbClr val="00A5E6">
                    <a:lumMod val="60000"/>
                    <a:lumOff val="40000"/>
                  </a:srgbClr>
                </a:solidFill>
                <a:round/>
              </a:ln>
            </c:spPr>
            <c:marker>
              <c:symbol val="none"/>
            </c:marker>
          </c:dPt>
          <c:dPt>
            <c:idx val="12"/>
            <c:spPr>
              <a:ln w="28575" cap="rnd">
                <a:solidFill>
                  <a:srgbClr val="00A5E6">
                    <a:lumMod val="60000"/>
                    <a:lumOff val="40000"/>
                  </a:srgbClr>
                </a:solidFill>
                <a:round/>
              </a:ln>
            </c:spPr>
            <c:marker>
              <c:symbol val="none"/>
            </c:marker>
          </c:dPt>
          <c:dPt>
            <c:idx val="13"/>
            <c:spPr>
              <a:ln w="28575" cap="rnd">
                <a:solidFill>
                  <a:srgbClr val="00A5E6">
                    <a:lumMod val="60000"/>
                    <a:lumOff val="40000"/>
                  </a:srgbClr>
                </a:solidFill>
                <a:round/>
              </a:ln>
            </c:spPr>
            <c:marker>
              <c:symbol val="none"/>
            </c:marker>
          </c:dPt>
          <c:dPt>
            <c:idx val="14"/>
            <c:spPr>
              <a:ln w="28575" cap="rnd">
                <a:solidFill>
                  <a:srgbClr val="00A5E6">
                    <a:lumMod val="60000"/>
                    <a:lumOff val="40000"/>
                  </a:srgbClr>
                </a:solidFill>
                <a:round/>
              </a:ln>
            </c:spPr>
            <c:marker>
              <c:symbol val="none"/>
            </c:marker>
          </c:dPt>
          <c:dPt>
            <c:idx val="15"/>
            <c:spPr>
              <a:ln w="28575" cap="rnd">
                <a:solidFill>
                  <a:srgbClr val="00A5E6">
                    <a:lumMod val="60000"/>
                    <a:lumOff val="40000"/>
                  </a:srgbClr>
                </a:solidFill>
                <a:round/>
              </a:ln>
            </c:spPr>
            <c:marker>
              <c:symbol val="none"/>
            </c:marker>
          </c:dPt>
          <c:dPt>
            <c:idx val="16"/>
            <c:spPr>
              <a:ln w="28575" cap="rnd">
                <a:solidFill>
                  <a:srgbClr val="00A5E6">
                    <a:lumMod val="60000"/>
                    <a:lumOff val="40000"/>
                  </a:srgbClr>
                </a:solidFill>
                <a:round/>
              </a:ln>
            </c:spPr>
            <c:marker>
              <c:symbol val="none"/>
            </c:marker>
          </c:dPt>
          <c:dPt>
            <c:idx val="17"/>
            <c:spPr>
              <a:ln w="28575" cap="rnd">
                <a:solidFill>
                  <a:srgbClr val="00A5E6">
                    <a:lumMod val="60000"/>
                    <a:lumOff val="40000"/>
                  </a:srgbClr>
                </a:solidFill>
                <a:round/>
              </a:ln>
            </c:spPr>
            <c:marker>
              <c:symbol val="none"/>
            </c:marker>
          </c:dPt>
          <c:dPt>
            <c:idx val="18"/>
            <c:spPr>
              <a:ln w="28575" cap="rnd">
                <a:solidFill>
                  <a:srgbClr val="00A5E6">
                    <a:lumMod val="60000"/>
                    <a:lumOff val="40000"/>
                  </a:srgbClr>
                </a:solidFill>
                <a:round/>
              </a:ln>
            </c:spPr>
            <c:marker>
              <c:symbol val="none"/>
            </c:marker>
          </c:dPt>
          <c:dPt>
            <c:idx val="19"/>
            <c:spPr>
              <a:ln w="28575" cap="rnd">
                <a:solidFill>
                  <a:srgbClr val="00A5E6">
                    <a:lumMod val="60000"/>
                    <a:lumOff val="40000"/>
                  </a:srgbClr>
                </a:solidFill>
                <a:round/>
              </a:ln>
            </c:spPr>
            <c:marker>
              <c:symbol val="none"/>
            </c:marker>
          </c:dPt>
          <c:dPt>
            <c:idx val="20"/>
            <c:spPr>
              <a:ln w="28575" cap="rnd">
                <a:solidFill>
                  <a:srgbClr val="00A5E6">
                    <a:lumMod val="60000"/>
                    <a:lumOff val="40000"/>
                  </a:srgbClr>
                </a:solidFill>
                <a:round/>
              </a:ln>
            </c:spPr>
            <c:marker>
              <c:symbol val="none"/>
            </c:marker>
          </c:dPt>
          <c:dPt>
            <c:idx val="21"/>
            <c:spPr>
              <a:ln w="28575" cap="rnd">
                <a:solidFill>
                  <a:srgbClr val="00A5E6">
                    <a:lumMod val="60000"/>
                    <a:lumOff val="40000"/>
                  </a:srgbClr>
                </a:solidFill>
                <a:round/>
              </a:ln>
            </c:spPr>
            <c:marker>
              <c:symbol val="none"/>
            </c:marker>
          </c:dPt>
          <c:dPt>
            <c:idx val="22"/>
            <c:spPr>
              <a:ln w="28575" cap="rnd">
                <a:solidFill>
                  <a:srgbClr val="00A5E6">
                    <a:lumMod val="60000"/>
                    <a:lumOff val="40000"/>
                  </a:srgbClr>
                </a:solidFill>
                <a:round/>
              </a:ln>
            </c:spPr>
            <c:marker>
              <c:symbol val="none"/>
            </c:marker>
          </c:dPt>
          <c:dPt>
            <c:idx val="23"/>
            <c:spPr>
              <a:ln w="28575" cap="rnd">
                <a:solidFill>
                  <a:srgbClr val="00A5E6">
                    <a:lumMod val="60000"/>
                    <a:lumOff val="40000"/>
                  </a:srgbClr>
                </a:solidFill>
                <a:round/>
              </a:ln>
            </c:spPr>
            <c:marker>
              <c:symbol val="none"/>
            </c:marker>
          </c:dPt>
          <c:dPt>
            <c:idx val="24"/>
            <c:spPr>
              <a:ln w="28575" cap="rnd">
                <a:solidFill>
                  <a:srgbClr val="00A5E6">
                    <a:lumMod val="60000"/>
                    <a:lumOff val="40000"/>
                  </a:srgbClr>
                </a:solidFill>
                <a:round/>
              </a:ln>
            </c:spPr>
            <c:marker>
              <c:symbol val="none"/>
            </c:marker>
          </c:dPt>
          <c:dPt>
            <c:idx val="25"/>
            <c:spPr>
              <a:ln w="28575" cap="rnd">
                <a:solidFill>
                  <a:srgbClr val="00A5E6">
                    <a:lumMod val="60000"/>
                    <a:lumOff val="40000"/>
                  </a:srgbClr>
                </a:solidFill>
                <a:round/>
              </a:ln>
            </c:spPr>
            <c:marker>
              <c:symbol val="none"/>
            </c:marker>
          </c:dPt>
          <c:dPt>
            <c:idx val="26"/>
            <c:spPr>
              <a:ln w="28575" cap="rnd">
                <a:solidFill>
                  <a:srgbClr val="00A5E6">
                    <a:lumMod val="60000"/>
                    <a:lumOff val="40000"/>
                  </a:srgbClr>
                </a:solidFill>
                <a:round/>
              </a:ln>
            </c:spPr>
            <c:marker>
              <c:symbol val="none"/>
            </c:marker>
          </c:dPt>
          <c:dPt>
            <c:idx val="27"/>
            <c:spPr>
              <a:ln w="28575" cap="rnd">
                <a:solidFill>
                  <a:srgbClr val="00A5E6">
                    <a:lumMod val="60000"/>
                    <a:lumOff val="40000"/>
                  </a:srgbClr>
                </a:solidFill>
                <a:round/>
              </a:ln>
            </c:spPr>
            <c:marker>
              <c:symbol val="none"/>
            </c:marker>
          </c:dPt>
          <c:dPt>
            <c:idx val="28"/>
            <c:spPr>
              <a:ln w="28575" cap="rnd">
                <a:solidFill>
                  <a:srgbClr val="00A5E6">
                    <a:lumMod val="60000"/>
                    <a:lumOff val="40000"/>
                  </a:srgbClr>
                </a:solidFill>
                <a:round/>
              </a:ln>
            </c:spPr>
            <c:marker>
              <c:symbol val="none"/>
            </c:marker>
          </c:dPt>
          <c:dPt>
            <c:idx val="29"/>
            <c:spPr>
              <a:ln w="28575" cap="rnd">
                <a:solidFill>
                  <a:srgbClr val="00A5E6">
                    <a:lumMod val="60000"/>
                    <a:lumOff val="40000"/>
                  </a:srgbClr>
                </a:solidFill>
                <a:round/>
              </a:ln>
            </c:spPr>
            <c:marker>
              <c:symbol val="none"/>
            </c:marker>
          </c:dPt>
          <c:dPt>
            <c:idx val="30"/>
            <c:spPr>
              <a:ln w="28575" cap="rnd">
                <a:solidFill>
                  <a:srgbClr val="00A5E6">
                    <a:lumMod val="60000"/>
                    <a:lumOff val="40000"/>
                  </a:srgbClr>
                </a:solidFill>
                <a:round/>
              </a:ln>
            </c:spPr>
            <c:marker>
              <c:symbol val="none"/>
            </c:marker>
          </c:dPt>
          <c:dPt>
            <c:idx val="31"/>
            <c:spPr>
              <a:ln w="28575" cap="rnd">
                <a:solidFill>
                  <a:srgbClr val="00A5E6">
                    <a:lumMod val="60000"/>
                    <a:lumOff val="40000"/>
                  </a:srgbClr>
                </a:solidFill>
                <a:round/>
              </a:ln>
            </c:spPr>
            <c:marker>
              <c:symbol val="none"/>
            </c:marker>
          </c:dPt>
          <c:dPt>
            <c:idx val="32"/>
            <c:spPr>
              <a:ln w="28575" cap="rnd">
                <a:solidFill>
                  <a:srgbClr val="00A5E6">
                    <a:lumMod val="60000"/>
                    <a:lumOff val="40000"/>
                    <a:alpha val="25000"/>
                  </a:srgbClr>
                </a:solidFill>
                <a:round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1a, 1b and 2'!$B$29:$AH$29</c:f>
              <c:strCache/>
            </c:strRef>
          </c:cat>
          <c:val>
            <c:numRef>
              <c:f>'Figure 1a, 1b and 2'!$B$43:$AH$43</c:f>
              <c:numCache/>
            </c:numRef>
          </c:val>
          <c:smooth val="0"/>
        </c:ser>
        <c:ser>
          <c:idx val="11"/>
          <c:order val="13"/>
          <c:tx>
            <c:strRef>
              <c:f>'Figure 1a, 1b and 2'!$A$44</c:f>
              <c:strCache>
                <c:ptCount val="1"/>
                <c:pt idx="0">
                  <c:v>Croatia</c:v>
                </c:pt>
              </c:strCache>
            </c:strRef>
          </c:tx>
          <c:spPr>
            <a:ln w="28575" cap="rnd" cmpd="sng">
              <a:solidFill>
                <a:srgbClr val="B9C31E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8575" cap="rnd" cmpd="sng">
                <a:solidFill>
                  <a:srgbClr val="B9C31E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28575" cap="rnd" cmpd="sng">
                <a:solidFill>
                  <a:srgbClr val="B9C31E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"/>
            <c:spPr>
              <a:ln w="28575" cap="rnd" cmpd="sng">
                <a:solidFill>
                  <a:srgbClr val="B9C31E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"/>
            <c:spPr>
              <a:ln w="28575" cap="rnd" cmpd="sng">
                <a:solidFill>
                  <a:srgbClr val="B9C31E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"/>
            <c:spPr>
              <a:ln w="28575" cap="rnd" cmpd="sng">
                <a:solidFill>
                  <a:srgbClr val="B9C31E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"/>
            <c:spPr>
              <a:ln w="28575" cap="rnd" cmpd="sng">
                <a:solidFill>
                  <a:srgbClr val="B9C31E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6"/>
            <c:spPr>
              <a:ln w="28575" cap="rnd" cmpd="sng">
                <a:solidFill>
                  <a:srgbClr val="B9C31E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7"/>
            <c:spPr>
              <a:ln w="28575" cap="rnd" cmpd="sng">
                <a:solidFill>
                  <a:srgbClr val="B9C31E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8"/>
            <c:spPr>
              <a:ln w="28575" cap="rnd" cmpd="sng">
                <a:solidFill>
                  <a:srgbClr val="B9C31E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9"/>
            <c:spPr>
              <a:ln w="28575" cap="rnd" cmpd="sng">
                <a:solidFill>
                  <a:srgbClr val="B9C31E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0"/>
            <c:spPr>
              <a:ln w="28575" cap="rnd" cmpd="sng">
                <a:solidFill>
                  <a:srgbClr val="B9C31E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1"/>
            <c:spPr>
              <a:ln w="28575" cap="rnd" cmpd="sng">
                <a:solidFill>
                  <a:srgbClr val="B9C31E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2"/>
            <c:spPr>
              <a:ln w="28575" cap="rnd" cmpd="sng">
                <a:solidFill>
                  <a:srgbClr val="B9C31E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3"/>
            <c:spPr>
              <a:ln w="28575" cap="rnd" cmpd="sng">
                <a:solidFill>
                  <a:srgbClr val="B9C31E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4"/>
            <c:spPr>
              <a:ln w="28575" cap="rnd" cmpd="sng">
                <a:solidFill>
                  <a:srgbClr val="B9C31E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5"/>
            <c:spPr>
              <a:ln w="28575" cap="rnd" cmpd="sng">
                <a:solidFill>
                  <a:srgbClr val="B9C31E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6"/>
            <c:spPr>
              <a:ln w="28575" cap="rnd" cmpd="sng">
                <a:solidFill>
                  <a:srgbClr val="B9C31E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7"/>
            <c:spPr>
              <a:ln w="28575" cap="rnd" cmpd="sng">
                <a:solidFill>
                  <a:srgbClr val="B9C31E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8"/>
            <c:spPr>
              <a:ln w="28575" cap="rnd" cmpd="sng">
                <a:solidFill>
                  <a:srgbClr val="B9C31E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9"/>
            <c:spPr>
              <a:ln w="28575" cap="rnd" cmpd="sng">
                <a:solidFill>
                  <a:srgbClr val="B9C31E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0"/>
            <c:spPr>
              <a:ln w="28575" cap="rnd" cmpd="sng">
                <a:solidFill>
                  <a:srgbClr val="B9C31E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1"/>
            <c:spPr>
              <a:ln w="28575" cap="rnd" cmpd="sng">
                <a:solidFill>
                  <a:srgbClr val="B9C31E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2"/>
            <c:spPr>
              <a:ln w="28575" cap="rnd" cmpd="sng">
                <a:solidFill>
                  <a:srgbClr val="B9C31E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3"/>
            <c:spPr>
              <a:ln w="28575" cap="rnd" cmpd="sng">
                <a:solidFill>
                  <a:srgbClr val="B9C31E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4"/>
            <c:spPr>
              <a:ln w="28575" cap="rnd" cmpd="sng">
                <a:solidFill>
                  <a:srgbClr val="B9C31E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5"/>
            <c:spPr>
              <a:ln w="28575" cap="rnd" cmpd="sng">
                <a:solidFill>
                  <a:srgbClr val="B9C31E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6"/>
            <c:spPr>
              <a:ln w="28575" cap="rnd" cmpd="sng">
                <a:solidFill>
                  <a:srgbClr val="B9C31E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7"/>
            <c:spPr>
              <a:ln w="28575" cap="rnd" cmpd="sng">
                <a:solidFill>
                  <a:srgbClr val="B9C31E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8"/>
            <c:spPr>
              <a:ln w="28575" cap="rnd" cmpd="sng">
                <a:solidFill>
                  <a:srgbClr val="B9C31E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9"/>
            <c:spPr>
              <a:ln w="28575" cap="rnd" cmpd="sng">
                <a:solidFill>
                  <a:srgbClr val="B9C31E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0"/>
            <c:spPr>
              <a:ln w="28575" cap="rnd" cmpd="sng">
                <a:solidFill>
                  <a:srgbClr val="B9C31E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1"/>
            <c:spPr>
              <a:ln w="28575" cap="rnd" cmpd="sng">
                <a:solidFill>
                  <a:srgbClr val="B9C31E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2"/>
            <c:spPr>
              <a:ln w="28575" cap="rnd" cmpd="sng">
                <a:solidFill>
                  <a:srgbClr val="B9C31E">
                    <a:lumMod val="60000"/>
                    <a:lumOff val="40000"/>
                    <a:alpha val="25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1a, 1b and 2'!$B$29:$AH$29</c:f>
              <c:strCache/>
            </c:strRef>
          </c:cat>
          <c:val>
            <c:numRef>
              <c:f>'Figure 1a, 1b and 2'!$B$44:$AH$44</c:f>
              <c:numCache/>
            </c:numRef>
          </c:val>
          <c:smooth val="0"/>
        </c:ser>
        <c:axId val="29511342"/>
        <c:axId val="64275487"/>
      </c:lineChart>
      <c:catAx>
        <c:axId val="29511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64275487"/>
        <c:crosses val="autoZero"/>
        <c:auto val="1"/>
        <c:lblOffset val="100"/>
        <c:tickLblSkip val="5"/>
        <c:noMultiLvlLbl val="0"/>
      </c:catAx>
      <c:valAx>
        <c:axId val="64275487"/>
        <c:scaling>
          <c:orientation val="minMax"/>
          <c:max val="40000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noFill/>
          <a:ln>
            <a:noFill/>
          </a:ln>
        </c:spPr>
        <c:crossAx val="2951134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15"/>
          <c:y val="0.12025"/>
          <c:w val="0.0825"/>
          <c:h val="0.792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of indigenous lignite production in Member States since 1990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(excluding Germany) (kt)</a:t>
            </a:r>
          </a:p>
        </c:rich>
      </c:tx>
      <c:layout>
        <c:manualLayout>
          <c:xMode val="edge"/>
          <c:yMode val="edge"/>
          <c:x val="0.00525"/>
          <c:y val="0.01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025"/>
          <c:y val="0.11675"/>
          <c:w val="0.83025"/>
          <c:h val="0.78425"/>
        </c:manualLayout>
      </c:layout>
      <c:lineChart>
        <c:grouping val="standard"/>
        <c:varyColors val="0"/>
        <c:ser>
          <c:idx val="1"/>
          <c:order val="0"/>
          <c:tx>
            <c:strRef>
              <c:f>'Figure 1a, 1b and 2'!$A$32</c:f>
              <c:strCache>
                <c:ptCount val="1"/>
                <c:pt idx="0">
                  <c:v>Poland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8575" cap="rnd" cmpd="sng">
                <a:solidFill>
                  <a:srgbClr val="C84B9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28575" cap="rnd" cmpd="sng">
                <a:solidFill>
                  <a:srgbClr val="C84B9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"/>
            <c:spPr>
              <a:ln w="28575" cap="rnd" cmpd="sng">
                <a:solidFill>
                  <a:srgbClr val="C84B9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"/>
            <c:spPr>
              <a:ln w="28575" cap="rnd" cmpd="sng">
                <a:solidFill>
                  <a:srgbClr val="C84B9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"/>
            <c:spPr>
              <a:ln w="28575" cap="rnd" cmpd="sng">
                <a:solidFill>
                  <a:srgbClr val="C84B9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"/>
            <c:spPr>
              <a:ln w="28575" cap="rnd" cmpd="sng">
                <a:solidFill>
                  <a:srgbClr val="C84B9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6"/>
            <c:spPr>
              <a:ln w="28575" cap="rnd" cmpd="sng">
                <a:solidFill>
                  <a:srgbClr val="C84B9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7"/>
            <c:spPr>
              <a:ln w="28575" cap="rnd" cmpd="sng">
                <a:solidFill>
                  <a:srgbClr val="C84B9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8"/>
            <c:spPr>
              <a:ln w="28575" cap="rnd" cmpd="sng">
                <a:solidFill>
                  <a:srgbClr val="C84B9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9"/>
            <c:spPr>
              <a:ln w="28575" cap="rnd" cmpd="sng">
                <a:solidFill>
                  <a:srgbClr val="C84B9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0"/>
            <c:spPr>
              <a:ln w="28575" cap="rnd" cmpd="sng">
                <a:solidFill>
                  <a:srgbClr val="C84B9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1"/>
            <c:spPr>
              <a:ln w="28575" cap="rnd" cmpd="sng">
                <a:solidFill>
                  <a:srgbClr val="C84B9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2"/>
            <c:spPr>
              <a:ln w="28575" cap="rnd" cmpd="sng">
                <a:solidFill>
                  <a:srgbClr val="C84B9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3"/>
            <c:spPr>
              <a:ln w="28575" cap="rnd" cmpd="sng">
                <a:solidFill>
                  <a:srgbClr val="C84B9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4"/>
            <c:spPr>
              <a:ln w="28575" cap="rnd" cmpd="sng">
                <a:solidFill>
                  <a:srgbClr val="C84B9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5"/>
            <c:spPr>
              <a:ln w="28575" cap="rnd" cmpd="sng">
                <a:solidFill>
                  <a:srgbClr val="C84B9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6"/>
            <c:spPr>
              <a:ln w="28575" cap="rnd" cmpd="sng">
                <a:solidFill>
                  <a:srgbClr val="C84B9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7"/>
            <c:spPr>
              <a:ln w="28575" cap="rnd" cmpd="sng">
                <a:solidFill>
                  <a:srgbClr val="C84B9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8"/>
            <c:spPr>
              <a:ln w="28575" cap="rnd" cmpd="sng">
                <a:solidFill>
                  <a:srgbClr val="C84B9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9"/>
            <c:spPr>
              <a:ln w="28575" cap="rnd" cmpd="sng">
                <a:solidFill>
                  <a:srgbClr val="C84B9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0"/>
            <c:spPr>
              <a:ln w="28575" cap="rnd" cmpd="sng">
                <a:solidFill>
                  <a:srgbClr val="C84B9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1"/>
            <c:spPr>
              <a:ln w="28575" cap="rnd" cmpd="sng">
                <a:solidFill>
                  <a:srgbClr val="C84B9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2"/>
            <c:spPr>
              <a:ln w="28575" cap="rnd" cmpd="sng">
                <a:solidFill>
                  <a:srgbClr val="C84B9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3"/>
            <c:spPr>
              <a:ln w="28575" cap="rnd" cmpd="sng">
                <a:solidFill>
                  <a:srgbClr val="C84B9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4"/>
            <c:spPr>
              <a:ln w="28575" cap="rnd" cmpd="sng">
                <a:solidFill>
                  <a:srgbClr val="C84B9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5"/>
            <c:spPr>
              <a:ln w="28575" cap="rnd" cmpd="sng">
                <a:solidFill>
                  <a:srgbClr val="C84B9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6"/>
            <c:spPr>
              <a:ln w="28575" cap="rnd" cmpd="sng">
                <a:solidFill>
                  <a:srgbClr val="C84B9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7"/>
            <c:spPr>
              <a:ln w="28575" cap="rnd" cmpd="sng">
                <a:solidFill>
                  <a:srgbClr val="C84B9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8"/>
            <c:spPr>
              <a:ln w="28575" cap="rnd" cmpd="sng">
                <a:solidFill>
                  <a:srgbClr val="C84B9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9"/>
            <c:spPr>
              <a:ln w="28575" cap="rnd" cmpd="sng">
                <a:solidFill>
                  <a:srgbClr val="C84B9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0"/>
            <c:spPr>
              <a:ln w="28575" cap="rnd" cmpd="sng">
                <a:solidFill>
                  <a:srgbClr val="C84B9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1"/>
            <c:spPr>
              <a:ln w="28575" cap="rnd" cmpd="sng">
                <a:solidFill>
                  <a:srgbClr val="C84B9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2"/>
            <c:spPr>
              <a:ln w="28575" cap="rnd" cmpd="sng">
                <a:solidFill>
                  <a:srgbClr val="C84B96">
                    <a:lumMod val="100000"/>
                    <a:alpha val="25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1a, 1b and 2'!$B$29:$AH$29</c:f>
              <c:strCache/>
            </c:strRef>
          </c:cat>
          <c:val>
            <c:numRef>
              <c:f>'Figure 1a, 1b and 2'!$B$32:$AH$32</c:f>
              <c:numCache/>
            </c:numRef>
          </c:val>
          <c:smooth val="0"/>
        </c:ser>
        <c:ser>
          <c:idx val="2"/>
          <c:order val="1"/>
          <c:tx>
            <c:strRef>
              <c:f>'Figure 1a, 1b and 2'!$A$33</c:f>
              <c:strCache>
                <c:ptCount val="1"/>
                <c:pt idx="0">
                  <c:v>Czechia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6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7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8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9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0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1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2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3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4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5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6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7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8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9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0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1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2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3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4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5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6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7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8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9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0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1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2"/>
            <c:spPr>
              <a:ln w="28575" cap="rnd" cmpd="sng">
                <a:solidFill>
                  <a:srgbClr val="286EB4">
                    <a:lumMod val="100000"/>
                    <a:alpha val="25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1a, 1b and 2'!$B$29:$AH$29</c:f>
              <c:strCache/>
            </c:strRef>
          </c:cat>
          <c:val>
            <c:numRef>
              <c:f>'Figure 1a, 1b and 2'!$B$33:$AH$33</c:f>
              <c:numCache/>
            </c:numRef>
          </c:val>
          <c:smooth val="0"/>
        </c:ser>
        <c:ser>
          <c:idx val="3"/>
          <c:order val="2"/>
          <c:tx>
            <c:strRef>
              <c:f>'Figure 1a, 1b and 2'!$A$34</c:f>
              <c:strCache>
                <c:ptCount val="1"/>
                <c:pt idx="0">
                  <c:v>Bulgaria</c:v>
                </c:pt>
              </c:strCache>
            </c:strRef>
          </c:tx>
          <c:spPr>
            <a:ln w="28575" cap="rnd" cmpd="sng">
              <a:solidFill>
                <a:srgbClr val="D73C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8575" cap="rnd" cmpd="sng">
                <a:solidFill>
                  <a:srgbClr val="D73C41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28575" cap="rnd" cmpd="sng">
                <a:solidFill>
                  <a:srgbClr val="D73C41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"/>
            <c:spPr>
              <a:ln w="28575" cap="rnd" cmpd="sng">
                <a:solidFill>
                  <a:srgbClr val="D73C41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"/>
            <c:spPr>
              <a:ln w="28575" cap="rnd" cmpd="sng">
                <a:solidFill>
                  <a:srgbClr val="D73C41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"/>
            <c:spPr>
              <a:ln w="28575" cap="rnd" cmpd="sng">
                <a:solidFill>
                  <a:srgbClr val="D73C41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"/>
            <c:spPr>
              <a:ln w="28575" cap="rnd" cmpd="sng">
                <a:solidFill>
                  <a:srgbClr val="D73C41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6"/>
            <c:spPr>
              <a:ln w="28575" cap="rnd" cmpd="sng">
                <a:solidFill>
                  <a:srgbClr val="D73C41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7"/>
            <c:spPr>
              <a:ln w="28575" cap="rnd" cmpd="sng">
                <a:solidFill>
                  <a:srgbClr val="D73C41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8"/>
            <c:spPr>
              <a:ln w="28575" cap="rnd" cmpd="sng">
                <a:solidFill>
                  <a:srgbClr val="D73C41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9"/>
            <c:spPr>
              <a:ln w="28575" cap="rnd" cmpd="sng">
                <a:solidFill>
                  <a:srgbClr val="D73C41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0"/>
            <c:spPr>
              <a:ln w="28575" cap="rnd" cmpd="sng">
                <a:solidFill>
                  <a:srgbClr val="D73C41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1"/>
            <c:spPr>
              <a:ln w="28575" cap="rnd" cmpd="sng">
                <a:solidFill>
                  <a:srgbClr val="D73C41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2"/>
            <c:spPr>
              <a:ln w="28575" cap="rnd" cmpd="sng">
                <a:solidFill>
                  <a:srgbClr val="D73C41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3"/>
            <c:spPr>
              <a:ln w="28575" cap="rnd" cmpd="sng">
                <a:solidFill>
                  <a:srgbClr val="D73C41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4"/>
            <c:spPr>
              <a:ln w="28575" cap="rnd" cmpd="sng">
                <a:solidFill>
                  <a:srgbClr val="D73C41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5"/>
            <c:spPr>
              <a:ln w="28575" cap="rnd" cmpd="sng">
                <a:solidFill>
                  <a:srgbClr val="D73C41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6"/>
            <c:spPr>
              <a:ln w="28575" cap="rnd" cmpd="sng">
                <a:solidFill>
                  <a:srgbClr val="D73C41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7"/>
            <c:spPr>
              <a:ln w="28575" cap="rnd" cmpd="sng">
                <a:solidFill>
                  <a:srgbClr val="D73C41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8"/>
            <c:spPr>
              <a:ln w="28575" cap="rnd" cmpd="sng">
                <a:solidFill>
                  <a:srgbClr val="D73C41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9"/>
            <c:spPr>
              <a:ln w="28575" cap="rnd" cmpd="sng">
                <a:solidFill>
                  <a:srgbClr val="D73C41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0"/>
            <c:spPr>
              <a:ln w="28575" cap="rnd" cmpd="sng">
                <a:solidFill>
                  <a:srgbClr val="D73C41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1"/>
            <c:spPr>
              <a:ln w="28575" cap="rnd" cmpd="sng">
                <a:solidFill>
                  <a:srgbClr val="D73C41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2"/>
            <c:spPr>
              <a:ln w="28575" cap="rnd" cmpd="sng">
                <a:solidFill>
                  <a:srgbClr val="D73C41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3"/>
            <c:spPr>
              <a:ln w="28575" cap="rnd" cmpd="sng">
                <a:solidFill>
                  <a:srgbClr val="D73C41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4"/>
            <c:spPr>
              <a:ln w="28575" cap="rnd" cmpd="sng">
                <a:solidFill>
                  <a:srgbClr val="D73C41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5"/>
            <c:spPr>
              <a:ln w="28575" cap="rnd" cmpd="sng">
                <a:solidFill>
                  <a:srgbClr val="D73C41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6"/>
            <c:spPr>
              <a:ln w="28575" cap="rnd" cmpd="sng">
                <a:solidFill>
                  <a:srgbClr val="D73C41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7"/>
            <c:spPr>
              <a:ln w="28575" cap="rnd" cmpd="sng">
                <a:solidFill>
                  <a:srgbClr val="D73C41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8"/>
            <c:spPr>
              <a:ln w="28575" cap="rnd" cmpd="sng">
                <a:solidFill>
                  <a:srgbClr val="D73C41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9"/>
            <c:spPr>
              <a:ln w="28575" cap="rnd" cmpd="sng">
                <a:solidFill>
                  <a:srgbClr val="D73C41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0"/>
            <c:spPr>
              <a:ln w="28575" cap="rnd" cmpd="sng">
                <a:solidFill>
                  <a:srgbClr val="D73C41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1"/>
            <c:spPr>
              <a:ln w="28575" cap="rnd" cmpd="sng">
                <a:solidFill>
                  <a:srgbClr val="D73C41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2"/>
            <c:spPr>
              <a:ln w="28575" cap="rnd" cmpd="sng">
                <a:solidFill>
                  <a:srgbClr val="D73C41">
                    <a:lumMod val="100000"/>
                    <a:alpha val="25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1a, 1b and 2'!$B$29:$AH$29</c:f>
              <c:strCache/>
            </c:strRef>
          </c:cat>
          <c:val>
            <c:numRef>
              <c:f>'Figure 1a, 1b and 2'!$B$34:$AH$34</c:f>
              <c:numCache/>
            </c:numRef>
          </c:val>
          <c:smooth val="0"/>
        </c:ser>
        <c:ser>
          <c:idx val="4"/>
          <c:order val="3"/>
          <c:tx>
            <c:strRef>
              <c:f>'Figure 1a, 1b and 2'!$A$35</c:f>
              <c:strCache>
                <c:ptCount val="1"/>
                <c:pt idx="0">
                  <c:v>Romania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8575" cap="rnd" cmpd="sng">
                <a:solidFill>
                  <a:srgbClr val="00A5E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28575" cap="rnd" cmpd="sng">
                <a:solidFill>
                  <a:srgbClr val="00A5E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"/>
            <c:spPr>
              <a:ln w="28575" cap="rnd" cmpd="sng">
                <a:solidFill>
                  <a:srgbClr val="00A5E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"/>
            <c:spPr>
              <a:ln w="28575" cap="rnd" cmpd="sng">
                <a:solidFill>
                  <a:srgbClr val="00A5E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"/>
            <c:spPr>
              <a:ln w="28575" cap="rnd" cmpd="sng">
                <a:solidFill>
                  <a:srgbClr val="00A5E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"/>
            <c:spPr>
              <a:ln w="28575" cap="rnd" cmpd="sng">
                <a:solidFill>
                  <a:srgbClr val="00A5E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6"/>
            <c:spPr>
              <a:ln w="28575" cap="rnd" cmpd="sng">
                <a:solidFill>
                  <a:srgbClr val="00A5E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7"/>
            <c:spPr>
              <a:ln w="28575" cap="rnd" cmpd="sng">
                <a:solidFill>
                  <a:srgbClr val="00A5E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8"/>
            <c:spPr>
              <a:ln w="28575" cap="rnd" cmpd="sng">
                <a:solidFill>
                  <a:srgbClr val="00A5E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9"/>
            <c:spPr>
              <a:ln w="28575" cap="rnd" cmpd="sng">
                <a:solidFill>
                  <a:srgbClr val="00A5E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0"/>
            <c:spPr>
              <a:ln w="28575" cap="rnd" cmpd="sng">
                <a:solidFill>
                  <a:srgbClr val="00A5E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1"/>
            <c:spPr>
              <a:ln w="28575" cap="rnd" cmpd="sng">
                <a:solidFill>
                  <a:srgbClr val="00A5E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2"/>
            <c:spPr>
              <a:ln w="28575" cap="rnd" cmpd="sng">
                <a:solidFill>
                  <a:srgbClr val="00A5E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3"/>
            <c:spPr>
              <a:ln w="28575" cap="rnd" cmpd="sng">
                <a:solidFill>
                  <a:srgbClr val="00A5E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4"/>
            <c:spPr>
              <a:ln w="28575" cap="rnd" cmpd="sng">
                <a:solidFill>
                  <a:srgbClr val="00A5E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5"/>
            <c:spPr>
              <a:ln w="28575" cap="rnd" cmpd="sng">
                <a:solidFill>
                  <a:srgbClr val="00A5E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6"/>
            <c:spPr>
              <a:ln w="28575" cap="rnd" cmpd="sng">
                <a:solidFill>
                  <a:srgbClr val="00A5E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7"/>
            <c:spPr>
              <a:ln w="28575" cap="rnd" cmpd="sng">
                <a:solidFill>
                  <a:srgbClr val="00A5E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8"/>
            <c:spPr>
              <a:ln w="28575" cap="rnd" cmpd="sng">
                <a:solidFill>
                  <a:srgbClr val="00A5E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9"/>
            <c:spPr>
              <a:ln w="28575" cap="rnd" cmpd="sng">
                <a:solidFill>
                  <a:srgbClr val="00A5E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0"/>
            <c:spPr>
              <a:ln w="28575" cap="rnd" cmpd="sng">
                <a:solidFill>
                  <a:srgbClr val="00A5E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1"/>
            <c:spPr>
              <a:ln w="28575" cap="rnd" cmpd="sng">
                <a:solidFill>
                  <a:srgbClr val="00A5E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2"/>
            <c:spPr>
              <a:ln w="28575" cap="rnd" cmpd="sng">
                <a:solidFill>
                  <a:srgbClr val="00A5E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3"/>
            <c:spPr>
              <a:ln w="28575" cap="rnd" cmpd="sng">
                <a:solidFill>
                  <a:srgbClr val="00A5E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4"/>
            <c:spPr>
              <a:ln w="28575" cap="rnd" cmpd="sng">
                <a:solidFill>
                  <a:srgbClr val="00A5E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5"/>
            <c:spPr>
              <a:ln w="28575" cap="rnd" cmpd="sng">
                <a:solidFill>
                  <a:srgbClr val="00A5E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6"/>
            <c:spPr>
              <a:ln w="28575" cap="rnd" cmpd="sng">
                <a:solidFill>
                  <a:srgbClr val="00A5E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7"/>
            <c:spPr>
              <a:ln w="28575" cap="rnd" cmpd="sng">
                <a:solidFill>
                  <a:srgbClr val="00A5E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8"/>
            <c:spPr>
              <a:ln w="28575" cap="rnd" cmpd="sng">
                <a:solidFill>
                  <a:srgbClr val="00A5E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9"/>
            <c:spPr>
              <a:ln w="28575" cap="rnd" cmpd="sng">
                <a:solidFill>
                  <a:srgbClr val="00A5E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0"/>
            <c:spPr>
              <a:ln w="28575" cap="rnd" cmpd="sng">
                <a:solidFill>
                  <a:srgbClr val="00A5E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1"/>
            <c:spPr>
              <a:ln w="28575" cap="rnd" cmpd="sng">
                <a:solidFill>
                  <a:srgbClr val="00A5E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2"/>
            <c:spPr>
              <a:ln w="28575" cap="rnd" cmpd="sng">
                <a:solidFill>
                  <a:srgbClr val="00A5E6">
                    <a:lumMod val="100000"/>
                    <a:alpha val="25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1a, 1b and 2'!$B$29:$AH$29</c:f>
              <c:strCache/>
            </c:strRef>
          </c:cat>
          <c:val>
            <c:numRef>
              <c:f>'Figure 1a, 1b and 2'!$B$35:$AH$35</c:f>
              <c:numCache/>
            </c:numRef>
          </c:val>
          <c:smooth val="0"/>
        </c:ser>
        <c:ser>
          <c:idx val="5"/>
          <c:order val="4"/>
          <c:tx>
            <c:strRef>
              <c:f>'Figure 1a, 1b and 2'!$A$36</c:f>
              <c:strCache>
                <c:ptCount val="1"/>
                <c:pt idx="0">
                  <c:v>Greece</c:v>
                </c:pt>
              </c:strCache>
            </c:strRef>
          </c:tx>
          <c:spPr>
            <a:ln w="28575" cap="rnd" cmpd="sng">
              <a:solidFill>
                <a:srgbClr val="B9C31E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8575" cap="rnd" cmpd="sng">
                <a:solidFill>
                  <a:srgbClr val="B9C31E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28575" cap="rnd" cmpd="sng">
                <a:solidFill>
                  <a:srgbClr val="B9C31E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"/>
            <c:spPr>
              <a:ln w="28575" cap="rnd" cmpd="sng">
                <a:solidFill>
                  <a:srgbClr val="B9C31E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"/>
            <c:spPr>
              <a:ln w="28575" cap="rnd" cmpd="sng">
                <a:solidFill>
                  <a:srgbClr val="B9C31E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"/>
            <c:spPr>
              <a:ln w="28575" cap="rnd" cmpd="sng">
                <a:solidFill>
                  <a:srgbClr val="B9C31E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"/>
            <c:spPr>
              <a:ln w="28575" cap="rnd" cmpd="sng">
                <a:solidFill>
                  <a:srgbClr val="B9C31E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6"/>
            <c:spPr>
              <a:ln w="28575" cap="rnd" cmpd="sng">
                <a:solidFill>
                  <a:srgbClr val="B9C31E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7"/>
            <c:spPr>
              <a:ln w="28575" cap="rnd" cmpd="sng">
                <a:solidFill>
                  <a:srgbClr val="B9C31E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8"/>
            <c:spPr>
              <a:ln w="28575" cap="rnd" cmpd="sng">
                <a:solidFill>
                  <a:srgbClr val="B9C31E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9"/>
            <c:spPr>
              <a:ln w="28575" cap="rnd" cmpd="sng">
                <a:solidFill>
                  <a:srgbClr val="B9C31E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0"/>
            <c:spPr>
              <a:ln w="28575" cap="rnd" cmpd="sng">
                <a:solidFill>
                  <a:srgbClr val="B9C31E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1"/>
            <c:spPr>
              <a:ln w="28575" cap="rnd" cmpd="sng">
                <a:solidFill>
                  <a:srgbClr val="B9C31E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2"/>
            <c:spPr>
              <a:ln w="28575" cap="rnd" cmpd="sng">
                <a:solidFill>
                  <a:srgbClr val="B9C31E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3"/>
            <c:spPr>
              <a:ln w="28575" cap="rnd" cmpd="sng">
                <a:solidFill>
                  <a:srgbClr val="B9C31E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4"/>
            <c:spPr>
              <a:ln w="28575" cap="rnd" cmpd="sng">
                <a:solidFill>
                  <a:srgbClr val="B9C31E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5"/>
            <c:spPr>
              <a:ln w="28575" cap="rnd" cmpd="sng">
                <a:solidFill>
                  <a:srgbClr val="B9C31E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6"/>
            <c:spPr>
              <a:ln w="28575" cap="rnd" cmpd="sng">
                <a:solidFill>
                  <a:srgbClr val="B9C31E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7"/>
            <c:spPr>
              <a:ln w="28575" cap="rnd" cmpd="sng">
                <a:solidFill>
                  <a:srgbClr val="B9C31E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8"/>
            <c:spPr>
              <a:ln w="28575" cap="rnd" cmpd="sng">
                <a:solidFill>
                  <a:srgbClr val="B9C31E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9"/>
            <c:spPr>
              <a:ln w="28575" cap="rnd" cmpd="sng">
                <a:solidFill>
                  <a:srgbClr val="B9C31E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0"/>
            <c:spPr>
              <a:ln w="28575" cap="rnd" cmpd="sng">
                <a:solidFill>
                  <a:srgbClr val="B9C31E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1"/>
            <c:spPr>
              <a:ln w="28575" cap="rnd" cmpd="sng">
                <a:solidFill>
                  <a:srgbClr val="B9C31E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2"/>
            <c:spPr>
              <a:ln w="28575" cap="rnd" cmpd="sng">
                <a:solidFill>
                  <a:srgbClr val="B9C31E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3"/>
            <c:spPr>
              <a:ln w="28575" cap="rnd" cmpd="sng">
                <a:solidFill>
                  <a:srgbClr val="B9C31E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4"/>
            <c:spPr>
              <a:ln w="28575" cap="rnd" cmpd="sng">
                <a:solidFill>
                  <a:srgbClr val="B9C31E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5"/>
            <c:spPr>
              <a:ln w="28575" cap="rnd" cmpd="sng">
                <a:solidFill>
                  <a:srgbClr val="B9C31E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6"/>
            <c:spPr>
              <a:ln w="28575" cap="rnd" cmpd="sng">
                <a:solidFill>
                  <a:srgbClr val="B9C31E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7"/>
            <c:spPr>
              <a:ln w="28575" cap="rnd" cmpd="sng">
                <a:solidFill>
                  <a:srgbClr val="B9C31E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8"/>
            <c:spPr>
              <a:ln w="28575" cap="rnd" cmpd="sng">
                <a:solidFill>
                  <a:srgbClr val="B9C31E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9"/>
            <c:spPr>
              <a:ln w="28575" cap="rnd" cmpd="sng">
                <a:solidFill>
                  <a:srgbClr val="B9C31E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0"/>
            <c:spPr>
              <a:ln w="28575" cap="rnd" cmpd="sng">
                <a:solidFill>
                  <a:srgbClr val="B9C31E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1"/>
            <c:spPr>
              <a:ln w="28575" cap="rnd" cmpd="sng">
                <a:solidFill>
                  <a:srgbClr val="B9C31E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2"/>
            <c:spPr>
              <a:ln w="28575" cap="rnd" cmpd="sng">
                <a:solidFill>
                  <a:srgbClr val="B9C31E">
                    <a:lumMod val="100000"/>
                    <a:alpha val="25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1a, 1b and 2'!$B$29:$AH$29</c:f>
              <c:strCache/>
            </c:strRef>
          </c:cat>
          <c:val>
            <c:numRef>
              <c:f>'Figure 1a, 1b and 2'!$B$36:$AH$36</c:f>
              <c:numCache/>
            </c:numRef>
          </c:val>
          <c:smooth val="0"/>
        </c:ser>
        <c:ser>
          <c:idx val="6"/>
          <c:order val="5"/>
          <c:tx>
            <c:strRef>
              <c:f>'Figure 1a, 1b and 2'!$A$37</c:f>
              <c:strCache>
                <c:ptCount val="1"/>
                <c:pt idx="0">
                  <c:v>Hungary</c:v>
                </c:pt>
              </c:strCache>
            </c:strRef>
          </c:tx>
          <c:spPr>
            <a:ln w="28575" cap="rnd" cmpd="sng">
              <a:solidFill>
                <a:srgbClr val="32AFAF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8575" cap="rnd" cmpd="sng">
                <a:solidFill>
                  <a:srgbClr val="32AFAF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28575" cap="rnd" cmpd="sng">
                <a:solidFill>
                  <a:srgbClr val="32AFAF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"/>
            <c:spPr>
              <a:ln w="28575" cap="rnd" cmpd="sng">
                <a:solidFill>
                  <a:srgbClr val="32AFAF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"/>
            <c:spPr>
              <a:ln w="28575" cap="rnd" cmpd="sng">
                <a:solidFill>
                  <a:srgbClr val="32AFAF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"/>
            <c:spPr>
              <a:ln w="28575" cap="rnd" cmpd="sng">
                <a:solidFill>
                  <a:srgbClr val="32AFAF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"/>
            <c:spPr>
              <a:ln w="28575" cap="rnd" cmpd="sng">
                <a:solidFill>
                  <a:srgbClr val="32AFAF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6"/>
            <c:spPr>
              <a:ln w="28575" cap="rnd" cmpd="sng">
                <a:solidFill>
                  <a:srgbClr val="32AFAF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7"/>
            <c:spPr>
              <a:ln w="28575" cap="rnd" cmpd="sng">
                <a:solidFill>
                  <a:srgbClr val="32AFAF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8"/>
            <c:spPr>
              <a:ln w="28575" cap="rnd" cmpd="sng">
                <a:solidFill>
                  <a:srgbClr val="32AFAF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9"/>
            <c:spPr>
              <a:ln w="28575" cap="rnd" cmpd="sng">
                <a:solidFill>
                  <a:srgbClr val="32AFAF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0"/>
            <c:spPr>
              <a:ln w="28575" cap="rnd" cmpd="sng">
                <a:solidFill>
                  <a:srgbClr val="32AFAF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1"/>
            <c:spPr>
              <a:ln w="28575" cap="rnd" cmpd="sng">
                <a:solidFill>
                  <a:srgbClr val="32AFAF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2"/>
            <c:spPr>
              <a:ln w="28575" cap="rnd" cmpd="sng">
                <a:solidFill>
                  <a:srgbClr val="32AFAF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3"/>
            <c:spPr>
              <a:ln w="28575" cap="rnd" cmpd="sng">
                <a:solidFill>
                  <a:srgbClr val="32AFAF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4"/>
            <c:spPr>
              <a:ln w="28575" cap="rnd" cmpd="sng">
                <a:solidFill>
                  <a:srgbClr val="32AFAF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5"/>
            <c:spPr>
              <a:ln w="28575" cap="rnd" cmpd="sng">
                <a:solidFill>
                  <a:srgbClr val="32AFAF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6"/>
            <c:spPr>
              <a:ln w="28575" cap="rnd" cmpd="sng">
                <a:solidFill>
                  <a:srgbClr val="32AFAF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7"/>
            <c:spPr>
              <a:ln w="28575" cap="rnd" cmpd="sng">
                <a:solidFill>
                  <a:srgbClr val="32AFAF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8"/>
            <c:spPr>
              <a:ln w="28575" cap="rnd" cmpd="sng">
                <a:solidFill>
                  <a:srgbClr val="32AFAF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9"/>
            <c:spPr>
              <a:ln w="28575" cap="rnd" cmpd="sng">
                <a:solidFill>
                  <a:srgbClr val="32AFAF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0"/>
            <c:spPr>
              <a:ln w="28575" cap="rnd" cmpd="sng">
                <a:solidFill>
                  <a:srgbClr val="32AFAF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1"/>
            <c:spPr>
              <a:ln w="28575" cap="rnd" cmpd="sng">
                <a:solidFill>
                  <a:srgbClr val="32AFAF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2"/>
            <c:spPr>
              <a:ln w="28575" cap="rnd" cmpd="sng">
                <a:solidFill>
                  <a:srgbClr val="32AFAF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3"/>
            <c:spPr>
              <a:ln w="28575" cap="rnd" cmpd="sng">
                <a:solidFill>
                  <a:srgbClr val="32AFAF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4"/>
            <c:spPr>
              <a:ln w="28575" cap="rnd" cmpd="sng">
                <a:solidFill>
                  <a:srgbClr val="32AFAF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5"/>
            <c:spPr>
              <a:ln w="28575" cap="rnd" cmpd="sng">
                <a:solidFill>
                  <a:srgbClr val="32AFAF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6"/>
            <c:spPr>
              <a:ln w="28575" cap="rnd" cmpd="sng">
                <a:solidFill>
                  <a:srgbClr val="32AFAF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7"/>
            <c:spPr>
              <a:ln w="28575" cap="rnd" cmpd="sng">
                <a:solidFill>
                  <a:srgbClr val="32AFAF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8"/>
            <c:spPr>
              <a:ln w="28575" cap="rnd" cmpd="sng">
                <a:solidFill>
                  <a:srgbClr val="32AFAF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9"/>
            <c:spPr>
              <a:ln w="28575" cap="rnd" cmpd="sng">
                <a:solidFill>
                  <a:srgbClr val="32AFAF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0"/>
            <c:spPr>
              <a:ln w="28575" cap="rnd" cmpd="sng">
                <a:solidFill>
                  <a:srgbClr val="32AFAF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1"/>
            <c:spPr>
              <a:ln w="28575" cap="rnd" cmpd="sng">
                <a:solidFill>
                  <a:srgbClr val="32AFAF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2"/>
            <c:spPr>
              <a:ln w="28575" cap="rnd" cmpd="sng">
                <a:solidFill>
                  <a:srgbClr val="32AFAF">
                    <a:lumMod val="60000"/>
                    <a:lumOff val="40000"/>
                    <a:alpha val="25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1a, 1b and 2'!$B$29:$AH$29</c:f>
              <c:strCache/>
            </c:strRef>
          </c:cat>
          <c:val>
            <c:numRef>
              <c:f>'Figure 1a, 1b and 2'!$B$37:$AH$37</c:f>
              <c:numCache/>
            </c:numRef>
          </c:val>
          <c:smooth val="0"/>
        </c:ser>
        <c:ser>
          <c:idx val="7"/>
          <c:order val="6"/>
          <c:tx>
            <c:strRef>
              <c:f>'Figure 1a, 1b and 2'!$A$38</c:f>
              <c:strCache>
                <c:ptCount val="1"/>
                <c:pt idx="0">
                  <c:v>Slovenia</c:v>
                </c:pt>
              </c:strCache>
            </c:strRef>
          </c:tx>
          <c:spPr>
            <a:ln w="28575" cap="rnd" cmpd="sng">
              <a:solidFill>
                <a:srgbClr val="C84B96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8575" cap="rnd" cmpd="sng">
                <a:solidFill>
                  <a:srgbClr val="C84B9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28575" cap="rnd" cmpd="sng">
                <a:solidFill>
                  <a:srgbClr val="C84B9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"/>
            <c:spPr>
              <a:ln w="28575" cap="rnd" cmpd="sng">
                <a:solidFill>
                  <a:srgbClr val="C84B9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"/>
            <c:spPr>
              <a:ln w="28575" cap="rnd" cmpd="sng">
                <a:solidFill>
                  <a:srgbClr val="C84B9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"/>
            <c:spPr>
              <a:ln w="28575" cap="rnd" cmpd="sng">
                <a:solidFill>
                  <a:srgbClr val="C84B9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"/>
            <c:spPr>
              <a:ln w="28575" cap="rnd" cmpd="sng">
                <a:solidFill>
                  <a:srgbClr val="C84B9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6"/>
            <c:spPr>
              <a:ln w="28575" cap="rnd" cmpd="sng">
                <a:solidFill>
                  <a:srgbClr val="C84B9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7"/>
            <c:spPr>
              <a:ln w="28575" cap="rnd" cmpd="sng">
                <a:solidFill>
                  <a:srgbClr val="C84B9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8"/>
            <c:spPr>
              <a:ln w="28575" cap="rnd" cmpd="sng">
                <a:solidFill>
                  <a:srgbClr val="C84B9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9"/>
            <c:spPr>
              <a:ln w="28575" cap="rnd" cmpd="sng">
                <a:solidFill>
                  <a:srgbClr val="C84B9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0"/>
            <c:spPr>
              <a:ln w="28575" cap="rnd" cmpd="sng">
                <a:solidFill>
                  <a:srgbClr val="C84B9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1"/>
            <c:spPr>
              <a:ln w="28575" cap="rnd" cmpd="sng">
                <a:solidFill>
                  <a:srgbClr val="C84B9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2"/>
            <c:spPr>
              <a:ln w="28575" cap="rnd" cmpd="sng">
                <a:solidFill>
                  <a:srgbClr val="C84B9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3"/>
            <c:spPr>
              <a:ln w="28575" cap="rnd" cmpd="sng">
                <a:solidFill>
                  <a:srgbClr val="C84B9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4"/>
            <c:spPr>
              <a:ln w="28575" cap="rnd" cmpd="sng">
                <a:solidFill>
                  <a:srgbClr val="C84B9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5"/>
            <c:spPr>
              <a:ln w="28575" cap="rnd" cmpd="sng">
                <a:solidFill>
                  <a:srgbClr val="C84B9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6"/>
            <c:spPr>
              <a:ln w="28575" cap="rnd" cmpd="sng">
                <a:solidFill>
                  <a:srgbClr val="C84B9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7"/>
            <c:spPr>
              <a:ln w="28575" cap="rnd" cmpd="sng">
                <a:solidFill>
                  <a:srgbClr val="C84B9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8"/>
            <c:spPr>
              <a:ln w="28575" cap="rnd" cmpd="sng">
                <a:solidFill>
                  <a:srgbClr val="C84B9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9"/>
            <c:spPr>
              <a:ln w="28575" cap="rnd" cmpd="sng">
                <a:solidFill>
                  <a:srgbClr val="C84B9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0"/>
            <c:spPr>
              <a:ln w="28575" cap="rnd" cmpd="sng">
                <a:solidFill>
                  <a:srgbClr val="C84B9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1"/>
            <c:spPr>
              <a:ln w="28575" cap="rnd" cmpd="sng">
                <a:solidFill>
                  <a:srgbClr val="C84B9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2"/>
            <c:spPr>
              <a:ln w="28575" cap="rnd" cmpd="sng">
                <a:solidFill>
                  <a:srgbClr val="C84B9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3"/>
            <c:spPr>
              <a:ln w="28575" cap="rnd" cmpd="sng">
                <a:solidFill>
                  <a:srgbClr val="C84B9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4"/>
            <c:spPr>
              <a:ln w="28575" cap="rnd" cmpd="sng">
                <a:solidFill>
                  <a:srgbClr val="C84B9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5"/>
            <c:spPr>
              <a:ln w="28575" cap="rnd" cmpd="sng">
                <a:solidFill>
                  <a:srgbClr val="C84B9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6"/>
            <c:spPr>
              <a:ln w="28575" cap="rnd" cmpd="sng">
                <a:solidFill>
                  <a:srgbClr val="C84B9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7"/>
            <c:spPr>
              <a:ln w="28575" cap="rnd" cmpd="sng">
                <a:solidFill>
                  <a:srgbClr val="C84B9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8"/>
            <c:spPr>
              <a:ln w="28575" cap="rnd" cmpd="sng">
                <a:solidFill>
                  <a:srgbClr val="C84B9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9"/>
            <c:spPr>
              <a:ln w="28575" cap="rnd" cmpd="sng">
                <a:solidFill>
                  <a:srgbClr val="C84B9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0"/>
            <c:spPr>
              <a:ln w="28575" cap="rnd" cmpd="sng">
                <a:solidFill>
                  <a:srgbClr val="C84B9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1"/>
            <c:spPr>
              <a:ln w="28575" cap="rnd" cmpd="sng">
                <a:solidFill>
                  <a:srgbClr val="C84B9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2"/>
            <c:spPr>
              <a:ln w="28575" cap="rnd" cmpd="sng">
                <a:solidFill>
                  <a:srgbClr val="C84B96">
                    <a:lumMod val="60000"/>
                    <a:lumOff val="40000"/>
                    <a:alpha val="25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1a, 1b and 2'!$B$29:$AH$29</c:f>
              <c:strCache/>
            </c:strRef>
          </c:cat>
          <c:val>
            <c:numRef>
              <c:f>'Figure 1a, 1b and 2'!$B$38:$AH$38</c:f>
              <c:numCache/>
            </c:numRef>
          </c:val>
          <c:smooth val="0"/>
        </c:ser>
        <c:ser>
          <c:idx val="8"/>
          <c:order val="7"/>
          <c:tx>
            <c:strRef>
              <c:f>'Figure 1a, 1b and 2'!$A$39</c:f>
              <c:strCache>
                <c:ptCount val="1"/>
                <c:pt idx="0">
                  <c:v>Slovakia</c:v>
                </c:pt>
              </c:strCache>
            </c:strRef>
          </c:tx>
          <c:spPr>
            <a:ln w="28575" cap="rnd" cmpd="sng">
              <a:solidFill>
                <a:srgbClr val="286EB4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8575" cap="rnd" cmpd="sng">
                <a:solidFill>
                  <a:srgbClr val="286EB4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28575" cap="rnd" cmpd="sng">
                <a:solidFill>
                  <a:srgbClr val="286EB4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"/>
            <c:spPr>
              <a:ln w="28575" cap="rnd" cmpd="sng">
                <a:solidFill>
                  <a:srgbClr val="286EB4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"/>
            <c:spPr>
              <a:ln w="28575" cap="rnd" cmpd="sng">
                <a:solidFill>
                  <a:srgbClr val="286EB4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"/>
            <c:spPr>
              <a:ln w="28575" cap="rnd" cmpd="sng">
                <a:solidFill>
                  <a:srgbClr val="286EB4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"/>
            <c:spPr>
              <a:ln w="28575" cap="rnd" cmpd="sng">
                <a:solidFill>
                  <a:srgbClr val="286EB4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6"/>
            <c:spPr>
              <a:ln w="28575" cap="rnd" cmpd="sng">
                <a:solidFill>
                  <a:srgbClr val="286EB4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7"/>
            <c:spPr>
              <a:ln w="28575" cap="rnd" cmpd="sng">
                <a:solidFill>
                  <a:srgbClr val="286EB4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8"/>
            <c:spPr>
              <a:ln w="28575" cap="rnd" cmpd="sng">
                <a:solidFill>
                  <a:srgbClr val="286EB4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9"/>
            <c:spPr>
              <a:ln w="28575" cap="rnd" cmpd="sng">
                <a:solidFill>
                  <a:srgbClr val="286EB4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0"/>
            <c:spPr>
              <a:ln w="28575" cap="rnd" cmpd="sng">
                <a:solidFill>
                  <a:srgbClr val="286EB4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1"/>
            <c:spPr>
              <a:ln w="28575" cap="rnd" cmpd="sng">
                <a:solidFill>
                  <a:srgbClr val="286EB4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2"/>
            <c:spPr>
              <a:ln w="28575" cap="rnd" cmpd="sng">
                <a:solidFill>
                  <a:srgbClr val="286EB4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3"/>
            <c:spPr>
              <a:ln w="28575" cap="rnd" cmpd="sng">
                <a:solidFill>
                  <a:srgbClr val="286EB4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4"/>
            <c:spPr>
              <a:ln w="28575" cap="rnd" cmpd="sng">
                <a:solidFill>
                  <a:srgbClr val="286EB4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5"/>
            <c:spPr>
              <a:ln w="28575" cap="rnd" cmpd="sng">
                <a:solidFill>
                  <a:srgbClr val="286EB4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6"/>
            <c:spPr>
              <a:ln w="28575" cap="rnd" cmpd="sng">
                <a:solidFill>
                  <a:srgbClr val="286EB4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7"/>
            <c:spPr>
              <a:ln w="28575" cap="rnd" cmpd="sng">
                <a:solidFill>
                  <a:srgbClr val="286EB4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8"/>
            <c:spPr>
              <a:ln w="28575" cap="rnd" cmpd="sng">
                <a:solidFill>
                  <a:srgbClr val="286EB4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9"/>
            <c:spPr>
              <a:ln w="28575" cap="rnd" cmpd="sng">
                <a:solidFill>
                  <a:srgbClr val="286EB4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0"/>
            <c:spPr>
              <a:ln w="28575" cap="rnd" cmpd="sng">
                <a:solidFill>
                  <a:srgbClr val="286EB4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1"/>
            <c:spPr>
              <a:ln w="28575" cap="rnd" cmpd="sng">
                <a:solidFill>
                  <a:srgbClr val="286EB4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2"/>
            <c:spPr>
              <a:ln w="28575" cap="rnd" cmpd="sng">
                <a:solidFill>
                  <a:srgbClr val="286EB4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3"/>
            <c:spPr>
              <a:ln w="28575" cap="rnd" cmpd="sng">
                <a:solidFill>
                  <a:srgbClr val="286EB4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4"/>
            <c:spPr>
              <a:ln w="28575" cap="rnd" cmpd="sng">
                <a:solidFill>
                  <a:srgbClr val="286EB4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5"/>
            <c:spPr>
              <a:ln w="28575" cap="rnd" cmpd="sng">
                <a:solidFill>
                  <a:srgbClr val="286EB4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6"/>
            <c:spPr>
              <a:ln w="28575" cap="rnd" cmpd="sng">
                <a:solidFill>
                  <a:srgbClr val="286EB4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7"/>
            <c:spPr>
              <a:ln w="28575" cap="rnd" cmpd="sng">
                <a:solidFill>
                  <a:srgbClr val="286EB4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8"/>
            <c:spPr>
              <a:ln w="28575" cap="rnd" cmpd="sng">
                <a:solidFill>
                  <a:srgbClr val="286EB4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9"/>
            <c:spPr>
              <a:ln w="28575" cap="rnd" cmpd="sng">
                <a:solidFill>
                  <a:srgbClr val="286EB4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0"/>
            <c:spPr>
              <a:ln w="28575" cap="rnd" cmpd="sng">
                <a:solidFill>
                  <a:srgbClr val="286EB4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1"/>
            <c:spPr>
              <a:ln w="28575" cap="rnd" cmpd="sng">
                <a:solidFill>
                  <a:srgbClr val="286EB4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2"/>
            <c:spPr>
              <a:ln w="28575" cap="rnd" cmpd="sng">
                <a:solidFill>
                  <a:srgbClr val="286EB4">
                    <a:lumMod val="60000"/>
                    <a:lumOff val="40000"/>
                    <a:alpha val="25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1a, 1b and 2'!$B$29:$AH$29</c:f>
              <c:strCache/>
            </c:strRef>
          </c:cat>
          <c:val>
            <c:numRef>
              <c:f>'Figure 1a, 1b and 2'!$B$39:$AH$39</c:f>
              <c:numCache/>
            </c:numRef>
          </c:val>
          <c:smooth val="0"/>
        </c:ser>
        <c:ser>
          <c:idx val="9"/>
          <c:order val="8"/>
          <c:tx>
            <c:strRef>
              <c:f>'Figure 1a, 1b and 2'!$A$40</c:f>
              <c:strCache>
                <c:ptCount val="1"/>
                <c:pt idx="0">
                  <c:v>Spain</c:v>
                </c:pt>
              </c:strCache>
            </c:strRef>
          </c:tx>
          <c:spPr>
            <a:ln w="28575" cap="rnd" cmpd="sng">
              <a:solidFill>
                <a:srgbClr val="D73C41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8575" cap="rnd" cmpd="sng">
                <a:solidFill>
                  <a:srgbClr val="D73C41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28575" cap="rnd" cmpd="sng">
                <a:solidFill>
                  <a:srgbClr val="D73C41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"/>
            <c:spPr>
              <a:ln w="28575" cap="rnd" cmpd="sng">
                <a:solidFill>
                  <a:srgbClr val="D73C41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"/>
            <c:spPr>
              <a:ln w="28575" cap="rnd" cmpd="sng">
                <a:solidFill>
                  <a:srgbClr val="D73C41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"/>
            <c:spPr>
              <a:ln w="28575" cap="rnd" cmpd="sng">
                <a:solidFill>
                  <a:srgbClr val="D73C41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"/>
            <c:spPr>
              <a:ln w="28575" cap="rnd" cmpd="sng">
                <a:solidFill>
                  <a:srgbClr val="D73C41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6"/>
            <c:spPr>
              <a:ln w="28575" cap="rnd" cmpd="sng">
                <a:solidFill>
                  <a:srgbClr val="D73C41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7"/>
            <c:spPr>
              <a:ln w="28575" cap="rnd" cmpd="sng">
                <a:solidFill>
                  <a:srgbClr val="D73C41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8"/>
            <c:spPr>
              <a:ln w="28575" cap="rnd" cmpd="sng">
                <a:solidFill>
                  <a:srgbClr val="D73C41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9"/>
            <c:spPr>
              <a:ln w="28575" cap="rnd" cmpd="sng">
                <a:solidFill>
                  <a:srgbClr val="D73C41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0"/>
            <c:spPr>
              <a:ln w="28575" cap="rnd" cmpd="sng">
                <a:solidFill>
                  <a:srgbClr val="D73C41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1"/>
            <c:spPr>
              <a:ln w="28575" cap="rnd" cmpd="sng">
                <a:solidFill>
                  <a:srgbClr val="D73C41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2"/>
            <c:spPr>
              <a:ln w="28575" cap="rnd" cmpd="sng">
                <a:solidFill>
                  <a:srgbClr val="D73C41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3"/>
            <c:spPr>
              <a:ln w="28575" cap="rnd" cmpd="sng">
                <a:solidFill>
                  <a:srgbClr val="D73C41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4"/>
            <c:spPr>
              <a:ln w="28575" cap="rnd" cmpd="sng">
                <a:solidFill>
                  <a:srgbClr val="D73C41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5"/>
            <c:spPr>
              <a:ln w="28575" cap="rnd" cmpd="sng">
                <a:solidFill>
                  <a:srgbClr val="D73C41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6"/>
            <c:spPr>
              <a:ln w="28575" cap="rnd" cmpd="sng">
                <a:solidFill>
                  <a:srgbClr val="D73C41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7"/>
            <c:spPr>
              <a:ln w="28575" cap="rnd" cmpd="sng">
                <a:solidFill>
                  <a:srgbClr val="D73C41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8"/>
            <c:spPr>
              <a:ln w="28575" cap="rnd" cmpd="sng">
                <a:solidFill>
                  <a:srgbClr val="D73C41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9"/>
            <c:spPr>
              <a:ln w="28575" cap="rnd" cmpd="sng">
                <a:solidFill>
                  <a:srgbClr val="D73C41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0"/>
            <c:spPr>
              <a:ln w="28575" cap="rnd" cmpd="sng">
                <a:solidFill>
                  <a:srgbClr val="D73C41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1"/>
            <c:spPr>
              <a:ln w="28575" cap="rnd" cmpd="sng">
                <a:solidFill>
                  <a:srgbClr val="D73C41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2"/>
            <c:spPr>
              <a:ln w="28575" cap="rnd" cmpd="sng">
                <a:solidFill>
                  <a:srgbClr val="D73C41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3"/>
            <c:spPr>
              <a:ln w="28575" cap="rnd" cmpd="sng">
                <a:solidFill>
                  <a:srgbClr val="D73C41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4"/>
            <c:spPr>
              <a:ln w="28575" cap="rnd" cmpd="sng">
                <a:solidFill>
                  <a:srgbClr val="D73C41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5"/>
            <c:spPr>
              <a:ln w="28575" cap="rnd" cmpd="sng">
                <a:solidFill>
                  <a:srgbClr val="D73C41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6"/>
            <c:spPr>
              <a:ln w="28575" cap="rnd" cmpd="sng">
                <a:solidFill>
                  <a:srgbClr val="D73C41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7"/>
            <c:spPr>
              <a:ln w="28575" cap="rnd" cmpd="sng">
                <a:solidFill>
                  <a:srgbClr val="D73C41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8"/>
            <c:spPr>
              <a:ln w="28575" cap="rnd" cmpd="sng">
                <a:solidFill>
                  <a:srgbClr val="D73C41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9"/>
            <c:spPr>
              <a:ln w="28575" cap="rnd" cmpd="sng">
                <a:solidFill>
                  <a:srgbClr val="D73C41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0"/>
            <c:spPr>
              <a:ln w="28575" cap="rnd" cmpd="sng">
                <a:solidFill>
                  <a:srgbClr val="D73C41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1"/>
            <c:spPr>
              <a:ln w="28575" cap="rnd" cmpd="sng">
                <a:solidFill>
                  <a:srgbClr val="D73C41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2"/>
            <c:spPr>
              <a:ln w="28575" cap="rnd" cmpd="sng">
                <a:solidFill>
                  <a:srgbClr val="D73C41">
                    <a:lumMod val="60000"/>
                    <a:lumOff val="40000"/>
                    <a:alpha val="25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1a, 1b and 2'!$B$29:$AH$29</c:f>
              <c:strCache/>
            </c:strRef>
          </c:cat>
          <c:val>
            <c:numRef>
              <c:f>'Figure 1a, 1b and 2'!$B$40:$AH$40</c:f>
              <c:numCache/>
            </c:numRef>
          </c:val>
          <c:smooth val="0"/>
        </c:ser>
        <c:ser>
          <c:idx val="13"/>
          <c:order val="9"/>
          <c:tx>
            <c:strRef>
              <c:f>'Figure 1a, 1b and 2'!$A$41</c:f>
              <c:strCache>
                <c:ptCount val="1"/>
                <c:pt idx="0">
                  <c:v>Austria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8575" cap="rnd">
                <a:solidFill>
                  <a:schemeClr val="accent2">
                    <a:lumMod val="80000"/>
                    <a:lumOff val="2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1"/>
            <c:spPr>
              <a:ln w="28575" cap="rnd">
                <a:solidFill>
                  <a:schemeClr val="accent2">
                    <a:lumMod val="80000"/>
                    <a:lumOff val="2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2"/>
            <c:spPr>
              <a:ln w="28575" cap="rnd">
                <a:solidFill>
                  <a:schemeClr val="accent2">
                    <a:lumMod val="80000"/>
                    <a:lumOff val="2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3"/>
            <c:spPr>
              <a:ln w="28575" cap="rnd">
                <a:solidFill>
                  <a:schemeClr val="accent2">
                    <a:lumMod val="80000"/>
                    <a:lumOff val="2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4"/>
            <c:spPr>
              <a:ln w="28575" cap="rnd">
                <a:solidFill>
                  <a:schemeClr val="accent2">
                    <a:lumMod val="80000"/>
                    <a:lumOff val="2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5"/>
            <c:spPr>
              <a:ln w="28575" cap="rnd">
                <a:solidFill>
                  <a:schemeClr val="accent2">
                    <a:lumMod val="80000"/>
                    <a:lumOff val="2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6"/>
            <c:spPr>
              <a:ln w="28575" cap="rnd">
                <a:solidFill>
                  <a:schemeClr val="accent2">
                    <a:lumMod val="80000"/>
                    <a:lumOff val="2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7"/>
            <c:spPr>
              <a:ln w="28575" cap="rnd">
                <a:solidFill>
                  <a:schemeClr val="accent2">
                    <a:lumMod val="80000"/>
                    <a:lumOff val="2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8"/>
            <c:spPr>
              <a:ln w="28575" cap="rnd">
                <a:solidFill>
                  <a:schemeClr val="accent2">
                    <a:lumMod val="80000"/>
                    <a:lumOff val="2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9"/>
            <c:spPr>
              <a:ln w="28575" cap="rnd">
                <a:solidFill>
                  <a:schemeClr val="accent2">
                    <a:lumMod val="80000"/>
                    <a:lumOff val="2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10"/>
            <c:spPr>
              <a:ln w="28575" cap="rnd">
                <a:solidFill>
                  <a:schemeClr val="accent2">
                    <a:lumMod val="80000"/>
                    <a:lumOff val="2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11"/>
            <c:spPr>
              <a:ln w="28575" cap="rnd">
                <a:solidFill>
                  <a:schemeClr val="accent2">
                    <a:lumMod val="80000"/>
                    <a:lumOff val="2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12"/>
            <c:spPr>
              <a:ln w="28575" cap="rnd">
                <a:solidFill>
                  <a:schemeClr val="accent2">
                    <a:lumMod val="80000"/>
                    <a:lumOff val="2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13"/>
            <c:spPr>
              <a:ln w="28575" cap="rnd">
                <a:solidFill>
                  <a:schemeClr val="accent2">
                    <a:lumMod val="80000"/>
                    <a:lumOff val="2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14"/>
            <c:spPr>
              <a:ln w="28575" cap="rnd">
                <a:solidFill>
                  <a:schemeClr val="accent2">
                    <a:lumMod val="80000"/>
                    <a:lumOff val="2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15"/>
            <c:spPr>
              <a:ln w="28575" cap="rnd">
                <a:solidFill>
                  <a:schemeClr val="accent2">
                    <a:lumMod val="80000"/>
                    <a:lumOff val="2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16"/>
            <c:spPr>
              <a:ln w="28575" cap="rnd">
                <a:solidFill>
                  <a:schemeClr val="accent2">
                    <a:lumMod val="80000"/>
                    <a:lumOff val="2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17"/>
            <c:spPr>
              <a:ln w="28575" cap="rnd">
                <a:solidFill>
                  <a:schemeClr val="accent2">
                    <a:lumMod val="80000"/>
                    <a:lumOff val="2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18"/>
            <c:spPr>
              <a:ln w="28575" cap="rnd">
                <a:solidFill>
                  <a:schemeClr val="accent2">
                    <a:lumMod val="80000"/>
                    <a:lumOff val="2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19"/>
            <c:spPr>
              <a:ln w="28575" cap="rnd">
                <a:solidFill>
                  <a:schemeClr val="accent2">
                    <a:lumMod val="80000"/>
                    <a:lumOff val="2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20"/>
            <c:spPr>
              <a:ln w="28575" cap="rnd">
                <a:solidFill>
                  <a:schemeClr val="accent2">
                    <a:lumMod val="80000"/>
                    <a:lumOff val="2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21"/>
            <c:spPr>
              <a:ln w="28575" cap="rnd">
                <a:solidFill>
                  <a:schemeClr val="accent2">
                    <a:lumMod val="80000"/>
                    <a:lumOff val="2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22"/>
            <c:spPr>
              <a:ln w="28575" cap="rnd">
                <a:solidFill>
                  <a:schemeClr val="accent2">
                    <a:lumMod val="80000"/>
                    <a:lumOff val="2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23"/>
            <c:spPr>
              <a:ln w="28575" cap="rnd">
                <a:solidFill>
                  <a:schemeClr val="accent2">
                    <a:lumMod val="80000"/>
                    <a:lumOff val="2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24"/>
            <c:spPr>
              <a:ln w="28575" cap="rnd">
                <a:solidFill>
                  <a:schemeClr val="accent2">
                    <a:lumMod val="80000"/>
                    <a:lumOff val="2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25"/>
            <c:spPr>
              <a:ln w="28575" cap="rnd">
                <a:solidFill>
                  <a:schemeClr val="accent2">
                    <a:lumMod val="80000"/>
                    <a:lumOff val="2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26"/>
            <c:spPr>
              <a:ln w="28575" cap="rnd">
                <a:solidFill>
                  <a:schemeClr val="accent2">
                    <a:lumMod val="80000"/>
                    <a:lumOff val="2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27"/>
            <c:spPr>
              <a:ln w="28575" cap="rnd">
                <a:solidFill>
                  <a:schemeClr val="accent2">
                    <a:lumMod val="80000"/>
                    <a:lumOff val="2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28"/>
            <c:spPr>
              <a:ln w="28575" cap="rnd">
                <a:solidFill>
                  <a:schemeClr val="accent2">
                    <a:lumMod val="80000"/>
                    <a:lumOff val="2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29"/>
            <c:spPr>
              <a:ln w="28575" cap="rnd">
                <a:solidFill>
                  <a:schemeClr val="accent2">
                    <a:lumMod val="80000"/>
                    <a:lumOff val="2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30"/>
            <c:spPr>
              <a:ln w="28575" cap="rnd">
                <a:solidFill>
                  <a:schemeClr val="accent2">
                    <a:lumMod val="80000"/>
                    <a:lumOff val="2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31"/>
            <c:spPr>
              <a:ln w="28575" cap="rnd">
                <a:solidFill>
                  <a:schemeClr val="accent2">
                    <a:lumMod val="80000"/>
                    <a:lumOff val="20000"/>
                  </a:schemeClr>
                </a:solidFill>
                <a:round/>
              </a:ln>
            </c:spPr>
            <c:marker>
              <c:symbol val="none"/>
            </c:marker>
          </c:dPt>
          <c:dPt>
            <c:idx val="32"/>
            <c:spPr>
              <a:ln w="28575" cap="rnd">
                <a:solidFill>
                  <a:srgbClr val="00A5E6">
                    <a:lumMod val="60000"/>
                    <a:lumOff val="40000"/>
                    <a:alpha val="25000"/>
                  </a:srgbClr>
                </a:solidFill>
                <a:round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1a, 1b and 2'!$B$29:$AH$29</c:f>
              <c:strCache/>
            </c:strRef>
          </c:cat>
          <c:val>
            <c:numRef>
              <c:f>'Figure 1a, 1b and 2'!$B$41:$AH$41</c:f>
              <c:numCache/>
            </c:numRef>
          </c:val>
          <c:smooth val="0"/>
        </c:ser>
        <c:ser>
          <c:idx val="10"/>
          <c:order val="10"/>
          <c:tx>
            <c:strRef>
              <c:f>'Figure 1a, 1b and 2'!$A$42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 cmpd="sng">
              <a:solidFill>
                <a:srgbClr val="00A5E6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8575" cap="rnd" cmpd="sng">
                <a:solidFill>
                  <a:srgbClr val="00A5E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28575" cap="rnd" cmpd="sng">
                <a:solidFill>
                  <a:srgbClr val="00A5E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"/>
            <c:spPr>
              <a:ln w="28575" cap="rnd" cmpd="sng">
                <a:solidFill>
                  <a:srgbClr val="00A5E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"/>
            <c:spPr>
              <a:ln w="28575" cap="rnd" cmpd="sng">
                <a:solidFill>
                  <a:srgbClr val="00A5E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"/>
            <c:spPr>
              <a:ln w="28575" cap="rnd" cmpd="sng">
                <a:solidFill>
                  <a:srgbClr val="00A5E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"/>
            <c:spPr>
              <a:ln w="28575" cap="rnd" cmpd="sng">
                <a:solidFill>
                  <a:srgbClr val="00A5E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6"/>
            <c:spPr>
              <a:ln w="28575" cap="rnd" cmpd="sng">
                <a:solidFill>
                  <a:srgbClr val="00A5E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7"/>
            <c:spPr>
              <a:ln w="28575" cap="rnd" cmpd="sng">
                <a:solidFill>
                  <a:srgbClr val="00A5E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8"/>
            <c:spPr>
              <a:ln w="28575" cap="rnd" cmpd="sng">
                <a:solidFill>
                  <a:srgbClr val="00A5E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9"/>
            <c:spPr>
              <a:ln w="28575" cap="rnd" cmpd="sng">
                <a:solidFill>
                  <a:srgbClr val="00A5E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0"/>
            <c:spPr>
              <a:ln w="28575" cap="rnd" cmpd="sng">
                <a:solidFill>
                  <a:srgbClr val="00A5E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1"/>
            <c:spPr>
              <a:ln w="28575" cap="rnd" cmpd="sng">
                <a:solidFill>
                  <a:srgbClr val="00A5E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2"/>
            <c:spPr>
              <a:ln w="28575" cap="rnd" cmpd="sng">
                <a:solidFill>
                  <a:srgbClr val="00A5E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3"/>
            <c:spPr>
              <a:ln w="28575" cap="rnd" cmpd="sng">
                <a:solidFill>
                  <a:srgbClr val="00A5E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4"/>
            <c:spPr>
              <a:ln w="28575" cap="rnd" cmpd="sng">
                <a:solidFill>
                  <a:srgbClr val="00A5E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5"/>
            <c:spPr>
              <a:ln w="28575" cap="rnd" cmpd="sng">
                <a:solidFill>
                  <a:srgbClr val="00A5E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6"/>
            <c:spPr>
              <a:ln w="28575" cap="rnd" cmpd="sng">
                <a:solidFill>
                  <a:srgbClr val="00A5E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7"/>
            <c:spPr>
              <a:ln w="28575" cap="rnd" cmpd="sng">
                <a:solidFill>
                  <a:srgbClr val="00A5E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8"/>
            <c:spPr>
              <a:ln w="28575" cap="rnd" cmpd="sng">
                <a:solidFill>
                  <a:srgbClr val="00A5E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9"/>
            <c:spPr>
              <a:ln w="28575" cap="rnd" cmpd="sng">
                <a:solidFill>
                  <a:srgbClr val="00A5E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0"/>
            <c:spPr>
              <a:ln w="28575" cap="rnd" cmpd="sng">
                <a:solidFill>
                  <a:srgbClr val="00A5E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1"/>
            <c:spPr>
              <a:ln w="28575" cap="rnd" cmpd="sng">
                <a:solidFill>
                  <a:srgbClr val="00A5E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2"/>
            <c:spPr>
              <a:ln w="28575" cap="rnd" cmpd="sng">
                <a:solidFill>
                  <a:srgbClr val="00A5E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3"/>
            <c:spPr>
              <a:ln w="28575" cap="rnd" cmpd="sng">
                <a:solidFill>
                  <a:srgbClr val="00A5E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4"/>
            <c:spPr>
              <a:ln w="28575" cap="rnd" cmpd="sng">
                <a:solidFill>
                  <a:srgbClr val="00A5E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5"/>
            <c:spPr>
              <a:ln w="28575" cap="rnd" cmpd="sng">
                <a:solidFill>
                  <a:srgbClr val="00A5E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6"/>
            <c:spPr>
              <a:ln w="28575" cap="rnd" cmpd="sng">
                <a:solidFill>
                  <a:srgbClr val="00A5E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7"/>
            <c:spPr>
              <a:ln w="28575" cap="rnd" cmpd="sng">
                <a:solidFill>
                  <a:srgbClr val="00A5E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8"/>
            <c:spPr>
              <a:ln w="28575" cap="rnd" cmpd="sng">
                <a:solidFill>
                  <a:srgbClr val="00A5E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9"/>
            <c:spPr>
              <a:ln w="28575" cap="rnd" cmpd="sng">
                <a:solidFill>
                  <a:srgbClr val="00A5E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0"/>
            <c:spPr>
              <a:ln w="28575" cap="rnd" cmpd="sng">
                <a:solidFill>
                  <a:srgbClr val="00A5E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1"/>
            <c:spPr>
              <a:ln w="28575" cap="rnd" cmpd="sng">
                <a:solidFill>
                  <a:srgbClr val="00A5E6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2"/>
            <c:spPr>
              <a:ln w="28575" cap="rnd" cmpd="sng">
                <a:solidFill>
                  <a:srgbClr val="00A5E6">
                    <a:lumMod val="60000"/>
                    <a:lumOff val="40000"/>
                    <a:alpha val="25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1a, 1b and 2'!$B$29:$AH$29</c:f>
              <c:strCache/>
            </c:strRef>
          </c:cat>
          <c:val>
            <c:numRef>
              <c:f>'Figure 1a, 1b and 2'!$B$42:$AH$42</c:f>
              <c:numCache/>
            </c:numRef>
          </c:val>
          <c:smooth val="0"/>
        </c:ser>
        <c:ser>
          <c:idx val="12"/>
          <c:order val="11"/>
          <c:tx>
            <c:strRef>
              <c:f>'Figure 1a, 1b and 2'!$A$43</c:f>
              <c:strCache>
                <c:ptCount val="1"/>
                <c:pt idx="0">
                  <c:v>Italy</c:v>
                </c:pt>
              </c:strCache>
            </c:strRef>
          </c:tx>
          <c:spPr>
            <a:ln w="28575" cap="rnd">
              <a:solidFill>
                <a:srgbClr val="C0C0C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8575" cap="rnd">
                <a:solidFill>
                  <a:srgbClr val="C0C0C0"/>
                </a:solidFill>
                <a:round/>
              </a:ln>
            </c:spPr>
            <c:marker>
              <c:symbol val="none"/>
            </c:marker>
          </c:dPt>
          <c:dPt>
            <c:idx val="1"/>
            <c:spPr>
              <a:ln w="28575" cap="rnd">
                <a:solidFill>
                  <a:srgbClr val="C0C0C0"/>
                </a:solidFill>
                <a:round/>
              </a:ln>
            </c:spPr>
            <c:marker>
              <c:symbol val="none"/>
            </c:marker>
          </c:dPt>
          <c:dPt>
            <c:idx val="2"/>
            <c:spPr>
              <a:ln w="28575" cap="rnd">
                <a:solidFill>
                  <a:srgbClr val="C0C0C0"/>
                </a:solidFill>
                <a:round/>
              </a:ln>
            </c:spPr>
            <c:marker>
              <c:symbol val="none"/>
            </c:marker>
          </c:dPt>
          <c:dPt>
            <c:idx val="3"/>
            <c:spPr>
              <a:ln w="28575" cap="rnd">
                <a:solidFill>
                  <a:srgbClr val="C0C0C0"/>
                </a:solidFill>
                <a:round/>
              </a:ln>
            </c:spPr>
            <c:marker>
              <c:symbol val="none"/>
            </c:marker>
          </c:dPt>
          <c:dPt>
            <c:idx val="4"/>
            <c:spPr>
              <a:ln w="28575" cap="rnd">
                <a:solidFill>
                  <a:srgbClr val="C0C0C0"/>
                </a:solidFill>
                <a:round/>
              </a:ln>
            </c:spPr>
            <c:marker>
              <c:symbol val="none"/>
            </c:marker>
          </c:dPt>
          <c:dPt>
            <c:idx val="5"/>
            <c:spPr>
              <a:ln w="28575" cap="rnd">
                <a:solidFill>
                  <a:srgbClr val="C0C0C0"/>
                </a:solidFill>
                <a:round/>
              </a:ln>
            </c:spPr>
            <c:marker>
              <c:symbol val="none"/>
            </c:marker>
          </c:dPt>
          <c:dPt>
            <c:idx val="6"/>
            <c:spPr>
              <a:ln w="28575" cap="rnd">
                <a:solidFill>
                  <a:srgbClr val="C0C0C0"/>
                </a:solidFill>
                <a:round/>
              </a:ln>
            </c:spPr>
            <c:marker>
              <c:symbol val="none"/>
            </c:marker>
          </c:dPt>
          <c:dPt>
            <c:idx val="7"/>
            <c:spPr>
              <a:ln w="28575" cap="rnd">
                <a:solidFill>
                  <a:srgbClr val="C0C0C0"/>
                </a:solidFill>
                <a:round/>
              </a:ln>
            </c:spPr>
            <c:marker>
              <c:symbol val="none"/>
            </c:marker>
          </c:dPt>
          <c:dPt>
            <c:idx val="8"/>
            <c:spPr>
              <a:ln w="28575" cap="rnd">
                <a:solidFill>
                  <a:srgbClr val="C0C0C0"/>
                </a:solidFill>
                <a:round/>
              </a:ln>
            </c:spPr>
            <c:marker>
              <c:symbol val="none"/>
            </c:marker>
          </c:dPt>
          <c:dPt>
            <c:idx val="9"/>
            <c:spPr>
              <a:ln w="28575" cap="rnd">
                <a:solidFill>
                  <a:srgbClr val="C0C0C0"/>
                </a:solidFill>
                <a:round/>
              </a:ln>
            </c:spPr>
            <c:marker>
              <c:symbol val="none"/>
            </c:marker>
          </c:dPt>
          <c:dPt>
            <c:idx val="10"/>
            <c:spPr>
              <a:ln w="28575" cap="rnd">
                <a:solidFill>
                  <a:srgbClr val="C0C0C0"/>
                </a:solidFill>
                <a:round/>
              </a:ln>
            </c:spPr>
            <c:marker>
              <c:symbol val="none"/>
            </c:marker>
          </c:dPt>
          <c:dPt>
            <c:idx val="11"/>
            <c:spPr>
              <a:ln w="28575" cap="rnd">
                <a:solidFill>
                  <a:srgbClr val="C0C0C0"/>
                </a:solidFill>
                <a:round/>
              </a:ln>
            </c:spPr>
            <c:marker>
              <c:symbol val="none"/>
            </c:marker>
          </c:dPt>
          <c:dPt>
            <c:idx val="12"/>
            <c:spPr>
              <a:ln w="28575" cap="rnd">
                <a:solidFill>
                  <a:srgbClr val="C0C0C0"/>
                </a:solidFill>
                <a:round/>
              </a:ln>
            </c:spPr>
            <c:marker>
              <c:symbol val="none"/>
            </c:marker>
          </c:dPt>
          <c:dPt>
            <c:idx val="13"/>
            <c:spPr>
              <a:ln w="28575" cap="rnd">
                <a:solidFill>
                  <a:srgbClr val="C0C0C0"/>
                </a:solidFill>
                <a:round/>
              </a:ln>
            </c:spPr>
            <c:marker>
              <c:symbol val="none"/>
            </c:marker>
          </c:dPt>
          <c:dPt>
            <c:idx val="14"/>
            <c:spPr>
              <a:ln w="28575" cap="rnd">
                <a:solidFill>
                  <a:srgbClr val="C0C0C0"/>
                </a:solidFill>
                <a:round/>
              </a:ln>
            </c:spPr>
            <c:marker>
              <c:symbol val="none"/>
            </c:marker>
          </c:dPt>
          <c:dPt>
            <c:idx val="15"/>
            <c:spPr>
              <a:ln w="28575" cap="rnd">
                <a:solidFill>
                  <a:srgbClr val="C0C0C0"/>
                </a:solidFill>
                <a:round/>
              </a:ln>
            </c:spPr>
            <c:marker>
              <c:symbol val="none"/>
            </c:marker>
          </c:dPt>
          <c:dPt>
            <c:idx val="16"/>
            <c:spPr>
              <a:ln w="28575" cap="rnd">
                <a:solidFill>
                  <a:srgbClr val="C0C0C0"/>
                </a:solidFill>
                <a:round/>
              </a:ln>
            </c:spPr>
            <c:marker>
              <c:symbol val="none"/>
            </c:marker>
          </c:dPt>
          <c:dPt>
            <c:idx val="17"/>
            <c:spPr>
              <a:ln w="28575" cap="rnd">
                <a:solidFill>
                  <a:srgbClr val="C0C0C0"/>
                </a:solidFill>
                <a:round/>
              </a:ln>
            </c:spPr>
            <c:marker>
              <c:symbol val="none"/>
            </c:marker>
          </c:dPt>
          <c:dPt>
            <c:idx val="18"/>
            <c:spPr>
              <a:ln w="28575" cap="rnd">
                <a:solidFill>
                  <a:srgbClr val="C0C0C0"/>
                </a:solidFill>
                <a:round/>
              </a:ln>
            </c:spPr>
            <c:marker>
              <c:symbol val="none"/>
            </c:marker>
          </c:dPt>
          <c:dPt>
            <c:idx val="19"/>
            <c:spPr>
              <a:ln w="28575" cap="rnd">
                <a:solidFill>
                  <a:srgbClr val="C0C0C0"/>
                </a:solidFill>
                <a:round/>
              </a:ln>
            </c:spPr>
            <c:marker>
              <c:symbol val="none"/>
            </c:marker>
          </c:dPt>
          <c:dPt>
            <c:idx val="20"/>
            <c:spPr>
              <a:ln w="28575" cap="rnd">
                <a:solidFill>
                  <a:srgbClr val="C0C0C0"/>
                </a:solidFill>
                <a:round/>
              </a:ln>
            </c:spPr>
            <c:marker>
              <c:symbol val="none"/>
            </c:marker>
          </c:dPt>
          <c:dPt>
            <c:idx val="21"/>
            <c:spPr>
              <a:ln w="28575" cap="rnd">
                <a:solidFill>
                  <a:srgbClr val="C0C0C0"/>
                </a:solidFill>
                <a:round/>
              </a:ln>
            </c:spPr>
            <c:marker>
              <c:symbol val="none"/>
            </c:marker>
          </c:dPt>
          <c:dPt>
            <c:idx val="22"/>
            <c:spPr>
              <a:ln w="28575" cap="rnd">
                <a:solidFill>
                  <a:srgbClr val="C0C0C0"/>
                </a:solidFill>
                <a:round/>
              </a:ln>
            </c:spPr>
            <c:marker>
              <c:symbol val="none"/>
            </c:marker>
          </c:dPt>
          <c:dPt>
            <c:idx val="23"/>
            <c:spPr>
              <a:ln w="28575" cap="rnd">
                <a:solidFill>
                  <a:srgbClr val="C0C0C0"/>
                </a:solidFill>
                <a:round/>
              </a:ln>
            </c:spPr>
            <c:marker>
              <c:symbol val="none"/>
            </c:marker>
          </c:dPt>
          <c:dPt>
            <c:idx val="24"/>
            <c:spPr>
              <a:ln w="28575" cap="rnd">
                <a:solidFill>
                  <a:srgbClr val="C0C0C0"/>
                </a:solidFill>
                <a:round/>
              </a:ln>
            </c:spPr>
            <c:marker>
              <c:symbol val="none"/>
            </c:marker>
          </c:dPt>
          <c:dPt>
            <c:idx val="25"/>
            <c:spPr>
              <a:ln w="28575" cap="rnd">
                <a:solidFill>
                  <a:srgbClr val="C0C0C0"/>
                </a:solidFill>
                <a:round/>
              </a:ln>
            </c:spPr>
            <c:marker>
              <c:symbol val="none"/>
            </c:marker>
          </c:dPt>
          <c:dPt>
            <c:idx val="26"/>
            <c:spPr>
              <a:ln w="28575" cap="rnd">
                <a:solidFill>
                  <a:srgbClr val="C0C0C0"/>
                </a:solidFill>
                <a:round/>
              </a:ln>
            </c:spPr>
            <c:marker>
              <c:symbol val="none"/>
            </c:marker>
          </c:dPt>
          <c:dPt>
            <c:idx val="27"/>
            <c:spPr>
              <a:ln w="28575" cap="rnd">
                <a:solidFill>
                  <a:srgbClr val="C0C0C0"/>
                </a:solidFill>
                <a:round/>
              </a:ln>
            </c:spPr>
            <c:marker>
              <c:symbol val="none"/>
            </c:marker>
          </c:dPt>
          <c:dPt>
            <c:idx val="28"/>
            <c:spPr>
              <a:ln w="28575" cap="rnd">
                <a:solidFill>
                  <a:srgbClr val="C0C0C0"/>
                </a:solidFill>
                <a:round/>
              </a:ln>
            </c:spPr>
            <c:marker>
              <c:symbol val="none"/>
            </c:marker>
          </c:dPt>
          <c:dPt>
            <c:idx val="29"/>
            <c:spPr>
              <a:ln w="28575" cap="rnd">
                <a:solidFill>
                  <a:srgbClr val="C0C0C0"/>
                </a:solidFill>
                <a:round/>
              </a:ln>
            </c:spPr>
            <c:marker>
              <c:symbol val="none"/>
            </c:marker>
          </c:dPt>
          <c:dPt>
            <c:idx val="30"/>
            <c:spPr>
              <a:ln w="28575" cap="rnd">
                <a:solidFill>
                  <a:srgbClr val="C0C0C0"/>
                </a:solidFill>
                <a:round/>
              </a:ln>
            </c:spPr>
            <c:marker>
              <c:symbol val="none"/>
            </c:marker>
          </c:dPt>
          <c:dPt>
            <c:idx val="31"/>
            <c:spPr>
              <a:ln w="28575" cap="rnd">
                <a:solidFill>
                  <a:srgbClr val="C0C0C0"/>
                </a:solidFill>
                <a:round/>
              </a:ln>
            </c:spPr>
            <c:marker>
              <c:symbol val="none"/>
            </c:marker>
          </c:dPt>
          <c:dPt>
            <c:idx val="32"/>
            <c:spPr>
              <a:ln w="28575" cap="rnd">
                <a:solidFill>
                  <a:srgbClr val="C0C0C0">
                    <a:alpha val="25000"/>
                  </a:srgbClr>
                </a:solidFill>
                <a:round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1a, 1b and 2'!$B$29:$AH$29</c:f>
              <c:strCache/>
            </c:strRef>
          </c:cat>
          <c:val>
            <c:numRef>
              <c:f>'Figure 1a, 1b and 2'!$B$43:$AH$43</c:f>
              <c:numCache/>
            </c:numRef>
          </c:val>
          <c:smooth val="0"/>
        </c:ser>
        <c:ser>
          <c:idx val="11"/>
          <c:order val="12"/>
          <c:tx>
            <c:strRef>
              <c:f>'Figure 1a, 1b and 2'!$A$44</c:f>
              <c:strCache>
                <c:ptCount val="1"/>
                <c:pt idx="0">
                  <c:v>Croatia</c:v>
                </c:pt>
              </c:strCache>
            </c:strRef>
          </c:tx>
          <c:spPr>
            <a:ln w="28575" cap="rnd" cmpd="sng">
              <a:solidFill>
                <a:srgbClr val="B9C31E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8575" cap="rnd" cmpd="sng">
                <a:solidFill>
                  <a:srgbClr val="B9C31E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28575" cap="rnd" cmpd="sng">
                <a:solidFill>
                  <a:srgbClr val="B9C31E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"/>
            <c:spPr>
              <a:ln w="28575" cap="rnd" cmpd="sng">
                <a:solidFill>
                  <a:srgbClr val="B9C31E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"/>
            <c:spPr>
              <a:ln w="28575" cap="rnd" cmpd="sng">
                <a:solidFill>
                  <a:srgbClr val="B9C31E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"/>
            <c:spPr>
              <a:ln w="28575" cap="rnd" cmpd="sng">
                <a:solidFill>
                  <a:srgbClr val="B9C31E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"/>
            <c:spPr>
              <a:ln w="28575" cap="rnd" cmpd="sng">
                <a:solidFill>
                  <a:srgbClr val="B9C31E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6"/>
            <c:spPr>
              <a:ln w="28575" cap="rnd" cmpd="sng">
                <a:solidFill>
                  <a:srgbClr val="B9C31E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7"/>
            <c:spPr>
              <a:ln w="28575" cap="rnd" cmpd="sng">
                <a:solidFill>
                  <a:srgbClr val="B9C31E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8"/>
            <c:spPr>
              <a:ln w="28575" cap="rnd" cmpd="sng">
                <a:solidFill>
                  <a:srgbClr val="B9C31E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9"/>
            <c:spPr>
              <a:ln w="28575" cap="rnd" cmpd="sng">
                <a:solidFill>
                  <a:srgbClr val="B9C31E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0"/>
            <c:spPr>
              <a:ln w="28575" cap="rnd" cmpd="sng">
                <a:solidFill>
                  <a:srgbClr val="B9C31E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1"/>
            <c:spPr>
              <a:ln w="28575" cap="rnd" cmpd="sng">
                <a:solidFill>
                  <a:srgbClr val="B9C31E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2"/>
            <c:spPr>
              <a:ln w="28575" cap="rnd" cmpd="sng">
                <a:solidFill>
                  <a:srgbClr val="B9C31E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3"/>
            <c:spPr>
              <a:ln w="28575" cap="rnd" cmpd="sng">
                <a:solidFill>
                  <a:srgbClr val="B9C31E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4"/>
            <c:spPr>
              <a:ln w="28575" cap="rnd" cmpd="sng">
                <a:solidFill>
                  <a:srgbClr val="B9C31E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5"/>
            <c:spPr>
              <a:ln w="28575" cap="rnd" cmpd="sng">
                <a:solidFill>
                  <a:srgbClr val="B9C31E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6"/>
            <c:spPr>
              <a:ln w="28575" cap="rnd" cmpd="sng">
                <a:solidFill>
                  <a:srgbClr val="B9C31E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7"/>
            <c:spPr>
              <a:ln w="28575" cap="rnd" cmpd="sng">
                <a:solidFill>
                  <a:srgbClr val="B9C31E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8"/>
            <c:spPr>
              <a:ln w="28575" cap="rnd" cmpd="sng">
                <a:solidFill>
                  <a:srgbClr val="B9C31E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9"/>
            <c:spPr>
              <a:ln w="28575" cap="rnd" cmpd="sng">
                <a:solidFill>
                  <a:srgbClr val="B9C31E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0"/>
            <c:spPr>
              <a:ln w="28575" cap="rnd" cmpd="sng">
                <a:solidFill>
                  <a:srgbClr val="B9C31E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1"/>
            <c:spPr>
              <a:ln w="28575" cap="rnd" cmpd="sng">
                <a:solidFill>
                  <a:srgbClr val="B9C31E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2"/>
            <c:spPr>
              <a:ln w="28575" cap="rnd" cmpd="sng">
                <a:solidFill>
                  <a:srgbClr val="B9C31E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3"/>
            <c:spPr>
              <a:ln w="28575" cap="rnd" cmpd="sng">
                <a:solidFill>
                  <a:srgbClr val="B9C31E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4"/>
            <c:spPr>
              <a:ln w="28575" cap="rnd" cmpd="sng">
                <a:solidFill>
                  <a:srgbClr val="B9C31E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5"/>
            <c:spPr>
              <a:ln w="28575" cap="rnd" cmpd="sng">
                <a:solidFill>
                  <a:srgbClr val="B9C31E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6"/>
            <c:spPr>
              <a:ln w="28575" cap="rnd" cmpd="sng">
                <a:solidFill>
                  <a:srgbClr val="B9C31E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7"/>
            <c:spPr>
              <a:ln w="28575" cap="rnd" cmpd="sng">
                <a:solidFill>
                  <a:srgbClr val="B9C31E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8"/>
            <c:spPr>
              <a:ln w="28575" cap="rnd" cmpd="sng">
                <a:solidFill>
                  <a:srgbClr val="B9C31E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9"/>
            <c:spPr>
              <a:ln w="28575" cap="rnd" cmpd="sng">
                <a:solidFill>
                  <a:srgbClr val="B9C31E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0"/>
            <c:spPr>
              <a:ln w="28575" cap="rnd" cmpd="sng">
                <a:solidFill>
                  <a:srgbClr val="B9C31E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1"/>
            <c:spPr>
              <a:ln w="28575" cap="rnd" cmpd="sng">
                <a:solidFill>
                  <a:srgbClr val="B9C31E">
                    <a:lumMod val="60000"/>
                    <a:lumOff val="4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2"/>
            <c:spPr>
              <a:ln w="28575" cap="rnd" cmpd="sng">
                <a:solidFill>
                  <a:srgbClr val="B9C31E">
                    <a:lumMod val="60000"/>
                    <a:lumOff val="40000"/>
                    <a:alpha val="25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1a, 1b and 2'!$B$29:$AH$29</c:f>
              <c:strCache/>
            </c:strRef>
          </c:cat>
          <c:val>
            <c:numRef>
              <c:f>'Figure 1a, 1b and 2'!$B$44:$AH$44</c:f>
              <c:numCache/>
            </c:numRef>
          </c:val>
          <c:smooth val="0"/>
        </c:ser>
        <c:axId val="41608472"/>
        <c:axId val="38931929"/>
      </c:lineChart>
      <c:catAx>
        <c:axId val="41608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38931929"/>
        <c:crosses val="autoZero"/>
        <c:auto val="1"/>
        <c:lblOffset val="100"/>
        <c:tickLblSkip val="5"/>
        <c:noMultiLvlLbl val="0"/>
      </c:catAx>
      <c:valAx>
        <c:axId val="38931929"/>
        <c:scaling>
          <c:orientation val="minMax"/>
          <c:max val="10000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noFill/>
          <a:ln>
            <a:noFill/>
          </a:ln>
        </c:spPr>
        <c:crossAx val="4160847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3"/>
          <c:y val="0.12225"/>
          <c:w val="0.081"/>
          <c:h val="0.79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Lignite used for electricity and heat production, EU, 2021 (%)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7425"/>
          <c:w val="0.97075"/>
          <c:h val="0.82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2AFAF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3'!$A$139:$A$148</c:f>
              <c:strCache/>
            </c:strRef>
          </c:cat>
          <c:val>
            <c:numRef>
              <c:f>'Figure 3'!$B$139:$B$148</c:f>
              <c:numCache/>
            </c:numRef>
          </c:val>
        </c:ser>
        <c:gapWidth val="200"/>
        <c:axId val="14843042"/>
        <c:axId val="66478515"/>
      </c:barChart>
      <c:catAx>
        <c:axId val="14843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78515"/>
        <c:crosses val="autoZero"/>
        <c:auto val="1"/>
        <c:lblOffset val="100"/>
        <c:noMultiLvlLbl val="0"/>
      </c:catAx>
      <c:valAx>
        <c:axId val="66478515"/>
        <c:scaling>
          <c:orientation val="minMax"/>
          <c:max val="1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>
            <a:noFill/>
          </a:ln>
        </c:spPr>
        <c:crossAx val="14843042"/>
        <c:crosses val="autoZero"/>
        <c:crossBetween val="between"/>
        <c:dispUnits/>
        <c:majorUnit val="0.0500000000000000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Fuels in total gross electricity production, EU, 2021</a:t>
            </a:r>
          </a:p>
        </c:rich>
      </c:tx>
      <c:layout>
        <c:manualLayout>
          <c:xMode val="edge"/>
          <c:yMode val="edge"/>
          <c:x val="0.0097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225"/>
          <c:y val="0.1765"/>
          <c:w val="0.558"/>
          <c:h val="0.613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5"/>
            <c:spPr>
              <a:solidFill>
                <a:srgbClr val="32AFAF">
                  <a:lumMod val="100000"/>
                </a:srgb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spPr>
              <a:solidFill>
                <a:srgbClr val="32AFAF">
                  <a:lumMod val="40000"/>
                  <a:lumOff val="60000"/>
                </a:srgb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spPr>
              <a:solidFill>
                <a:srgbClr val="C84B96">
                  <a:lumMod val="100000"/>
                </a:srgb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spPr>
              <a:solidFill>
                <a:srgbClr val="C84B96">
                  <a:lumMod val="40000"/>
                  <a:lumOff val="60000"/>
                </a:srgb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spPr>
              <a:solidFill>
                <a:srgbClr val="286EB4">
                  <a:lumMod val="100000"/>
                </a:srgb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.034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_i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_i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_i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_i%" sourceLinked="0"/>
              <c:spPr>
                <a:solidFill>
                  <a:srgbClr val="FFFFFF"/>
                </a:solidFill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_i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_i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_i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_i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'Figure 4 and 5'!$A$15:$A$22</c:f>
              <c:strCache/>
            </c:strRef>
          </c:cat>
          <c:val>
            <c:numRef>
              <c:f>'Figure 4 and 5'!$B$15:$B$22</c:f>
              <c:numCache/>
            </c:numRef>
          </c:val>
        </c:ser>
        <c:firstSliceAng val="60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Fuels in total electricity production in lignite producing Member States, 2021</a:t>
            </a:r>
          </a:p>
        </c:rich>
      </c:tx>
      <c:layout>
        <c:manualLayout>
          <c:xMode val="edge"/>
          <c:yMode val="edge"/>
          <c:x val="0.000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6"/>
          <c:w val="0.9705"/>
          <c:h val="0.71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4 and 5'!$B$58</c:f>
              <c:strCache>
                <c:ptCount val="1"/>
                <c:pt idx="0">
                  <c:v>Lignite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 and 5'!$A$59:$A$68</c:f>
              <c:strCache/>
            </c:strRef>
          </c:cat>
          <c:val>
            <c:numRef>
              <c:f>'Figure 4 and 5'!$B$59:$B$68</c:f>
              <c:numCache/>
            </c:numRef>
          </c:val>
        </c:ser>
        <c:ser>
          <c:idx val="6"/>
          <c:order val="1"/>
          <c:tx>
            <c:strRef>
              <c:f>'Figure 4 and 5'!$C$58</c:f>
              <c:strCache>
                <c:ptCount val="1"/>
                <c:pt idx="0">
                  <c:v>Other bituminous coal</c:v>
                </c:pt>
              </c:strCache>
            </c:strRef>
          </c:tx>
          <c:spPr>
            <a:solidFill>
              <a:srgbClr val="32AFAF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 and 5'!$A$59:$A$68</c:f>
              <c:strCache/>
            </c:strRef>
          </c:cat>
          <c:val>
            <c:numRef>
              <c:f>'Figure 4 and 5'!$C$59:$C$68</c:f>
              <c:numCache/>
            </c:numRef>
          </c:val>
        </c:ser>
        <c:ser>
          <c:idx val="1"/>
          <c:order val="2"/>
          <c:tx>
            <c:strRef>
              <c:f>'Figure 4 and 5'!$D$58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32AFAF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 and 5'!$A$59:$A$68</c:f>
              <c:strCache/>
            </c:strRef>
          </c:cat>
          <c:val>
            <c:numRef>
              <c:f>'Figure 4 and 5'!$D$59:$D$68</c:f>
              <c:numCache/>
            </c:numRef>
          </c:val>
        </c:ser>
        <c:ser>
          <c:idx val="2"/>
          <c:order val="3"/>
          <c:tx>
            <c:strRef>
              <c:f>'Figure 4 and 5'!$E$58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 and 5'!$A$59:$A$68</c:f>
              <c:strCache/>
            </c:strRef>
          </c:cat>
          <c:val>
            <c:numRef>
              <c:f>'Figure 4 and 5'!$E$59:$E$68</c:f>
              <c:numCache/>
            </c:numRef>
          </c:val>
        </c:ser>
        <c:ser>
          <c:idx val="3"/>
          <c:order val="4"/>
          <c:tx>
            <c:strRef>
              <c:f>'Figure 4 and 5'!$F$58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 and 5'!$A$59:$A$68</c:f>
              <c:strCache/>
            </c:strRef>
          </c:cat>
          <c:val>
            <c:numRef>
              <c:f>'Figure 4 and 5'!$F$59:$F$68</c:f>
              <c:numCache/>
            </c:numRef>
          </c:val>
        </c:ser>
        <c:ser>
          <c:idx val="4"/>
          <c:order val="5"/>
          <c:tx>
            <c:strRef>
              <c:f>'Figure 4 and 5'!$G$58</c:f>
              <c:strCache>
                <c:ptCount val="1"/>
                <c:pt idx="0">
                  <c:v>Solar photovoltaic</c:v>
                </c:pt>
              </c:strCache>
            </c:strRef>
          </c:tx>
          <c:spPr>
            <a:solidFill>
              <a:srgbClr val="C84B96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 and 5'!$A$59:$A$68</c:f>
              <c:strCache/>
            </c:strRef>
          </c:cat>
          <c:val>
            <c:numRef>
              <c:f>'Figure 4 and 5'!$G$59:$G$68</c:f>
              <c:numCache/>
            </c:numRef>
          </c:val>
        </c:ser>
        <c:ser>
          <c:idx val="5"/>
          <c:order val="6"/>
          <c:tx>
            <c:strRef>
              <c:f>'Figure 4 and 5'!$H$58</c:f>
              <c:strCache>
                <c:ptCount val="1"/>
                <c:pt idx="0">
                  <c:v>Nuclear heat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 and 5'!$A$59:$A$68</c:f>
              <c:strCache/>
            </c:strRef>
          </c:cat>
          <c:val>
            <c:numRef>
              <c:f>'Figure 4 and 5'!$H$59:$H$68</c:f>
              <c:numCache/>
            </c:numRef>
          </c:val>
        </c:ser>
        <c:ser>
          <c:idx val="7"/>
          <c:order val="7"/>
          <c:tx>
            <c:strRef>
              <c:f>'Figure 4 and 5'!$I$58</c:f>
              <c:strCache>
                <c:ptCount val="1"/>
                <c:pt idx="0">
                  <c:v>Other resources*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 and 5'!$A$59:$A$68</c:f>
              <c:strCache/>
            </c:strRef>
          </c:cat>
          <c:val>
            <c:numRef>
              <c:f>'Figure 4 and 5'!$I$59:$I$68</c:f>
              <c:numCache/>
            </c:numRef>
          </c:val>
        </c:ser>
        <c:overlap val="100"/>
        <c:gapWidth val="130"/>
        <c:axId val="61435724"/>
        <c:axId val="16050605"/>
      </c:barChart>
      <c:catAx>
        <c:axId val="61435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16050605"/>
        <c:crosses val="autoZero"/>
        <c:auto val="1"/>
        <c:lblOffset val="100"/>
        <c:noMultiLvlLbl val="0"/>
      </c:catAx>
      <c:valAx>
        <c:axId val="1605060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61435724"/>
        <c:crosses val="autoZero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85925"/>
          <c:w val="0.9"/>
          <c:h val="0.03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Production of electricity from lignite by different types of plants,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EU, 1990-2021</a:t>
            </a:r>
          </a:p>
        </c:rich>
      </c:tx>
      <c:layout>
        <c:manualLayout>
          <c:xMode val="edge"/>
          <c:yMode val="edge"/>
          <c:x val="0.023"/>
          <c:y val="0.03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05"/>
          <c:y val="0.17325"/>
          <c:w val="0.8615"/>
          <c:h val="0.489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6'!$A$69</c:f>
              <c:strCache>
                <c:ptCount val="1"/>
                <c:pt idx="0">
                  <c:v>Electricity only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6'!$B$65:$AG$65</c:f>
              <c:strCache/>
            </c:strRef>
          </c:cat>
          <c:val>
            <c:numRef>
              <c:f>'Figure 6'!$B$69:$AG$69</c:f>
              <c:numCache/>
            </c:numRef>
          </c:val>
          <c:smooth val="0"/>
        </c:ser>
        <c:ser>
          <c:idx val="1"/>
          <c:order val="1"/>
          <c:tx>
            <c:strRef>
              <c:f>'Figure 6'!$A$70</c:f>
              <c:strCache>
                <c:ptCount val="1"/>
                <c:pt idx="0">
                  <c:v>CHP*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6'!$B$65:$AG$65</c:f>
              <c:strCache/>
            </c:strRef>
          </c:cat>
          <c:val>
            <c:numRef>
              <c:f>'Figure 6'!$B$70:$AG$70</c:f>
              <c:numCache/>
            </c:numRef>
          </c:val>
          <c:smooth val="0"/>
        </c:ser>
        <c:axId val="10237718"/>
        <c:axId val="25030599"/>
      </c:lineChart>
      <c:catAx>
        <c:axId val="10237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2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30599"/>
        <c:crosses val="autoZero"/>
        <c:auto val="1"/>
        <c:lblOffset val="100"/>
        <c:tickLblSkip val="2"/>
        <c:noMultiLvlLbl val="0"/>
      </c:catAx>
      <c:valAx>
        <c:axId val="2503059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10237718"/>
        <c:crosses val="autoZero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25"/>
          <c:y val="0.7845"/>
          <c:w val="0.26175"/>
          <c:h val="0.036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of transformation efficiencies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of selected fuels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by main activity producer electricity-only plants,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EU, 1990-2021 </a:t>
            </a:r>
          </a:p>
        </c:rich>
      </c:tx>
      <c:layout>
        <c:manualLayout>
          <c:xMode val="edge"/>
          <c:yMode val="edge"/>
          <c:x val="0.023"/>
          <c:y val="0.021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1"/>
          <c:y val="0.13"/>
          <c:w val="0.8985"/>
          <c:h val="0.64625"/>
        </c:manualLayout>
      </c:layout>
      <c:lineChart>
        <c:grouping val="standard"/>
        <c:varyColors val="0"/>
        <c:ser>
          <c:idx val="0"/>
          <c:order val="0"/>
          <c:tx>
            <c:strRef>
              <c:f>'Figure 7'!$B$63</c:f>
              <c:strCache>
                <c:ptCount val="1"/>
                <c:pt idx="0">
                  <c:v>Lignite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7'!$A$64:$A$95</c:f>
              <c:strCache/>
            </c:strRef>
          </c:cat>
          <c:val>
            <c:numRef>
              <c:f>'Figure 7'!$B$64:$B$95</c:f>
              <c:numCache/>
            </c:numRef>
          </c:val>
          <c:smooth val="0"/>
        </c:ser>
        <c:ser>
          <c:idx val="1"/>
          <c:order val="1"/>
          <c:tx>
            <c:strRef>
              <c:f>'Figure 7'!$C$63</c:f>
              <c:strCache>
                <c:ptCount val="1"/>
                <c:pt idx="0">
                  <c:v>Other bituminous coal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7'!$A$64:$A$95</c:f>
              <c:strCache/>
            </c:strRef>
          </c:cat>
          <c:val>
            <c:numRef>
              <c:f>'Figure 7'!$C$64:$C$95</c:f>
              <c:numCache/>
            </c:numRef>
          </c:val>
          <c:smooth val="0"/>
        </c:ser>
        <c:ser>
          <c:idx val="2"/>
          <c:order val="2"/>
          <c:tx>
            <c:strRef>
              <c:f>'Figure 7'!$D$63</c:f>
              <c:strCache>
                <c:ptCount val="1"/>
                <c:pt idx="0">
                  <c:v>Natural gas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7'!$A$64:$A$95</c:f>
              <c:strCache/>
            </c:strRef>
          </c:cat>
          <c:val>
            <c:numRef>
              <c:f>'Figure 7'!$D$64:$D$95</c:f>
              <c:numCache/>
            </c:numRef>
          </c:val>
          <c:smooth val="0"/>
        </c:ser>
        <c:axId val="23948800"/>
        <c:axId val="14212609"/>
      </c:lineChart>
      <c:catAx>
        <c:axId val="23948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12609"/>
        <c:crosses val="autoZero"/>
        <c:auto val="1"/>
        <c:lblOffset val="100"/>
        <c:noMultiLvlLbl val="0"/>
      </c:catAx>
      <c:valAx>
        <c:axId val="14212609"/>
        <c:scaling>
          <c:orientation val="minMax"/>
          <c:min val="0.30000000000000004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48800"/>
        <c:crosses val="autoZero"/>
        <c:crossBetween val="between"/>
        <c:dispUnits/>
        <c:majorUnit val="0.050000000000000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775"/>
          <c:y val="0.861"/>
          <c:w val="0.535"/>
          <c:h val="0.0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https://appsso.eurostat.ec.europa.eu/nui/show.do?dataset=nrg_ind_pehcf&amp;lang=en" TargetMode="Externa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https://appsso.eurostat.ec.europa.eu/nui/show.do?dataset=nrg_bal_peh&amp;lang=en" TargetMode="Externa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s://appsso.eurostat.ec.europa.eu/nui/show.do?dataset=nrg_cb_sff&amp;lang=en" TargetMode="Externa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0</xdr:rowOff>
    </xdr:from>
    <xdr:to>
      <xdr:col>13</xdr:col>
      <xdr:colOff>485775</xdr:colOff>
      <xdr:row>54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048000"/>
          <a:ext cx="10058400" cy="56578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2</xdr:row>
      <xdr:rowOff>28575</xdr:rowOff>
    </xdr:from>
    <xdr:to>
      <xdr:col>12</xdr:col>
      <xdr:colOff>552450</xdr:colOff>
      <xdr:row>42</xdr:row>
      <xdr:rowOff>38100</xdr:rowOff>
    </xdr:to>
    <xdr:graphicFrame macro="">
      <xdr:nvGraphicFramePr>
        <xdr:cNvPr id="9" name="Chart 8"/>
        <xdr:cNvGraphicFramePr/>
      </xdr:nvGraphicFramePr>
      <xdr:xfrm>
        <a:off x="4810125" y="333375"/>
        <a:ext cx="67341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657225</xdr:colOff>
      <xdr:row>57</xdr:row>
      <xdr:rowOff>28575</xdr:rowOff>
    </xdr:from>
    <xdr:to>
      <xdr:col>25</xdr:col>
      <xdr:colOff>419100</xdr:colOff>
      <xdr:row>98</xdr:row>
      <xdr:rowOff>76200</xdr:rowOff>
    </xdr:to>
    <xdr:graphicFrame macro="">
      <xdr:nvGraphicFramePr>
        <xdr:cNvPr id="8" name="Chart 7"/>
        <xdr:cNvGraphicFramePr/>
      </xdr:nvGraphicFramePr>
      <xdr:xfrm>
        <a:off x="9801225" y="8610600"/>
        <a:ext cx="10153650" cy="681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</cdr:x>
      <cdr:y>0.89275</cdr:y>
    </cdr:from>
    <cdr:to>
      <cdr:x>0</cdr:x>
      <cdr:y>0</cdr:y>
    </cdr:to>
    <cdr:sp macro="" textlink="">
      <cdr:nvSpPr>
        <cdr:cNvPr id="2" name="FootonotesShape">
          <a:hlinkClick r:id="rId1"/>
        </cdr:cNvPr>
        <cdr:cNvSpPr txBox="1"/>
      </cdr:nvSpPr>
      <cdr:spPr>
        <a:xfrm>
          <a:off x="447675" y="5410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Aft>
              <a:spcPts val="0"/>
            </a:spcAft>
          </a:pPr>
          <a:r>
            <a:rPr lang="en-GB" sz="1200">
              <a:latin typeface="Arial" panose="020B0604020202020204" pitchFamily="34" charset="0"/>
            </a:rPr>
            <a:t>*CHP: Combined heat and power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</a:t>
          </a:r>
          <a:r>
            <a:rPr lang="en-GB" sz="1200">
              <a:solidFill>
                <a:srgbClr val="0000FF"/>
              </a:solidFill>
              <a:latin typeface="Arial" panose="020B0604020202020204" pitchFamily="34" charset="0"/>
            </a:rPr>
            <a:t>nrg_ind_pehcf</a:t>
          </a:r>
          <a:r>
            <a:rPr lang="en-GB" sz="1200">
              <a:latin typeface="Arial" panose="020B0604020202020204" pitchFamily="34" charset="0"/>
            </a:rPr>
            <a:t>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77</xdr:row>
      <xdr:rowOff>47625</xdr:rowOff>
    </xdr:from>
    <xdr:to>
      <xdr:col>11</xdr:col>
      <xdr:colOff>0</xdr:colOff>
      <xdr:row>117</xdr:row>
      <xdr:rowOff>57150</xdr:rowOff>
    </xdr:to>
    <xdr:graphicFrame macro="">
      <xdr:nvGraphicFramePr>
        <xdr:cNvPr id="2" name="Chart 1"/>
        <xdr:cNvGraphicFramePr/>
      </xdr:nvGraphicFramePr>
      <xdr:xfrm>
        <a:off x="104775" y="4619625"/>
        <a:ext cx="90106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0.90125</cdr:y>
    </cdr:from>
    <cdr:to>
      <cdr:x>0</cdr:x>
      <cdr:y>0</cdr:y>
    </cdr:to>
    <cdr:sp macro="" textlink="">
      <cdr:nvSpPr>
        <cdr:cNvPr id="3" name="FootonotesShape">
          <a:hlinkClick r:id="rId1"/>
        </cdr:cNvPr>
        <cdr:cNvSpPr txBox="1"/>
      </cdr:nvSpPr>
      <cdr:spPr>
        <a:xfrm>
          <a:off x="314325" y="6257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endParaRPr lang="en-GB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</a:t>
          </a:r>
          <a:r>
            <a:rPr lang="en-GB" sz="1200">
              <a:solidFill>
                <a:srgbClr val="0000FF"/>
              </a:solidFill>
              <a:latin typeface="Arial" panose="020B0604020202020204" pitchFamily="34" charset="0"/>
            </a:rPr>
            <a:t>nrg_bal_peh</a:t>
          </a:r>
          <a:r>
            <a:rPr lang="en-GB" sz="1200">
              <a:latin typeface="Arial" panose="020B0604020202020204" pitchFamily="34" charset="0"/>
            </a:rPr>
            <a:t>, </a:t>
          </a:r>
          <a:r>
            <a:rPr lang="en-GB" sz="1200">
              <a:solidFill>
                <a:srgbClr val="0000FF"/>
              </a:solidFill>
              <a:latin typeface="Arial" panose="020B0604020202020204" pitchFamily="34" charset="0"/>
            </a:rPr>
            <a:t>nrg_ind_pehcf</a:t>
          </a:r>
          <a:r>
            <a:rPr lang="en-GB" sz="1200">
              <a:latin typeface="Arial" panose="020B0604020202020204" pitchFamily="34" charset="0"/>
            </a:rPr>
            <a:t>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60</xdr:row>
      <xdr:rowOff>142875</xdr:rowOff>
    </xdr:from>
    <xdr:to>
      <xdr:col>28</xdr:col>
      <xdr:colOff>400050</xdr:colOff>
      <xdr:row>100</xdr:row>
      <xdr:rowOff>95250</xdr:rowOff>
    </xdr:to>
    <xdr:graphicFrame macro="">
      <xdr:nvGraphicFramePr>
        <xdr:cNvPr id="2" name="Chart 1"/>
        <xdr:cNvGraphicFramePr/>
      </xdr:nvGraphicFramePr>
      <xdr:xfrm>
        <a:off x="4743450" y="9286875"/>
        <a:ext cx="14163675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0.03025</cdr:x>
      <cdr:y>0.8815</cdr:y>
    </cdr:from>
    <cdr:to>
      <cdr:x>0</cdr:x>
      <cdr:y>0</cdr:y>
    </cdr:to>
    <cdr:sp macro="" textlink="">
      <cdr:nvSpPr>
        <cdr:cNvPr id="2" name="FootonotesShape">
          <a:hlinkClick r:id="rId1"/>
        </cdr:cNvPr>
        <cdr:cNvSpPr txBox="1"/>
      </cdr:nvSpPr>
      <cdr:spPr>
        <a:xfrm>
          <a:off x="371475" y="6800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* "Others" include Austria, France, Italy and Croatia: their lignite production stopped before 2008 </a:t>
          </a:r>
          <a:br>
            <a:rPr lang="en-GB" sz="1200">
              <a:latin typeface="Arial" panose="020B0604020202020204" pitchFamily="34" charset="0"/>
            </a:rPr>
          </a:b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(nrg_cb_sff, nrg_cb_sffm)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0.94025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57150" y="6067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(nrg_cb_sff, nrg_cb_sffm)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0.94025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57150" y="6067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(nrg_cb_sff, nrg_cb_sffm)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115</xdr:row>
      <xdr:rowOff>114300</xdr:rowOff>
    </xdr:from>
    <xdr:to>
      <xdr:col>12</xdr:col>
      <xdr:colOff>790575</xdr:colOff>
      <xdr:row>166</xdr:row>
      <xdr:rowOff>28575</xdr:rowOff>
    </xdr:to>
    <xdr:graphicFrame macro="">
      <xdr:nvGraphicFramePr>
        <xdr:cNvPr id="8" name="Chart 7"/>
        <xdr:cNvGraphicFramePr/>
      </xdr:nvGraphicFramePr>
      <xdr:xfrm>
        <a:off x="47625" y="17383125"/>
        <a:ext cx="12487275" cy="772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67</xdr:row>
      <xdr:rowOff>47625</xdr:rowOff>
    </xdr:from>
    <xdr:to>
      <xdr:col>13</xdr:col>
      <xdr:colOff>0</xdr:colOff>
      <xdr:row>110</xdr:row>
      <xdr:rowOff>66675</xdr:rowOff>
    </xdr:to>
    <xdr:graphicFrame macro="">
      <xdr:nvGraphicFramePr>
        <xdr:cNvPr id="9" name="Chart 8"/>
        <xdr:cNvGraphicFramePr/>
      </xdr:nvGraphicFramePr>
      <xdr:xfrm>
        <a:off x="47625" y="10067925"/>
        <a:ext cx="12639675" cy="645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180975</xdr:colOff>
      <xdr:row>67</xdr:row>
      <xdr:rowOff>57150</xdr:rowOff>
    </xdr:from>
    <xdr:to>
      <xdr:col>26</xdr:col>
      <xdr:colOff>561975</xdr:colOff>
      <xdr:row>110</xdr:row>
      <xdr:rowOff>76200</xdr:rowOff>
    </xdr:to>
    <xdr:graphicFrame macro="">
      <xdr:nvGraphicFramePr>
        <xdr:cNvPr id="4" name="Chart 3"/>
        <xdr:cNvGraphicFramePr/>
      </xdr:nvGraphicFramePr>
      <xdr:xfrm>
        <a:off x="12868275" y="10077450"/>
        <a:ext cx="12639675" cy="6457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0.96025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6705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(nrg_cb_sff)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485775</xdr:colOff>
      <xdr:row>137</xdr:row>
      <xdr:rowOff>85725</xdr:rowOff>
    </xdr:from>
    <xdr:to>
      <xdr:col>20</xdr:col>
      <xdr:colOff>9525</xdr:colOff>
      <xdr:row>182</xdr:row>
      <xdr:rowOff>47625</xdr:rowOff>
    </xdr:to>
    <xdr:graphicFrame macro="">
      <xdr:nvGraphicFramePr>
        <xdr:cNvPr id="3" name="Chart 2"/>
        <xdr:cNvGraphicFramePr/>
      </xdr:nvGraphicFramePr>
      <xdr:xfrm>
        <a:off x="4048125" y="6334125"/>
        <a:ext cx="10382250" cy="699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0.91175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57150" y="5562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000">
              <a:latin typeface="Arial" panose="020B0604020202020204" pitchFamily="34" charset="0"/>
            </a:rPr>
            <a:t>*Any other fuel listed under code nrg_bal_peh</a:t>
          </a:r>
          <a:endParaRPr lang="en-IE" sz="1000" i="1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IE" sz="1000" i="1">
              <a:latin typeface="Arial" panose="020B0604020202020204" pitchFamily="34" charset="0"/>
            </a:rPr>
            <a:t>Source:</a:t>
          </a:r>
          <a:r>
            <a:rPr lang="en-IE" sz="1000">
              <a:latin typeface="Arial" panose="020B0604020202020204" pitchFamily="34" charset="0"/>
            </a:rPr>
            <a:t> Eurostat (nrg_bal_peh)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6267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*Any other fuel listed under code nrg_bal_peh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(nrg_bal_peh)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(KP)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4(KP-I)B.2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4(KP-I)B.3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4(KP-I)B.4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4(KP-I)B.5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4(KP-II)1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4(KP-II)2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4(KP-II)3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4(KP-II)4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4(KP)Recalculation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accounting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4(KP-I)A.1.1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NIR-1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NIR-2.1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NIR-2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NIR-3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4(KP-I)A.1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4(KP-I)A.2.1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4(KP-I)A.2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4(KP-I)B.1.1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4(KP-I)B.1.2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4(KP-I)B.1.3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4(KP-I)B.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(KP)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4(KP-I)B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4(KP-I)B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4(KP-I)B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4(KP-I)B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4(KP-II)1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4(KP-II)2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4(KP-II)3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4(KP-II)4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4(KP)Recalculations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ccounting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(KP-I)A.1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NIR-1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NIR-2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NIR-2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NIR-3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(KP-I)A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(KP-I)A.2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(KP-I)A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4(KP-I)B.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4(KP-I)B.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4(KP-I)B.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4(KP-I)B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statistics-explained/index.php?oldid=471064#EU.C2.A0and_euro_area_aggregates" TargetMode="External" /><Relationship Id="rId2" Type="http://schemas.openxmlformats.org/officeDocument/2006/relationships/hyperlink" Target="https://ec.europa.eu/eurostat/statistics-explained/index.php/Tutorial:Symbols_and_abbreviations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stats.oecd.org/glossary/detail.asp?ID=4109" TargetMode="External" /><Relationship Id="rId2" Type="http://schemas.openxmlformats.org/officeDocument/2006/relationships/hyperlink" Target="https://en.wikipedia.org/wiki/Tonne_of_oil_equivalent#:~:text=The%20tonne%20of%20oil%20equivalent%20%28toe%29%20is%20a,defined%20by%20convention%3B%20several%20slightly%20different%20definitions%20exist." TargetMode="External" /><Relationship Id="rId3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tabSelected="1" workbookViewId="0" topLeftCell="A1">
      <selection activeCell="A1" sqref="A1:L2"/>
    </sheetView>
  </sheetViews>
  <sheetFormatPr defaultColWidth="8.625" defaultRowHeight="14.25"/>
  <cols>
    <col min="1" max="1" width="10.75390625" style="2" customWidth="1"/>
    <col min="2" max="2" width="9.50390625" style="2" customWidth="1"/>
    <col min="3" max="9" width="8.625" style="2" customWidth="1"/>
    <col min="10" max="10" width="1.625" style="2" customWidth="1"/>
    <col min="11" max="16384" width="8.625" style="2" customWidth="1"/>
  </cols>
  <sheetData>
    <row r="1" spans="1:12" s="13" customFormat="1" ht="14.25">
      <c r="A1" s="186" t="s">
        <v>139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</row>
    <row r="2" spans="1:12" s="13" customFormat="1" ht="28.5" customHeight="1">
      <c r="A2" s="188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</row>
    <row r="3" spans="1:12" s="41" customFormat="1" ht="15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spans="1:12" s="42" customFormat="1" ht="17.1" customHeight="1">
      <c r="A4" s="77" t="s">
        <v>140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2" s="13" customFormat="1" ht="13.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2:14" s="13" customFormat="1" ht="14.25">
      <c r="B6" s="37" t="s">
        <v>34</v>
      </c>
      <c r="K6" s="37"/>
      <c r="N6" s="13" t="s">
        <v>170</v>
      </c>
    </row>
    <row r="7" s="13" customFormat="1" ht="14.25">
      <c r="N7" s="74"/>
    </row>
    <row r="8" spans="1:14" s="13" customFormat="1" ht="14.25">
      <c r="A8" s="13" t="s">
        <v>230</v>
      </c>
      <c r="B8" s="13" t="s">
        <v>281</v>
      </c>
      <c r="N8" s="74" t="s">
        <v>174</v>
      </c>
    </row>
    <row r="9" spans="1:14" s="13" customFormat="1" ht="14.25">
      <c r="A9" s="13" t="s">
        <v>245</v>
      </c>
      <c r="B9" s="13" t="s">
        <v>171</v>
      </c>
      <c r="N9" s="74" t="s">
        <v>175</v>
      </c>
    </row>
    <row r="10" spans="1:14" s="13" customFormat="1" ht="14.25">
      <c r="A10" s="13" t="s">
        <v>32</v>
      </c>
      <c r="B10" s="13" t="s">
        <v>214</v>
      </c>
      <c r="N10" s="74" t="s">
        <v>173</v>
      </c>
    </row>
    <row r="11" spans="1:14" s="13" customFormat="1" ht="14.25">
      <c r="A11" s="13" t="s">
        <v>33</v>
      </c>
      <c r="B11" s="13" t="s">
        <v>168</v>
      </c>
      <c r="N11" s="74" t="s">
        <v>174</v>
      </c>
    </row>
    <row r="12" spans="1:14" s="13" customFormat="1" ht="14.25">
      <c r="A12" s="13" t="s">
        <v>133</v>
      </c>
      <c r="B12" s="13" t="s">
        <v>226</v>
      </c>
      <c r="N12" s="74" t="s">
        <v>172</v>
      </c>
    </row>
    <row r="13" spans="1:14" s="13" customFormat="1" ht="14.25">
      <c r="A13" s="13" t="s">
        <v>134</v>
      </c>
      <c r="B13" s="13" t="s">
        <v>169</v>
      </c>
      <c r="N13" s="74" t="s">
        <v>173</v>
      </c>
    </row>
    <row r="14" spans="1:14" s="13" customFormat="1" ht="14.25">
      <c r="A14" s="13" t="s">
        <v>135</v>
      </c>
      <c r="B14" s="13" t="s">
        <v>258</v>
      </c>
      <c r="N14" s="74" t="s">
        <v>175</v>
      </c>
    </row>
    <row r="15" spans="1:14" s="42" customFormat="1" ht="14.25">
      <c r="A15" s="42" t="s">
        <v>257</v>
      </c>
      <c r="B15" s="42" t="s">
        <v>227</v>
      </c>
      <c r="N15" s="76" t="s">
        <v>175</v>
      </c>
    </row>
    <row r="16" spans="1:14" s="42" customFormat="1" ht="14.25">
      <c r="A16" s="42" t="s">
        <v>215</v>
      </c>
      <c r="B16" s="42" t="s">
        <v>228</v>
      </c>
      <c r="N16" s="76" t="s">
        <v>174</v>
      </c>
    </row>
    <row r="17" s="42" customFormat="1" ht="14.25">
      <c r="N17" s="76"/>
    </row>
    <row r="18" s="40" customFormat="1" ht="14.25">
      <c r="N18" s="75"/>
    </row>
    <row r="19" s="42" customFormat="1" ht="14.25">
      <c r="A19" s="77" t="s">
        <v>141</v>
      </c>
    </row>
    <row r="20" s="13" customFormat="1" ht="14.25">
      <c r="A20" s="37"/>
    </row>
    <row r="21" s="13" customFormat="1" ht="14.25">
      <c r="A21" s="13" t="s">
        <v>142</v>
      </c>
    </row>
    <row r="22" spans="1:4" s="13" customFormat="1" ht="14.25">
      <c r="A22" s="36" t="s">
        <v>136</v>
      </c>
      <c r="B22" s="36" t="s">
        <v>137</v>
      </c>
      <c r="C22" s="36"/>
      <c r="D22" s="36"/>
    </row>
    <row r="23" spans="1:4" s="13" customFormat="1" ht="14.25">
      <c r="A23" s="35" t="s">
        <v>138</v>
      </c>
      <c r="B23" s="35"/>
      <c r="C23" s="35"/>
      <c r="D23" s="35"/>
    </row>
    <row r="24" s="13" customFormat="1" ht="14.25"/>
    <row r="25" s="13" customFormat="1" ht="14.25">
      <c r="A25" s="13" t="s">
        <v>143</v>
      </c>
    </row>
    <row r="26" s="13" customFormat="1" ht="14.25">
      <c r="A26" s="38" t="s">
        <v>127</v>
      </c>
    </row>
    <row r="27" s="13" customFormat="1" ht="14.25">
      <c r="A27" s="39" t="s">
        <v>128</v>
      </c>
    </row>
    <row r="28" s="13" customFormat="1" ht="14.25"/>
    <row r="29" spans="1:3" s="13" customFormat="1" ht="14.25">
      <c r="A29" s="13" t="s">
        <v>177</v>
      </c>
      <c r="C29" s="13" t="s">
        <v>178</v>
      </c>
    </row>
    <row r="30" s="13" customFormat="1" ht="14.25">
      <c r="A30" s="13" t="s">
        <v>80</v>
      </c>
    </row>
    <row r="31" spans="1:19" ht="14.25">
      <c r="A31" s="22" t="s">
        <v>81</v>
      </c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 spans="1:5" s="13" customFormat="1" ht="14.25">
      <c r="A32" s="44" t="s">
        <v>82</v>
      </c>
      <c r="B32" s="43" t="s">
        <v>83</v>
      </c>
      <c r="D32" s="43"/>
      <c r="E32" s="43"/>
    </row>
    <row r="33" spans="1:5" s="13" customFormat="1" ht="14.25">
      <c r="A33" s="44" t="s">
        <v>84</v>
      </c>
      <c r="B33" s="43" t="s">
        <v>11</v>
      </c>
      <c r="D33" s="43"/>
      <c r="E33" s="43"/>
    </row>
    <row r="34" spans="1:5" s="13" customFormat="1" ht="14.25">
      <c r="A34" s="44" t="s">
        <v>85</v>
      </c>
      <c r="B34" s="45" t="s">
        <v>12</v>
      </c>
      <c r="D34" s="43"/>
      <c r="E34" s="43"/>
    </row>
    <row r="35" spans="1:5" s="13" customFormat="1" ht="14.25">
      <c r="A35" s="44" t="s">
        <v>86</v>
      </c>
      <c r="B35" s="43" t="s">
        <v>87</v>
      </c>
      <c r="D35" s="43"/>
      <c r="E35" s="43"/>
    </row>
    <row r="36" spans="1:5" s="13" customFormat="1" ht="14.25">
      <c r="A36" s="44" t="s">
        <v>88</v>
      </c>
      <c r="B36" s="43" t="s">
        <v>26</v>
      </c>
      <c r="D36" s="43"/>
      <c r="E36" s="43"/>
    </row>
    <row r="37" spans="1:5" s="13" customFormat="1" ht="14.25">
      <c r="A37" s="44" t="s">
        <v>89</v>
      </c>
      <c r="B37" s="43" t="s">
        <v>90</v>
      </c>
      <c r="D37" s="43"/>
      <c r="E37" s="43"/>
    </row>
    <row r="38" spans="1:5" s="13" customFormat="1" ht="14.25">
      <c r="A38" s="44" t="s">
        <v>91</v>
      </c>
      <c r="B38" s="43" t="s">
        <v>92</v>
      </c>
      <c r="D38" s="43"/>
      <c r="E38" s="43"/>
    </row>
    <row r="39" spans="1:5" s="13" customFormat="1" ht="14.25">
      <c r="A39" s="44" t="s">
        <v>93</v>
      </c>
      <c r="B39" s="43" t="s">
        <v>13</v>
      </c>
      <c r="D39" s="43"/>
      <c r="E39" s="43"/>
    </row>
    <row r="40" spans="1:5" s="13" customFormat="1" ht="14.25">
      <c r="A40" s="44" t="s">
        <v>94</v>
      </c>
      <c r="B40" s="43" t="s">
        <v>95</v>
      </c>
      <c r="D40" s="43"/>
      <c r="E40" s="43"/>
    </row>
    <row r="41" spans="1:5" s="13" customFormat="1" ht="14.25">
      <c r="A41" s="44" t="s">
        <v>96</v>
      </c>
      <c r="B41" s="43" t="s">
        <v>97</v>
      </c>
      <c r="D41" s="43"/>
      <c r="E41" s="43"/>
    </row>
    <row r="42" spans="1:5" s="13" customFormat="1" ht="14.25">
      <c r="A42" s="44" t="s">
        <v>98</v>
      </c>
      <c r="B42" s="43" t="s">
        <v>99</v>
      </c>
      <c r="D42" s="43"/>
      <c r="E42" s="43"/>
    </row>
    <row r="43" spans="1:5" s="13" customFormat="1" ht="14.25">
      <c r="A43" s="44" t="s">
        <v>100</v>
      </c>
      <c r="B43" s="43" t="s">
        <v>101</v>
      </c>
      <c r="D43" s="43"/>
      <c r="E43" s="43"/>
    </row>
    <row r="44" spans="1:5" s="13" customFormat="1" ht="14.25">
      <c r="A44" s="44" t="s">
        <v>102</v>
      </c>
      <c r="B44" s="43" t="s">
        <v>103</v>
      </c>
      <c r="D44" s="43"/>
      <c r="E44" s="43"/>
    </row>
    <row r="45" spans="1:5" s="13" customFormat="1" ht="14.25">
      <c r="A45" s="44" t="s">
        <v>104</v>
      </c>
      <c r="B45" s="43" t="s">
        <v>105</v>
      </c>
      <c r="D45" s="43"/>
      <c r="E45" s="43"/>
    </row>
    <row r="46" spans="1:5" s="13" customFormat="1" ht="14.25">
      <c r="A46" s="44" t="s">
        <v>106</v>
      </c>
      <c r="B46" s="43" t="s">
        <v>107</v>
      </c>
      <c r="D46" s="43"/>
      <c r="E46" s="43"/>
    </row>
    <row r="47" spans="1:5" s="13" customFormat="1" ht="15.6" customHeight="1">
      <c r="A47" s="44" t="s">
        <v>108</v>
      </c>
      <c r="B47" s="45" t="s">
        <v>109</v>
      </c>
      <c r="D47" s="43"/>
      <c r="E47" s="43"/>
    </row>
    <row r="48" spans="1:5" s="13" customFormat="1" ht="14.25">
      <c r="A48" s="44" t="s">
        <v>110</v>
      </c>
      <c r="B48" s="43" t="s">
        <v>14</v>
      </c>
      <c r="D48" s="43"/>
      <c r="E48" s="43"/>
    </row>
    <row r="49" spans="1:5" s="13" customFormat="1" ht="14.25">
      <c r="A49" s="44" t="s">
        <v>111</v>
      </c>
      <c r="B49" s="43" t="s">
        <v>112</v>
      </c>
      <c r="D49" s="43"/>
      <c r="E49" s="43"/>
    </row>
    <row r="50" spans="1:5" s="13" customFormat="1" ht="12" customHeight="1">
      <c r="A50" s="44" t="s">
        <v>113</v>
      </c>
      <c r="B50" s="43" t="s">
        <v>114</v>
      </c>
      <c r="D50" s="43"/>
      <c r="E50" s="43"/>
    </row>
    <row r="51" spans="1:5" s="13" customFormat="1" ht="14.25">
      <c r="A51" s="44" t="s">
        <v>115</v>
      </c>
      <c r="B51" s="43" t="s">
        <v>116</v>
      </c>
      <c r="D51" s="43"/>
      <c r="E51" s="43"/>
    </row>
    <row r="52" spans="1:5" s="13" customFormat="1" ht="14.25">
      <c r="A52" s="44" t="s">
        <v>117</v>
      </c>
      <c r="B52" s="43" t="s">
        <v>15</v>
      </c>
      <c r="D52" s="43"/>
      <c r="E52" s="43"/>
    </row>
    <row r="53" spans="1:5" s="13" customFormat="1" ht="14.25">
      <c r="A53" s="44" t="s">
        <v>118</v>
      </c>
      <c r="B53" s="43" t="s">
        <v>119</v>
      </c>
      <c r="D53" s="43"/>
      <c r="E53" s="43"/>
    </row>
    <row r="54" spans="1:5" s="13" customFormat="1" ht="14.25">
      <c r="A54" s="44" t="s">
        <v>120</v>
      </c>
      <c r="B54" s="43" t="s">
        <v>16</v>
      </c>
      <c r="D54" s="43"/>
      <c r="E54" s="43"/>
    </row>
    <row r="55" spans="1:5" s="13" customFormat="1" ht="14.25">
      <c r="A55" s="44" t="s">
        <v>121</v>
      </c>
      <c r="B55" s="43" t="s">
        <v>17</v>
      </c>
      <c r="D55" s="43"/>
      <c r="E55" s="43"/>
    </row>
    <row r="56" spans="1:5" s="13" customFormat="1" ht="14.25">
      <c r="A56" s="44" t="s">
        <v>122</v>
      </c>
      <c r="B56" s="43" t="s">
        <v>18</v>
      </c>
      <c r="D56" s="43"/>
      <c r="E56" s="43"/>
    </row>
    <row r="57" spans="1:5" s="13" customFormat="1" ht="14.25">
      <c r="A57" s="44" t="s">
        <v>123</v>
      </c>
      <c r="B57" s="43" t="s">
        <v>124</v>
      </c>
      <c r="D57" s="43"/>
      <c r="E57" s="43"/>
    </row>
    <row r="58" spans="1:5" s="13" customFormat="1" ht="14.25">
      <c r="A58" s="44" t="s">
        <v>125</v>
      </c>
      <c r="B58" s="43" t="s">
        <v>126</v>
      </c>
      <c r="D58" s="43"/>
      <c r="E58" s="43"/>
    </row>
    <row r="59" s="13" customFormat="1" ht="14.25"/>
    <row r="60" s="13" customFormat="1" ht="14.25"/>
    <row r="61" s="13" customFormat="1" ht="14.25"/>
    <row r="62" s="13" customFormat="1" ht="14.25"/>
    <row r="63" s="13" customFormat="1" ht="14.25"/>
    <row r="64" s="13" customFormat="1" ht="14.25"/>
    <row r="65" s="13" customFormat="1" ht="14.25"/>
    <row r="66" s="13" customFormat="1" ht="14.25"/>
    <row r="67" s="13" customFormat="1" ht="14.25"/>
    <row r="68" s="13" customFormat="1" ht="14.25"/>
    <row r="69" s="13" customFormat="1" ht="14.25"/>
    <row r="70" s="13" customFormat="1" ht="14.25"/>
    <row r="71" s="13" customFormat="1" ht="14.25"/>
    <row r="72" s="13" customFormat="1" ht="14.25"/>
    <row r="73" s="13" customFormat="1" ht="14.25"/>
    <row r="74" s="13" customFormat="1" ht="14.25"/>
    <row r="75" s="13" customFormat="1" ht="14.25"/>
  </sheetData>
  <mergeCells count="1">
    <mergeCell ref="A1:L2"/>
  </mergeCells>
  <hyperlinks>
    <hyperlink ref="A31" r:id="rId1" display="https://ec.europa.eu/eurostat/statistics-explained/index.php?oldid=471064#EU.C2.A0and_euro_area_aggregates"/>
    <hyperlink ref="A26" r:id="rId2" display="https://ec.europa.eu/eurostat/statistics-explained/index.php/Tutorial:Symbols_and_abbreviations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90"/>
  <sheetViews>
    <sheetView showGridLines="0" workbookViewId="0" topLeftCell="A1"/>
  </sheetViews>
  <sheetFormatPr defaultColWidth="10.00390625" defaultRowHeight="14.25"/>
  <cols>
    <col min="1" max="9" width="10.00390625" style="84" customWidth="1"/>
    <col min="10" max="11" width="10.00390625" style="2" customWidth="1"/>
    <col min="12" max="12" width="10.375" style="2" customWidth="1"/>
    <col min="13" max="13" width="9.625" style="2" customWidth="1"/>
    <col min="14" max="16" width="10.00390625" style="2" customWidth="1"/>
    <col min="17" max="17" width="3.625" style="2" customWidth="1"/>
    <col min="18" max="18" width="10.00390625" style="84" customWidth="1"/>
    <col min="19" max="19" width="10.00390625" style="99" customWidth="1"/>
    <col min="20" max="20" width="1.37890625" style="99" customWidth="1"/>
    <col min="21" max="21" width="7.25390625" style="99" customWidth="1"/>
    <col min="22" max="24" width="38.25390625" style="99" customWidth="1"/>
    <col min="25" max="25" width="1.00390625" style="99" customWidth="1"/>
    <col min="26" max="26" width="10.00390625" style="99" customWidth="1"/>
    <col min="27" max="16384" width="10.00390625" style="84" customWidth="1"/>
  </cols>
  <sheetData>
    <row r="2" spans="1:24" ht="15.75">
      <c r="A2" s="99"/>
      <c r="B2" s="99"/>
      <c r="C2" s="99"/>
      <c r="D2" s="99"/>
      <c r="E2" s="99"/>
      <c r="F2" s="99"/>
      <c r="G2" s="212"/>
      <c r="H2" s="212"/>
      <c r="I2" s="212"/>
      <c r="J2" s="212"/>
      <c r="K2" s="212"/>
      <c r="L2" s="212"/>
      <c r="M2" s="212"/>
      <c r="N2" s="212"/>
      <c r="R2" s="99" t="s">
        <v>209</v>
      </c>
      <c r="U2" s="206" t="s">
        <v>271</v>
      </c>
      <c r="V2" s="206"/>
      <c r="W2" s="206"/>
      <c r="X2" s="206"/>
    </row>
    <row r="3" spans="1:22" ht="14.1" customHeight="1">
      <c r="A3" s="84" t="s">
        <v>179</v>
      </c>
      <c r="B3" s="85" t="s">
        <v>270</v>
      </c>
      <c r="C3" s="85"/>
      <c r="D3" s="22"/>
      <c r="E3" s="99"/>
      <c r="F3" s="99"/>
      <c r="U3" s="100"/>
      <c r="V3" s="100"/>
    </row>
    <row r="4" spans="2:24" ht="30" customHeight="1">
      <c r="B4" s="84" t="s">
        <v>187</v>
      </c>
      <c r="C4" s="85"/>
      <c r="D4" s="87"/>
      <c r="E4" s="99"/>
      <c r="F4" s="99"/>
      <c r="U4" s="127"/>
      <c r="V4" s="129" t="s">
        <v>19</v>
      </c>
      <c r="W4" s="128" t="s">
        <v>152</v>
      </c>
      <c r="X4" s="128" t="s">
        <v>20</v>
      </c>
    </row>
    <row r="5" spans="1:24" ht="13.5">
      <c r="A5" s="81" t="s">
        <v>180</v>
      </c>
      <c r="B5" s="88" t="s">
        <v>183</v>
      </c>
      <c r="C5" s="88" t="s">
        <v>184</v>
      </c>
      <c r="D5" s="88" t="s">
        <v>181</v>
      </c>
      <c r="E5" s="99"/>
      <c r="F5" s="99"/>
      <c r="U5" s="130"/>
      <c r="V5" s="210" t="s">
        <v>233</v>
      </c>
      <c r="W5" s="211"/>
      <c r="X5" s="211"/>
    </row>
    <row r="6" spans="1:24" ht="14.25">
      <c r="A6" s="81"/>
      <c r="B6" s="82" t="s">
        <v>182</v>
      </c>
      <c r="C6" s="83"/>
      <c r="D6" s="83"/>
      <c r="E6" s="99"/>
      <c r="F6" s="99"/>
      <c r="I6" s="200" t="s">
        <v>208</v>
      </c>
      <c r="J6" s="201"/>
      <c r="K6" s="201"/>
      <c r="L6" s="201"/>
      <c r="M6" s="201"/>
      <c r="N6" s="201"/>
      <c r="O6" s="202"/>
      <c r="U6" s="131" t="s">
        <v>185</v>
      </c>
      <c r="V6" s="141">
        <f>B16*44/12</f>
        <v>101.2</v>
      </c>
      <c r="W6" s="132">
        <f aca="true" t="shared" si="0" ref="W6:X6">C16*44/12</f>
        <v>94.60000000000001</v>
      </c>
      <c r="X6" s="132">
        <f t="shared" si="0"/>
        <v>56.1</v>
      </c>
    </row>
    <row r="7" spans="1:24" ht="14.25">
      <c r="A7" s="81" t="s">
        <v>11</v>
      </c>
      <c r="B7" s="123">
        <v>28.64</v>
      </c>
      <c r="C7" s="123">
        <v>24.59</v>
      </c>
      <c r="D7" s="123">
        <v>15.13</v>
      </c>
      <c r="E7" s="99"/>
      <c r="F7" s="99"/>
      <c r="I7" s="203"/>
      <c r="J7" s="204"/>
      <c r="K7" s="204"/>
      <c r="L7" s="204"/>
      <c r="M7" s="204"/>
      <c r="N7" s="204"/>
      <c r="O7" s="205"/>
      <c r="U7" s="133" t="s">
        <v>11</v>
      </c>
      <c r="V7" s="142">
        <f aca="true" t="shared" si="1" ref="V7:X15">B7*44/12</f>
        <v>105.01333333333334</v>
      </c>
      <c r="W7" s="134">
        <f t="shared" si="1"/>
        <v>90.16333333333334</v>
      </c>
      <c r="X7" s="134">
        <f t="shared" si="1"/>
        <v>55.47666666666667</v>
      </c>
    </row>
    <row r="8" spans="1:24" ht="13.5">
      <c r="A8" s="81" t="s">
        <v>12</v>
      </c>
      <c r="B8" s="123">
        <v>26.78</v>
      </c>
      <c r="C8" s="123">
        <v>25.7</v>
      </c>
      <c r="D8" s="123">
        <v>15.12</v>
      </c>
      <c r="E8" s="99"/>
      <c r="F8" s="99"/>
      <c r="I8" s="111" t="s">
        <v>188</v>
      </c>
      <c r="J8" s="112"/>
      <c r="K8" s="113" t="s">
        <v>189</v>
      </c>
      <c r="L8" s="112" t="s">
        <v>190</v>
      </c>
      <c r="M8" s="113" t="s">
        <v>210</v>
      </c>
      <c r="N8" s="112"/>
      <c r="O8" s="114"/>
      <c r="U8" s="135" t="s">
        <v>12</v>
      </c>
      <c r="V8" s="143">
        <f t="shared" si="1"/>
        <v>98.19333333333334</v>
      </c>
      <c r="W8" s="136">
        <f t="shared" si="1"/>
        <v>94.23333333333333</v>
      </c>
      <c r="X8" s="136">
        <f t="shared" si="1"/>
        <v>55.44</v>
      </c>
    </row>
    <row r="9" spans="1:24" ht="12" customHeight="1">
      <c r="A9" s="81" t="s">
        <v>26</v>
      </c>
      <c r="B9" s="123">
        <v>30.22</v>
      </c>
      <c r="C9" s="123">
        <v>26.8</v>
      </c>
      <c r="D9" s="123">
        <v>15.22</v>
      </c>
      <c r="E9" s="99"/>
      <c r="F9" s="99"/>
      <c r="G9" s="109"/>
      <c r="H9" s="109"/>
      <c r="I9" s="207" t="s">
        <v>211</v>
      </c>
      <c r="J9" s="208"/>
      <c r="K9" s="208"/>
      <c r="L9" s="208"/>
      <c r="M9" s="208"/>
      <c r="N9" s="208"/>
      <c r="O9" s="209"/>
      <c r="P9" s="42"/>
      <c r="Q9" s="42"/>
      <c r="U9" s="135" t="s">
        <v>26</v>
      </c>
      <c r="V9" s="143">
        <f t="shared" si="1"/>
        <v>110.80666666666666</v>
      </c>
      <c r="W9" s="136">
        <f t="shared" si="1"/>
        <v>98.26666666666667</v>
      </c>
      <c r="X9" s="136">
        <f t="shared" si="1"/>
        <v>55.80666666666667</v>
      </c>
    </row>
    <row r="10" spans="1:24" ht="14.25">
      <c r="A10" s="81" t="s">
        <v>13</v>
      </c>
      <c r="B10" s="123">
        <v>36.23</v>
      </c>
      <c r="C10" s="123">
        <v>25.09</v>
      </c>
      <c r="D10" s="123">
        <v>15.18</v>
      </c>
      <c r="E10" s="99"/>
      <c r="F10" s="99"/>
      <c r="G10" s="109"/>
      <c r="H10" s="109"/>
      <c r="I10" s="90"/>
      <c r="J10" s="42"/>
      <c r="K10" s="42"/>
      <c r="L10" s="42"/>
      <c r="M10" s="42"/>
      <c r="N10" s="42"/>
      <c r="O10" s="91"/>
      <c r="P10" s="42"/>
      <c r="Q10" s="42"/>
      <c r="U10" s="135" t="s">
        <v>13</v>
      </c>
      <c r="V10" s="143">
        <f t="shared" si="1"/>
        <v>132.84333333333333</v>
      </c>
      <c r="W10" s="136">
        <f t="shared" si="1"/>
        <v>91.99666666666667</v>
      </c>
      <c r="X10" s="136">
        <f t="shared" si="1"/>
        <v>55.66</v>
      </c>
    </row>
    <row r="11" spans="1:24" ht="13.5">
      <c r="A11" s="81" t="s">
        <v>14</v>
      </c>
      <c r="B11" s="123">
        <v>28.81</v>
      </c>
      <c r="C11" s="123">
        <v>25.8</v>
      </c>
      <c r="D11" s="123">
        <v>15.27</v>
      </c>
      <c r="E11" s="99"/>
      <c r="F11" s="99"/>
      <c r="G11" s="109"/>
      <c r="H11" s="109"/>
      <c r="I11" s="90" t="s">
        <v>191</v>
      </c>
      <c r="J11" s="42"/>
      <c r="K11" s="92" t="s">
        <v>192</v>
      </c>
      <c r="L11" s="42" t="s">
        <v>212</v>
      </c>
      <c r="M11" s="42"/>
      <c r="N11" s="42"/>
      <c r="O11" s="91"/>
      <c r="P11" s="42"/>
      <c r="Q11" s="110"/>
      <c r="U11" s="135" t="s">
        <v>14</v>
      </c>
      <c r="V11" s="143">
        <f t="shared" si="1"/>
        <v>105.63666666666666</v>
      </c>
      <c r="W11" s="136">
        <f t="shared" si="1"/>
        <v>94.60000000000001</v>
      </c>
      <c r="X11" s="136">
        <f t="shared" si="1"/>
        <v>55.99</v>
      </c>
    </row>
    <row r="12" spans="1:24" ht="13.5">
      <c r="A12" s="81" t="s">
        <v>15</v>
      </c>
      <c r="B12" s="123">
        <v>30.61</v>
      </c>
      <c r="C12" s="123">
        <v>26.35</v>
      </c>
      <c r="D12" s="123">
        <v>15.3</v>
      </c>
      <c r="E12" s="99"/>
      <c r="F12" s="99"/>
      <c r="G12" s="109"/>
      <c r="H12" s="109"/>
      <c r="I12" s="90" t="s">
        <v>213</v>
      </c>
      <c r="J12" s="42"/>
      <c r="K12" s="92" t="s">
        <v>192</v>
      </c>
      <c r="L12" s="42" t="s">
        <v>193</v>
      </c>
      <c r="M12" s="42"/>
      <c r="N12" s="42"/>
      <c r="O12" s="91"/>
      <c r="P12" s="42"/>
      <c r="Q12" s="110"/>
      <c r="U12" s="135" t="s">
        <v>15</v>
      </c>
      <c r="V12" s="143">
        <f t="shared" si="1"/>
        <v>112.23666666666666</v>
      </c>
      <c r="W12" s="136">
        <f t="shared" si="1"/>
        <v>96.61666666666667</v>
      </c>
      <c r="X12" s="136">
        <f t="shared" si="1"/>
        <v>56.1</v>
      </c>
    </row>
    <row r="13" spans="1:24" ht="14.25">
      <c r="A13" s="81" t="s">
        <v>16</v>
      </c>
      <c r="B13" s="123">
        <v>26.12</v>
      </c>
      <c r="C13" s="123">
        <v>25.71</v>
      </c>
      <c r="D13" s="123">
        <v>15.13</v>
      </c>
      <c r="E13" s="99"/>
      <c r="F13" s="99"/>
      <c r="G13" s="109"/>
      <c r="H13" s="109"/>
      <c r="I13" s="93"/>
      <c r="J13" s="40"/>
      <c r="K13" s="40"/>
      <c r="L13" s="40"/>
      <c r="M13" s="40"/>
      <c r="N13" s="40"/>
      <c r="O13" s="94"/>
      <c r="P13" s="42"/>
      <c r="Q13" s="110"/>
      <c r="U13" s="135" t="s">
        <v>16</v>
      </c>
      <c r="V13" s="143">
        <f t="shared" si="1"/>
        <v>95.77333333333333</v>
      </c>
      <c r="W13" s="136">
        <f t="shared" si="1"/>
        <v>94.27</v>
      </c>
      <c r="X13" s="136">
        <f t="shared" si="1"/>
        <v>55.47666666666667</v>
      </c>
    </row>
    <row r="14" spans="1:24" ht="14.25">
      <c r="A14" s="81" t="s">
        <v>17</v>
      </c>
      <c r="B14" s="123">
        <v>27.85</v>
      </c>
      <c r="C14" s="123">
        <v>25.8</v>
      </c>
      <c r="D14" s="123">
        <v>15.32</v>
      </c>
      <c r="E14" s="99"/>
      <c r="F14" s="99"/>
      <c r="G14" s="109"/>
      <c r="H14" s="109"/>
      <c r="I14" s="109"/>
      <c r="J14" s="42"/>
      <c r="K14" s="42"/>
      <c r="L14" s="42"/>
      <c r="M14" s="95"/>
      <c r="N14" s="42"/>
      <c r="O14" s="42"/>
      <c r="P14" s="42"/>
      <c r="Q14" s="110"/>
      <c r="U14" s="138" t="s">
        <v>17</v>
      </c>
      <c r="V14" s="144">
        <f t="shared" si="1"/>
        <v>102.11666666666667</v>
      </c>
      <c r="W14" s="137">
        <f t="shared" si="1"/>
        <v>94.60000000000001</v>
      </c>
      <c r="X14" s="137">
        <f t="shared" si="1"/>
        <v>56.17333333333334</v>
      </c>
    </row>
    <row r="15" spans="1:24" ht="14.25">
      <c r="A15" s="81" t="s">
        <v>18</v>
      </c>
      <c r="B15" s="123">
        <v>26.03</v>
      </c>
      <c r="C15" s="123">
        <v>26.11</v>
      </c>
      <c r="D15" s="123">
        <v>15.26</v>
      </c>
      <c r="E15" s="99"/>
      <c r="F15" s="99"/>
      <c r="G15" s="109"/>
      <c r="H15" s="109"/>
      <c r="I15" s="109"/>
      <c r="J15" s="42"/>
      <c r="K15" s="42"/>
      <c r="L15" s="42"/>
      <c r="M15" s="95"/>
      <c r="N15" s="42"/>
      <c r="O15" s="42"/>
      <c r="P15" s="42"/>
      <c r="Q15" s="110"/>
      <c r="U15" s="139" t="s">
        <v>18</v>
      </c>
      <c r="V15" s="145">
        <f t="shared" si="1"/>
        <v>95.44333333333334</v>
      </c>
      <c r="W15" s="140">
        <f t="shared" si="1"/>
        <v>95.73666666666666</v>
      </c>
      <c r="X15" s="140">
        <f t="shared" si="1"/>
        <v>55.953333333333326</v>
      </c>
    </row>
    <row r="16" spans="1:26" ht="13.5" customHeight="1">
      <c r="A16" s="81" t="s">
        <v>185</v>
      </c>
      <c r="B16" s="123">
        <v>27.6</v>
      </c>
      <c r="C16" s="123">
        <v>25.8</v>
      </c>
      <c r="D16" s="123">
        <v>15.3</v>
      </c>
      <c r="E16" s="99"/>
      <c r="F16" s="99"/>
      <c r="G16" s="109"/>
      <c r="H16" s="109"/>
      <c r="I16" s="109"/>
      <c r="J16" s="198"/>
      <c r="K16" s="198"/>
      <c r="L16" s="42"/>
      <c r="M16" s="96"/>
      <c r="N16" s="42"/>
      <c r="O16" s="42"/>
      <c r="P16" s="42"/>
      <c r="Q16" s="110"/>
      <c r="Y16" s="100"/>
      <c r="Z16" s="100"/>
    </row>
    <row r="17" spans="1:24" ht="11.1" customHeight="1">
      <c r="A17" s="99"/>
      <c r="B17" s="99"/>
      <c r="C17" s="99"/>
      <c r="D17" s="99"/>
      <c r="E17" s="99"/>
      <c r="F17" s="99"/>
      <c r="G17" s="109"/>
      <c r="H17" s="109"/>
      <c r="I17" s="109"/>
      <c r="J17" s="160"/>
      <c r="K17" s="160"/>
      <c r="L17" s="42"/>
      <c r="M17" s="97"/>
      <c r="N17" s="42"/>
      <c r="O17" s="42"/>
      <c r="P17" s="42"/>
      <c r="Q17" s="110"/>
      <c r="U17" s="100" t="s">
        <v>272</v>
      </c>
      <c r="V17" s="101"/>
      <c r="W17" s="101"/>
      <c r="X17" s="101"/>
    </row>
    <row r="18" spans="1:26" ht="14.25">
      <c r="A18" s="99"/>
      <c r="B18" s="99"/>
      <c r="C18" s="99"/>
      <c r="D18" s="99"/>
      <c r="E18" s="99"/>
      <c r="F18" s="99"/>
      <c r="G18" s="109"/>
      <c r="H18" s="109"/>
      <c r="I18" s="109"/>
      <c r="J18" s="198"/>
      <c r="K18" s="198"/>
      <c r="L18" s="42"/>
      <c r="M18" s="95"/>
      <c r="N18" s="42"/>
      <c r="O18" s="42"/>
      <c r="P18" s="42"/>
      <c r="Q18" s="110"/>
      <c r="V18" s="100"/>
      <c r="W18" s="100"/>
      <c r="X18" s="100"/>
      <c r="Y18" s="100"/>
      <c r="Z18" s="100"/>
    </row>
    <row r="19" spans="1:17" ht="14.25">
      <c r="A19" s="99"/>
      <c r="B19" s="99"/>
      <c r="C19" s="99"/>
      <c r="D19" s="99"/>
      <c r="E19" s="99"/>
      <c r="F19" s="99"/>
      <c r="G19" s="109"/>
      <c r="H19" s="109"/>
      <c r="I19" s="109"/>
      <c r="J19" s="42"/>
      <c r="K19" s="42"/>
      <c r="L19" s="42"/>
      <c r="M19" s="42"/>
      <c r="N19" s="42"/>
      <c r="O19" s="42"/>
      <c r="P19" s="42"/>
      <c r="Q19" s="110"/>
    </row>
    <row r="20" spans="1:17" ht="14.25">
      <c r="A20" s="99"/>
      <c r="B20" s="99"/>
      <c r="C20" s="99"/>
      <c r="D20" s="99"/>
      <c r="E20" s="99"/>
      <c r="F20" s="99"/>
      <c r="G20" s="109"/>
      <c r="H20" s="109"/>
      <c r="I20" s="109"/>
      <c r="J20" s="42"/>
      <c r="K20" s="42"/>
      <c r="L20" s="98"/>
      <c r="M20" s="42"/>
      <c r="N20" s="98"/>
      <c r="O20" s="42"/>
      <c r="P20" s="42"/>
      <c r="Q20" s="42"/>
    </row>
    <row r="21" spans="1:17" ht="14.25">
      <c r="A21" s="99"/>
      <c r="B21" s="99"/>
      <c r="C21" s="99"/>
      <c r="D21" s="99"/>
      <c r="E21" s="99"/>
      <c r="F21" s="99"/>
      <c r="G21" s="109"/>
      <c r="H21" s="109"/>
      <c r="I21" s="109"/>
      <c r="J21" s="42"/>
      <c r="K21" s="42"/>
      <c r="L21" s="98"/>
      <c r="M21" s="42"/>
      <c r="N21" s="98"/>
      <c r="O21" s="42"/>
      <c r="P21" s="42"/>
      <c r="Q21" s="42"/>
    </row>
    <row r="22" spans="1:18" ht="14.25">
      <c r="A22" s="2" t="s">
        <v>194</v>
      </c>
      <c r="B22" s="2"/>
      <c r="C22" s="2"/>
      <c r="D22" s="2"/>
      <c r="E22" s="2"/>
      <c r="F22" s="2"/>
      <c r="G22" s="2"/>
      <c r="H22" s="2"/>
      <c r="I22" s="85"/>
      <c r="J22" s="99"/>
      <c r="K22" s="99"/>
      <c r="L22" s="85"/>
      <c r="M22" s="85"/>
      <c r="N22" s="85"/>
      <c r="O22" s="85"/>
      <c r="P22" s="85"/>
      <c r="Q22" s="85"/>
      <c r="R22" s="85"/>
    </row>
    <row r="23" spans="1:18" ht="14.25">
      <c r="A23" s="22" t="s">
        <v>195</v>
      </c>
      <c r="B23" s="22"/>
      <c r="C23" s="2"/>
      <c r="D23" s="2"/>
      <c r="E23" s="2"/>
      <c r="F23" s="2"/>
      <c r="G23" s="2"/>
      <c r="H23" s="2"/>
      <c r="I23" s="85"/>
      <c r="J23" s="99"/>
      <c r="K23" s="99"/>
      <c r="L23" s="85"/>
      <c r="M23" s="85"/>
      <c r="N23" s="85"/>
      <c r="O23" s="85"/>
      <c r="P23" s="85"/>
      <c r="Q23" s="85"/>
      <c r="R23" s="85"/>
    </row>
    <row r="24" spans="1:18" ht="14.25">
      <c r="A24" s="2" t="s">
        <v>196</v>
      </c>
      <c r="B24" s="2"/>
      <c r="C24" s="2"/>
      <c r="D24" s="2" t="s">
        <v>197</v>
      </c>
      <c r="E24" s="2"/>
      <c r="F24" s="2"/>
      <c r="G24" s="2"/>
      <c r="H24" s="2"/>
      <c r="I24" s="85"/>
      <c r="J24" s="99"/>
      <c r="K24" s="99"/>
      <c r="L24" s="85"/>
      <c r="M24" s="85"/>
      <c r="N24" s="85"/>
      <c r="O24" s="85"/>
      <c r="P24" s="85"/>
      <c r="Q24" s="85"/>
      <c r="R24" s="85"/>
    </row>
    <row r="25" spans="1:18" ht="14.25">
      <c r="A25" s="2" t="s">
        <v>198</v>
      </c>
      <c r="B25" s="2"/>
      <c r="C25" s="2" t="s">
        <v>199</v>
      </c>
      <c r="D25" s="2" t="s">
        <v>197</v>
      </c>
      <c r="E25" s="2"/>
      <c r="F25" s="2"/>
      <c r="G25" s="2"/>
      <c r="H25" s="2"/>
      <c r="I25" s="85"/>
      <c r="J25" s="99"/>
      <c r="K25" s="99"/>
      <c r="L25" s="99"/>
      <c r="M25" s="99"/>
      <c r="N25" s="99"/>
      <c r="O25" s="99"/>
      <c r="P25" s="99"/>
      <c r="Q25" s="99"/>
      <c r="R25" s="85"/>
    </row>
    <row r="26" spans="1:18" ht="14.25">
      <c r="A26" s="2" t="s">
        <v>200</v>
      </c>
      <c r="B26" s="2"/>
      <c r="C26" s="2" t="s">
        <v>201</v>
      </c>
      <c r="D26" s="2"/>
      <c r="E26" s="2"/>
      <c r="F26" s="2"/>
      <c r="G26" s="2"/>
      <c r="H26" s="2"/>
      <c r="I26" s="85"/>
      <c r="J26" s="99"/>
      <c r="K26" s="99"/>
      <c r="L26" s="99"/>
      <c r="M26" s="99"/>
      <c r="N26" s="99"/>
      <c r="O26" s="99"/>
      <c r="P26" s="99"/>
      <c r="Q26" s="99"/>
      <c r="R26" s="85"/>
    </row>
    <row r="27" spans="1:18" ht="14.25">
      <c r="A27" s="2" t="s">
        <v>202</v>
      </c>
      <c r="B27" s="2"/>
      <c r="C27" s="2" t="s">
        <v>203</v>
      </c>
      <c r="D27" s="2"/>
      <c r="E27" s="2"/>
      <c r="F27" s="2"/>
      <c r="G27" s="2"/>
      <c r="H27" s="2"/>
      <c r="I27" s="85"/>
      <c r="J27" s="99"/>
      <c r="K27" s="99"/>
      <c r="L27" s="99"/>
      <c r="M27" s="99"/>
      <c r="N27" s="99"/>
      <c r="O27" s="99"/>
      <c r="P27" s="99"/>
      <c r="Q27" s="99"/>
      <c r="R27" s="85"/>
    </row>
    <row r="28" spans="1:18" ht="14.25">
      <c r="A28" s="2" t="s">
        <v>202</v>
      </c>
      <c r="B28" s="2"/>
      <c r="C28" s="2" t="s">
        <v>204</v>
      </c>
      <c r="D28" s="2"/>
      <c r="E28" s="2"/>
      <c r="F28" s="2"/>
      <c r="G28" s="2"/>
      <c r="H28" s="2"/>
      <c r="I28" s="85"/>
      <c r="J28" s="99"/>
      <c r="K28" s="99"/>
      <c r="L28" s="99"/>
      <c r="M28" s="99"/>
      <c r="N28" s="99"/>
      <c r="O28" s="99"/>
      <c r="P28" s="99"/>
      <c r="Q28" s="99"/>
      <c r="R28" s="85"/>
    </row>
    <row r="29" spans="1:18" ht="14.25">
      <c r="A29" s="2" t="s">
        <v>202</v>
      </c>
      <c r="B29" s="2"/>
      <c r="C29" s="2" t="s">
        <v>205</v>
      </c>
      <c r="D29" s="2"/>
      <c r="E29" s="2">
        <f>0.01163</f>
        <v>0.01163</v>
      </c>
      <c r="F29" s="2" t="s">
        <v>30</v>
      </c>
      <c r="G29" s="2"/>
      <c r="H29" s="2"/>
      <c r="I29" s="85"/>
      <c r="J29" s="99"/>
      <c r="K29" s="99"/>
      <c r="L29" s="99"/>
      <c r="M29" s="99"/>
      <c r="N29" s="99"/>
      <c r="O29" s="99"/>
      <c r="P29" s="99"/>
      <c r="Q29" s="99"/>
      <c r="R29" s="85"/>
    </row>
    <row r="30" spans="1:18" ht="14.25">
      <c r="A30" s="2"/>
      <c r="B30" s="2"/>
      <c r="C30" s="2"/>
      <c r="D30" s="2"/>
      <c r="E30" s="2"/>
      <c r="F30" s="2"/>
      <c r="G30" s="2"/>
      <c r="H30" s="2"/>
      <c r="I30" s="85"/>
      <c r="J30" s="99"/>
      <c r="K30" s="99"/>
      <c r="L30" s="99"/>
      <c r="M30" s="99"/>
      <c r="N30" s="99"/>
      <c r="O30" s="99"/>
      <c r="P30" s="99"/>
      <c r="Q30" s="99"/>
      <c r="R30" s="85"/>
    </row>
    <row r="31" spans="1:18" ht="14.25">
      <c r="A31" s="2" t="s">
        <v>206</v>
      </c>
      <c r="B31" s="2"/>
      <c r="C31" s="2"/>
      <c r="D31" s="2"/>
      <c r="E31" s="2"/>
      <c r="F31" s="2"/>
      <c r="G31" s="2"/>
      <c r="H31" s="2"/>
      <c r="I31" s="85"/>
      <c r="J31" s="99"/>
      <c r="K31" s="99"/>
      <c r="L31" s="99"/>
      <c r="M31" s="99"/>
      <c r="N31" s="99"/>
      <c r="O31" s="99"/>
      <c r="P31" s="99"/>
      <c r="Q31" s="99"/>
      <c r="R31" s="85"/>
    </row>
    <row r="32" spans="1:18" ht="14.25">
      <c r="A32" s="22" t="s">
        <v>207</v>
      </c>
      <c r="B32" s="22"/>
      <c r="C32" s="2"/>
      <c r="D32" s="2"/>
      <c r="E32" s="2"/>
      <c r="F32" s="2"/>
      <c r="G32" s="2"/>
      <c r="H32" s="2"/>
      <c r="I32" s="85"/>
      <c r="J32" s="99"/>
      <c r="K32" s="99"/>
      <c r="L32" s="99"/>
      <c r="M32" s="99"/>
      <c r="N32" s="99"/>
      <c r="O32" s="99"/>
      <c r="P32" s="99"/>
      <c r="Q32" s="99"/>
      <c r="R32" s="85"/>
    </row>
    <row r="33" spans="1:18" ht="14.25">
      <c r="A33" s="2"/>
      <c r="B33" s="2"/>
      <c r="C33" s="2"/>
      <c r="D33" s="2"/>
      <c r="E33" s="2"/>
      <c r="F33" s="2"/>
      <c r="G33" s="2"/>
      <c r="H33" s="2"/>
      <c r="I33" s="85"/>
      <c r="J33" s="99"/>
      <c r="K33" s="99"/>
      <c r="L33" s="99"/>
      <c r="M33" s="99"/>
      <c r="N33" s="99"/>
      <c r="O33" s="99"/>
      <c r="P33" s="99"/>
      <c r="Q33" s="99"/>
      <c r="R33" s="85"/>
    </row>
    <row r="34" spans="1:18" ht="14.25">
      <c r="A34" s="2"/>
      <c r="B34" s="2"/>
      <c r="C34" s="2"/>
      <c r="D34" s="2"/>
      <c r="E34" s="2"/>
      <c r="F34" s="2"/>
      <c r="G34" s="2"/>
      <c r="H34" s="2"/>
      <c r="I34" s="85"/>
      <c r="J34" s="99"/>
      <c r="K34" s="99"/>
      <c r="L34" s="99"/>
      <c r="M34" s="99"/>
      <c r="N34" s="99"/>
      <c r="O34" s="99"/>
      <c r="P34" s="99"/>
      <c r="Q34" s="99"/>
      <c r="R34" s="85"/>
    </row>
    <row r="35" spans="1:18" ht="14.25">
      <c r="A35" s="2"/>
      <c r="B35" s="2"/>
      <c r="C35" s="2"/>
      <c r="D35" s="2"/>
      <c r="E35" s="2"/>
      <c r="F35" s="2"/>
      <c r="G35" s="2"/>
      <c r="H35" s="2"/>
      <c r="I35" s="85"/>
      <c r="J35" s="99"/>
      <c r="K35" s="99"/>
      <c r="L35" s="99"/>
      <c r="M35" s="99"/>
      <c r="N35" s="99"/>
      <c r="O35" s="99"/>
      <c r="P35" s="99"/>
      <c r="Q35" s="99"/>
      <c r="R35" s="85"/>
    </row>
    <row r="36" spans="1:17" ht="14.25">
      <c r="A36" s="109"/>
      <c r="B36" s="109"/>
      <c r="C36" s="109"/>
      <c r="D36" s="109"/>
      <c r="E36" s="109"/>
      <c r="F36" s="109"/>
      <c r="G36" s="109"/>
      <c r="H36" s="109"/>
      <c r="I36" s="109"/>
      <c r="J36" s="42"/>
      <c r="K36" s="42"/>
      <c r="L36" s="42"/>
      <c r="M36" s="161"/>
      <c r="N36" s="42"/>
      <c r="O36" s="42"/>
      <c r="P36" s="42"/>
      <c r="Q36" s="42"/>
    </row>
    <row r="37" spans="1:17" ht="14.25">
      <c r="A37" s="109"/>
      <c r="B37" s="109"/>
      <c r="C37" s="109"/>
      <c r="D37" s="109"/>
      <c r="E37" s="109"/>
      <c r="F37" s="109"/>
      <c r="G37" s="109"/>
      <c r="H37" s="109"/>
      <c r="I37" s="109"/>
      <c r="J37" s="198"/>
      <c r="K37" s="198"/>
      <c r="L37" s="42"/>
      <c r="M37" s="95"/>
      <c r="N37" s="199"/>
      <c r="O37" s="199"/>
      <c r="P37" s="42"/>
      <c r="Q37" s="42"/>
    </row>
    <row r="38" spans="1:17" ht="14.25">
      <c r="A38" s="109"/>
      <c r="B38" s="109"/>
      <c r="C38" s="109"/>
      <c r="D38" s="109"/>
      <c r="E38" s="109"/>
      <c r="F38" s="109"/>
      <c r="G38" s="109"/>
      <c r="H38" s="109"/>
      <c r="I38" s="109"/>
      <c r="J38" s="42"/>
      <c r="K38" s="42"/>
      <c r="L38" s="42"/>
      <c r="M38" s="42"/>
      <c r="N38" s="42"/>
      <c r="O38" s="42"/>
      <c r="P38" s="42"/>
      <c r="Q38" s="42"/>
    </row>
    <row r="39" spans="1:17" ht="14.25">
      <c r="A39" s="109"/>
      <c r="B39" s="109"/>
      <c r="C39" s="109"/>
      <c r="D39" s="109"/>
      <c r="E39" s="109"/>
      <c r="F39" s="109"/>
      <c r="G39" s="109"/>
      <c r="H39" s="109"/>
      <c r="I39" s="109"/>
      <c r="J39" s="42"/>
      <c r="K39" s="42"/>
      <c r="L39" s="42"/>
      <c r="M39" s="42"/>
      <c r="N39" s="42"/>
      <c r="O39" s="42"/>
      <c r="P39" s="42"/>
      <c r="Q39" s="42"/>
    </row>
    <row r="40" spans="1:20" s="85" customFormat="1" ht="14.25">
      <c r="A40" s="109"/>
      <c r="B40" s="109"/>
      <c r="C40" s="109"/>
      <c r="D40" s="109"/>
      <c r="E40" s="109"/>
      <c r="F40" s="109"/>
      <c r="G40" s="109"/>
      <c r="H40" s="109"/>
      <c r="I40" s="109"/>
      <c r="J40" s="42"/>
      <c r="K40" s="42"/>
      <c r="L40" s="42"/>
      <c r="M40" s="42"/>
      <c r="N40" s="42"/>
      <c r="O40" s="42"/>
      <c r="P40" s="42"/>
      <c r="Q40" s="42"/>
      <c r="S40" s="99"/>
      <c r="T40" s="99"/>
    </row>
    <row r="41" spans="1:20" s="85" customFormat="1" ht="14.25">
      <c r="A41" s="109"/>
      <c r="B41" s="109"/>
      <c r="C41" s="109"/>
      <c r="D41" s="109"/>
      <c r="E41" s="109"/>
      <c r="F41" s="109"/>
      <c r="G41" s="109"/>
      <c r="H41" s="109"/>
      <c r="I41" s="109"/>
      <c r="J41" s="42"/>
      <c r="K41" s="42"/>
      <c r="L41" s="42"/>
      <c r="M41" s="42"/>
      <c r="N41" s="42"/>
      <c r="O41" s="42"/>
      <c r="P41" s="42"/>
      <c r="Q41" s="42"/>
      <c r="S41" s="99"/>
      <c r="T41" s="99"/>
    </row>
    <row r="42" spans="10:20" s="85" customFormat="1" ht="14.25">
      <c r="J42" s="22"/>
      <c r="K42" s="22"/>
      <c r="L42" s="2"/>
      <c r="M42" s="2"/>
      <c r="N42" s="2"/>
      <c r="O42" s="2"/>
      <c r="P42" s="2"/>
      <c r="Q42" s="2"/>
      <c r="S42" s="99"/>
      <c r="T42" s="99"/>
    </row>
    <row r="43" s="85" customFormat="1" ht="14.25"/>
    <row r="44" s="85" customFormat="1" ht="14.25"/>
    <row r="45" s="85" customFormat="1" ht="14.25"/>
    <row r="46" s="85" customFormat="1" ht="14.25"/>
    <row r="47" s="85" customFormat="1" ht="14.25"/>
    <row r="48" s="85" customFormat="1" ht="14.25"/>
    <row r="49" s="85" customFormat="1" ht="14.25"/>
    <row r="50" s="85" customFormat="1" ht="14.25"/>
    <row r="51" s="85" customFormat="1" ht="14.25"/>
    <row r="52" s="85" customFormat="1" ht="14.25"/>
    <row r="53" s="85" customFormat="1" ht="14.25"/>
    <row r="54" s="85" customFormat="1" ht="14.25"/>
    <row r="55" s="85" customFormat="1" ht="14.25"/>
    <row r="56" s="85" customFormat="1" ht="14.25"/>
    <row r="57" spans="10:26" s="85" customFormat="1" ht="14.25">
      <c r="J57" s="2"/>
      <c r="K57" s="2"/>
      <c r="L57" s="2"/>
      <c r="M57" s="2"/>
      <c r="N57" s="2"/>
      <c r="O57" s="2"/>
      <c r="P57" s="2"/>
      <c r="Q57" s="2"/>
      <c r="S57" s="99"/>
      <c r="T57" s="99"/>
      <c r="U57" s="99"/>
      <c r="V57" s="99"/>
      <c r="W57" s="99"/>
      <c r="X57" s="99"/>
      <c r="Y57" s="99"/>
      <c r="Z57" s="99"/>
    </row>
    <row r="58" spans="10:26" s="85" customFormat="1" ht="14.25">
      <c r="J58" s="2"/>
      <c r="K58" s="2"/>
      <c r="L58" s="2"/>
      <c r="M58" s="2"/>
      <c r="N58" s="2"/>
      <c r="O58" s="2"/>
      <c r="P58" s="2"/>
      <c r="Q58" s="2"/>
      <c r="S58" s="99"/>
      <c r="T58" s="99"/>
      <c r="U58" s="99"/>
      <c r="V58" s="99"/>
      <c r="W58" s="99"/>
      <c r="X58" s="99"/>
      <c r="Y58" s="99"/>
      <c r="Z58" s="99"/>
    </row>
    <row r="59" spans="10:26" s="85" customFormat="1" ht="14.25">
      <c r="J59" s="2"/>
      <c r="K59" s="2"/>
      <c r="L59" s="2"/>
      <c r="M59" s="2"/>
      <c r="N59" s="2"/>
      <c r="O59" s="2"/>
      <c r="P59" s="2"/>
      <c r="Q59" s="2"/>
      <c r="S59" s="99"/>
      <c r="T59" s="99"/>
      <c r="U59" s="99"/>
      <c r="V59" s="99"/>
      <c r="W59" s="99"/>
      <c r="X59" s="99"/>
      <c r="Y59" s="99"/>
      <c r="Z59" s="99"/>
    </row>
    <row r="60" spans="10:26" s="85" customFormat="1" ht="14.25">
      <c r="J60" s="2"/>
      <c r="K60" s="2"/>
      <c r="L60" s="2"/>
      <c r="M60" s="2"/>
      <c r="N60" s="2"/>
      <c r="O60" s="2"/>
      <c r="P60" s="2"/>
      <c r="Q60" s="2"/>
      <c r="S60" s="99"/>
      <c r="T60" s="99"/>
      <c r="U60" s="99"/>
      <c r="V60" s="99"/>
      <c r="W60" s="99"/>
      <c r="X60" s="99"/>
      <c r="Y60" s="99"/>
      <c r="Z60" s="99"/>
    </row>
    <row r="61" spans="10:26" s="85" customFormat="1" ht="14.25">
      <c r="J61" s="2"/>
      <c r="K61" s="2"/>
      <c r="L61" s="2"/>
      <c r="M61" s="2"/>
      <c r="N61" s="2"/>
      <c r="O61" s="2"/>
      <c r="P61" s="2"/>
      <c r="Q61" s="2"/>
      <c r="S61" s="99"/>
      <c r="T61" s="99"/>
      <c r="U61" s="99"/>
      <c r="V61" s="99"/>
      <c r="W61" s="99"/>
      <c r="X61" s="99"/>
      <c r="Y61" s="99"/>
      <c r="Z61" s="99"/>
    </row>
    <row r="79" spans="10:26" s="85" customFormat="1" ht="14.25">
      <c r="J79" s="2"/>
      <c r="K79" s="2"/>
      <c r="L79" s="2"/>
      <c r="M79" s="2"/>
      <c r="N79" s="2"/>
      <c r="O79" s="2"/>
      <c r="P79" s="2"/>
      <c r="Q79" s="2"/>
      <c r="S79" s="99"/>
      <c r="T79" s="99"/>
      <c r="U79" s="99"/>
      <c r="V79" s="99"/>
      <c r="W79" s="99"/>
      <c r="X79" s="99"/>
      <c r="Y79" s="99"/>
      <c r="Z79" s="99"/>
    </row>
    <row r="80" spans="10:26" s="85" customFormat="1" ht="14.25">
      <c r="J80" s="2"/>
      <c r="K80" s="2"/>
      <c r="L80" s="2"/>
      <c r="M80" s="2"/>
      <c r="N80" s="2"/>
      <c r="O80" s="2"/>
      <c r="P80" s="2"/>
      <c r="Q80" s="2"/>
      <c r="S80" s="99"/>
      <c r="T80" s="99"/>
      <c r="U80" s="99"/>
      <c r="V80" s="99"/>
      <c r="W80" s="99"/>
      <c r="X80" s="99"/>
      <c r="Y80" s="99"/>
      <c r="Z80" s="99"/>
    </row>
    <row r="81" spans="10:26" s="85" customFormat="1" ht="14.25">
      <c r="J81" s="2"/>
      <c r="K81" s="2"/>
      <c r="L81" s="2"/>
      <c r="M81" s="2"/>
      <c r="N81" s="2"/>
      <c r="O81" s="2"/>
      <c r="P81" s="2"/>
      <c r="Q81" s="2"/>
      <c r="S81" s="99"/>
      <c r="T81" s="99"/>
      <c r="U81" s="99"/>
      <c r="V81" s="99"/>
      <c r="W81" s="99"/>
      <c r="X81" s="99"/>
      <c r="Y81" s="99"/>
      <c r="Z81" s="99"/>
    </row>
    <row r="82" spans="10:26" s="85" customFormat="1" ht="14.25">
      <c r="J82" s="2"/>
      <c r="K82" s="2"/>
      <c r="L82" s="2"/>
      <c r="M82" s="2"/>
      <c r="N82" s="2"/>
      <c r="O82" s="2"/>
      <c r="P82" s="2"/>
      <c r="Q82" s="2"/>
      <c r="S82" s="99"/>
      <c r="T82" s="99"/>
      <c r="U82" s="99"/>
      <c r="V82" s="99"/>
      <c r="W82" s="99"/>
      <c r="X82" s="99"/>
      <c r="Y82" s="99"/>
      <c r="Z82" s="99"/>
    </row>
    <row r="83" spans="10:26" s="85" customFormat="1" ht="14.25">
      <c r="J83" s="2"/>
      <c r="K83" s="2"/>
      <c r="L83" s="2"/>
      <c r="M83" s="2"/>
      <c r="N83" s="2"/>
      <c r="O83" s="2"/>
      <c r="P83" s="2"/>
      <c r="Q83" s="2"/>
      <c r="S83" s="99"/>
      <c r="T83" s="99"/>
      <c r="U83" s="99"/>
      <c r="V83" s="99"/>
      <c r="W83" s="99"/>
      <c r="X83" s="99"/>
      <c r="Y83" s="99"/>
      <c r="Z83" s="99"/>
    </row>
    <row r="84" spans="10:26" s="85" customFormat="1" ht="14.25">
      <c r="J84" s="2"/>
      <c r="K84" s="2"/>
      <c r="L84" s="2"/>
      <c r="M84" s="2"/>
      <c r="N84" s="2"/>
      <c r="O84" s="2"/>
      <c r="P84" s="2"/>
      <c r="Q84" s="2"/>
      <c r="S84" s="99"/>
      <c r="T84" s="99"/>
      <c r="U84" s="99"/>
      <c r="V84" s="99"/>
      <c r="W84" s="99"/>
      <c r="X84" s="99"/>
      <c r="Y84" s="99"/>
      <c r="Z84" s="99"/>
    </row>
    <row r="85" spans="10:26" s="85" customFormat="1" ht="14.25">
      <c r="J85" s="2"/>
      <c r="K85" s="2"/>
      <c r="L85" s="2"/>
      <c r="M85" s="2"/>
      <c r="N85" s="2"/>
      <c r="O85" s="2"/>
      <c r="P85" s="2"/>
      <c r="Q85" s="2"/>
      <c r="S85" s="99"/>
      <c r="T85" s="99"/>
      <c r="U85" s="99"/>
      <c r="V85" s="99"/>
      <c r="W85" s="99"/>
      <c r="X85" s="99"/>
      <c r="Y85" s="99"/>
      <c r="Z85" s="99"/>
    </row>
    <row r="86" spans="10:26" s="85" customFormat="1" ht="14.25">
      <c r="J86" s="2"/>
      <c r="K86" s="2"/>
      <c r="L86" s="2"/>
      <c r="M86" s="2"/>
      <c r="N86" s="2"/>
      <c r="O86" s="2"/>
      <c r="P86" s="2"/>
      <c r="Q86" s="2"/>
      <c r="S86" s="99"/>
      <c r="T86" s="99"/>
      <c r="U86" s="99"/>
      <c r="V86" s="99"/>
      <c r="W86" s="99"/>
      <c r="X86" s="99"/>
      <c r="Y86" s="99"/>
      <c r="Z86" s="99"/>
    </row>
    <row r="87" spans="10:26" s="85" customFormat="1" ht="14.25">
      <c r="J87" s="2"/>
      <c r="K87" s="2"/>
      <c r="L87" s="2"/>
      <c r="M87" s="2"/>
      <c r="N87" s="2"/>
      <c r="O87" s="2"/>
      <c r="P87" s="2"/>
      <c r="Q87" s="2"/>
      <c r="S87" s="99"/>
      <c r="T87" s="99"/>
      <c r="U87" s="99"/>
      <c r="V87" s="99"/>
      <c r="W87" s="99"/>
      <c r="X87" s="99"/>
      <c r="Y87" s="99"/>
      <c r="Z87" s="99"/>
    </row>
    <row r="88" spans="10:26" s="85" customFormat="1" ht="14.25">
      <c r="J88" s="2"/>
      <c r="K88" s="2"/>
      <c r="L88" s="2"/>
      <c r="M88" s="2"/>
      <c r="N88" s="2"/>
      <c r="O88" s="2"/>
      <c r="P88" s="2"/>
      <c r="Q88" s="2"/>
      <c r="S88" s="99"/>
      <c r="T88" s="99"/>
      <c r="U88" s="99"/>
      <c r="V88" s="99"/>
      <c r="W88" s="99"/>
      <c r="X88" s="99"/>
      <c r="Y88" s="99"/>
      <c r="Z88" s="99"/>
    </row>
    <row r="89" spans="10:26" s="85" customFormat="1" ht="14.25">
      <c r="J89" s="2"/>
      <c r="K89" s="2"/>
      <c r="L89" s="2"/>
      <c r="M89" s="2"/>
      <c r="N89" s="2"/>
      <c r="O89" s="2"/>
      <c r="P89" s="2"/>
      <c r="Q89" s="2"/>
      <c r="S89" s="99"/>
      <c r="T89" s="99"/>
      <c r="U89" s="99"/>
      <c r="V89" s="99"/>
      <c r="W89" s="99"/>
      <c r="X89" s="99"/>
      <c r="Y89" s="99"/>
      <c r="Z89" s="99"/>
    </row>
    <row r="90" spans="10:26" s="85" customFormat="1" ht="14.25">
      <c r="J90" s="2"/>
      <c r="K90" s="2"/>
      <c r="L90" s="2"/>
      <c r="M90" s="2"/>
      <c r="N90" s="2"/>
      <c r="O90" s="2"/>
      <c r="P90" s="2"/>
      <c r="Q90" s="2"/>
      <c r="S90" s="99"/>
      <c r="T90" s="99"/>
      <c r="U90" s="99"/>
      <c r="V90" s="99"/>
      <c r="W90" s="99"/>
      <c r="X90" s="99"/>
      <c r="Y90" s="99"/>
      <c r="Z90" s="99"/>
    </row>
    <row r="91" spans="10:26" s="85" customFormat="1" ht="14.25">
      <c r="J91" s="2"/>
      <c r="K91" s="2"/>
      <c r="L91" s="2"/>
      <c r="M91" s="2"/>
      <c r="N91" s="2"/>
      <c r="O91" s="2"/>
      <c r="P91" s="2"/>
      <c r="Q91" s="2"/>
      <c r="S91" s="99"/>
      <c r="T91" s="99"/>
      <c r="U91" s="99"/>
      <c r="V91" s="99"/>
      <c r="W91" s="99"/>
      <c r="X91" s="99"/>
      <c r="Y91" s="99"/>
      <c r="Z91" s="99"/>
    </row>
    <row r="92" spans="10:26" s="85" customFormat="1" ht="14.25">
      <c r="J92" s="2"/>
      <c r="K92" s="2"/>
      <c r="L92" s="2"/>
      <c r="M92" s="2"/>
      <c r="N92" s="2"/>
      <c r="O92" s="2"/>
      <c r="P92" s="2"/>
      <c r="Q92" s="2"/>
      <c r="S92" s="99"/>
      <c r="T92" s="99"/>
      <c r="U92" s="99"/>
      <c r="V92" s="99"/>
      <c r="W92" s="99"/>
      <c r="X92" s="99"/>
      <c r="Y92" s="99"/>
      <c r="Z92" s="99"/>
    </row>
    <row r="93" spans="10:26" s="85" customFormat="1" ht="14.25">
      <c r="J93" s="2"/>
      <c r="K93" s="2"/>
      <c r="L93" s="2"/>
      <c r="M93" s="2"/>
      <c r="N93" s="2"/>
      <c r="O93" s="2"/>
      <c r="P93" s="2"/>
      <c r="Q93" s="2"/>
      <c r="S93" s="99"/>
      <c r="T93" s="99"/>
      <c r="U93" s="99"/>
      <c r="V93" s="99"/>
      <c r="W93" s="99"/>
      <c r="X93" s="99"/>
      <c r="Y93" s="99"/>
      <c r="Z93" s="99"/>
    </row>
    <row r="94" spans="10:26" s="85" customFormat="1" ht="14.25">
      <c r="J94" s="2"/>
      <c r="K94" s="2"/>
      <c r="L94" s="2"/>
      <c r="M94" s="2"/>
      <c r="N94" s="2"/>
      <c r="O94" s="2"/>
      <c r="P94" s="2"/>
      <c r="Q94" s="2"/>
      <c r="S94" s="99"/>
      <c r="T94" s="99"/>
      <c r="U94" s="99"/>
      <c r="V94" s="99"/>
      <c r="W94" s="99"/>
      <c r="X94" s="99"/>
      <c r="Y94" s="99"/>
      <c r="Z94" s="99"/>
    </row>
    <row r="95" spans="2:26" s="85" customFormat="1" ht="14.25">
      <c r="B95" s="86" t="s">
        <v>186</v>
      </c>
      <c r="C95" s="86"/>
      <c r="D95" s="86"/>
      <c r="E95" s="86"/>
      <c r="F95" s="86"/>
      <c r="G95" s="86"/>
      <c r="H95" s="86"/>
      <c r="I95" s="86"/>
      <c r="J95" s="2"/>
      <c r="K95" s="2"/>
      <c r="L95" s="2"/>
      <c r="M95" s="2"/>
      <c r="N95" s="2"/>
      <c r="O95" s="2"/>
      <c r="P95" s="2"/>
      <c r="Q95" s="2"/>
      <c r="S95" s="99"/>
      <c r="T95" s="99"/>
      <c r="U95" s="99"/>
      <c r="V95" s="99"/>
      <c r="W95" s="99"/>
      <c r="X95" s="99"/>
      <c r="Y95" s="99"/>
      <c r="Z95" s="99"/>
    </row>
    <row r="96" spans="10:26" s="85" customFormat="1" ht="14.25">
      <c r="J96" s="2"/>
      <c r="K96" s="2"/>
      <c r="L96" s="2"/>
      <c r="M96" s="2"/>
      <c r="N96" s="2"/>
      <c r="O96" s="2"/>
      <c r="P96" s="2"/>
      <c r="Q96" s="2"/>
      <c r="S96" s="99"/>
      <c r="T96" s="99"/>
      <c r="U96" s="99"/>
      <c r="V96" s="99"/>
      <c r="W96" s="99"/>
      <c r="X96" s="99"/>
      <c r="Y96" s="99"/>
      <c r="Z96" s="99"/>
    </row>
    <row r="97" spans="10:26" s="85" customFormat="1" ht="14.25">
      <c r="J97" s="2"/>
      <c r="K97" s="2"/>
      <c r="L97" s="2"/>
      <c r="M97" s="2"/>
      <c r="N97" s="2"/>
      <c r="O97" s="2"/>
      <c r="P97" s="2"/>
      <c r="Q97" s="2"/>
      <c r="S97" s="99"/>
      <c r="T97" s="99"/>
      <c r="U97" s="99"/>
      <c r="V97" s="99"/>
      <c r="W97" s="99"/>
      <c r="X97" s="99"/>
      <c r="Y97" s="99"/>
      <c r="Z97" s="99"/>
    </row>
    <row r="98" spans="10:26" s="85" customFormat="1" ht="14.25">
      <c r="J98" s="2"/>
      <c r="K98" s="2"/>
      <c r="L98" s="2"/>
      <c r="M98" s="2"/>
      <c r="N98" s="2"/>
      <c r="O98" s="2"/>
      <c r="P98" s="2"/>
      <c r="Q98" s="2"/>
      <c r="S98" s="99"/>
      <c r="T98" s="99"/>
      <c r="U98" s="99"/>
      <c r="V98" s="99"/>
      <c r="W98" s="99"/>
      <c r="X98" s="99"/>
      <c r="Y98" s="99"/>
      <c r="Z98" s="99"/>
    </row>
    <row r="105" spans="10:26" s="85" customFormat="1" ht="14.25">
      <c r="J105" s="2"/>
      <c r="K105" s="2"/>
      <c r="L105" s="2"/>
      <c r="M105" s="2"/>
      <c r="N105" s="2"/>
      <c r="O105" s="2"/>
      <c r="P105" s="2"/>
      <c r="Q105" s="2"/>
      <c r="S105" s="99"/>
      <c r="T105" s="99"/>
      <c r="U105" s="99"/>
      <c r="V105" s="99"/>
      <c r="W105" s="99"/>
      <c r="X105" s="99"/>
      <c r="Y105" s="99"/>
      <c r="Z105" s="99"/>
    </row>
    <row r="106" spans="10:26" s="85" customFormat="1" ht="14.25">
      <c r="J106" s="2"/>
      <c r="K106" s="2"/>
      <c r="L106" s="2"/>
      <c r="M106" s="2"/>
      <c r="N106" s="2"/>
      <c r="O106" s="2"/>
      <c r="P106" s="2"/>
      <c r="Q106" s="2"/>
      <c r="S106" s="99"/>
      <c r="T106" s="99"/>
      <c r="U106" s="99"/>
      <c r="V106" s="99"/>
      <c r="W106" s="99"/>
      <c r="X106" s="99"/>
      <c r="Y106" s="99"/>
      <c r="Z106" s="99"/>
    </row>
    <row r="107" spans="10:26" s="85" customFormat="1" ht="14.25">
      <c r="J107" s="2"/>
      <c r="K107" s="2"/>
      <c r="L107" s="2"/>
      <c r="M107" s="2"/>
      <c r="N107" s="2"/>
      <c r="O107" s="2"/>
      <c r="P107" s="2"/>
      <c r="Q107" s="2"/>
      <c r="S107" s="99"/>
      <c r="T107" s="99"/>
      <c r="U107" s="99"/>
      <c r="V107" s="99"/>
      <c r="W107" s="99"/>
      <c r="X107" s="99"/>
      <c r="Y107" s="99"/>
      <c r="Z107" s="99"/>
    </row>
    <row r="108" spans="10:26" s="85" customFormat="1" ht="14.25">
      <c r="J108" s="2"/>
      <c r="K108" s="2"/>
      <c r="L108" s="2"/>
      <c r="M108" s="2"/>
      <c r="N108" s="2"/>
      <c r="O108" s="2"/>
      <c r="P108" s="2"/>
      <c r="Q108" s="2"/>
      <c r="S108" s="99"/>
      <c r="T108" s="99"/>
      <c r="U108" s="99"/>
      <c r="V108" s="99"/>
      <c r="W108" s="99"/>
      <c r="X108" s="99"/>
      <c r="Y108" s="99"/>
      <c r="Z108" s="99"/>
    </row>
    <row r="109" spans="10:26" s="85" customFormat="1" ht="14.25">
      <c r="J109" s="2"/>
      <c r="K109" s="2"/>
      <c r="L109" s="2"/>
      <c r="M109" s="2"/>
      <c r="N109" s="2"/>
      <c r="O109" s="2"/>
      <c r="P109" s="2"/>
      <c r="Q109" s="2"/>
      <c r="S109" s="99"/>
      <c r="T109" s="99"/>
      <c r="U109" s="99"/>
      <c r="V109" s="99"/>
      <c r="W109" s="99"/>
      <c r="X109" s="99"/>
      <c r="Y109" s="99"/>
      <c r="Z109" s="99"/>
    </row>
    <row r="110" spans="10:26" s="85" customFormat="1" ht="14.25">
      <c r="J110" s="2"/>
      <c r="K110" s="2"/>
      <c r="L110" s="2"/>
      <c r="M110" s="2"/>
      <c r="N110" s="2"/>
      <c r="O110" s="2"/>
      <c r="P110" s="2"/>
      <c r="Q110" s="2"/>
      <c r="S110" s="99"/>
      <c r="T110" s="99"/>
      <c r="U110" s="99"/>
      <c r="V110" s="99"/>
      <c r="W110" s="99"/>
      <c r="X110" s="99"/>
      <c r="Y110" s="99"/>
      <c r="Z110" s="99"/>
    </row>
    <row r="111" spans="10:26" s="85" customFormat="1" ht="14.25">
      <c r="J111" s="2"/>
      <c r="K111" s="2"/>
      <c r="L111" s="2"/>
      <c r="M111" s="2"/>
      <c r="N111" s="2"/>
      <c r="O111" s="2"/>
      <c r="P111" s="2"/>
      <c r="Q111" s="2"/>
      <c r="S111" s="99"/>
      <c r="T111" s="99"/>
      <c r="U111" s="99"/>
      <c r="V111" s="99"/>
      <c r="W111" s="99"/>
      <c r="X111" s="99"/>
      <c r="Y111" s="99"/>
      <c r="Z111" s="99"/>
    </row>
    <row r="112" spans="10:26" s="85" customFormat="1" ht="14.25">
      <c r="J112" s="2"/>
      <c r="K112" s="2"/>
      <c r="L112" s="2"/>
      <c r="M112" s="2"/>
      <c r="N112" s="2"/>
      <c r="O112" s="2"/>
      <c r="P112" s="2"/>
      <c r="Q112" s="2"/>
      <c r="S112" s="99"/>
      <c r="T112" s="99"/>
      <c r="U112" s="99"/>
      <c r="V112" s="99"/>
      <c r="W112" s="99"/>
      <c r="X112" s="99"/>
      <c r="Y112" s="99"/>
      <c r="Z112" s="99"/>
    </row>
    <row r="113" spans="10:26" s="85" customFormat="1" ht="14.25">
      <c r="J113" s="2"/>
      <c r="K113" s="2"/>
      <c r="L113" s="2"/>
      <c r="M113" s="2"/>
      <c r="N113" s="2"/>
      <c r="O113" s="2"/>
      <c r="P113" s="2"/>
      <c r="Q113" s="2"/>
      <c r="S113" s="99"/>
      <c r="T113" s="99"/>
      <c r="U113" s="99"/>
      <c r="V113" s="99"/>
      <c r="W113" s="99"/>
      <c r="X113" s="99"/>
      <c r="Y113" s="99"/>
      <c r="Z113" s="99"/>
    </row>
    <row r="114" spans="10:26" s="85" customFormat="1" ht="14.25">
      <c r="J114" s="2"/>
      <c r="K114" s="2"/>
      <c r="L114" s="2"/>
      <c r="M114" s="2"/>
      <c r="N114" s="2"/>
      <c r="O114" s="2"/>
      <c r="P114" s="2"/>
      <c r="Q114" s="2"/>
      <c r="S114" s="99"/>
      <c r="T114" s="99"/>
      <c r="U114" s="99"/>
      <c r="V114" s="99"/>
      <c r="W114" s="99"/>
      <c r="X114" s="99"/>
      <c r="Y114" s="99"/>
      <c r="Z114" s="99"/>
    </row>
    <row r="115" spans="10:26" s="85" customFormat="1" ht="14.25">
      <c r="J115" s="2"/>
      <c r="K115" s="2"/>
      <c r="L115" s="2"/>
      <c r="M115" s="2"/>
      <c r="N115" s="2"/>
      <c r="O115" s="2"/>
      <c r="P115" s="2"/>
      <c r="Q115" s="2"/>
      <c r="S115" s="99"/>
      <c r="T115" s="99"/>
      <c r="U115" s="99"/>
      <c r="V115" s="99"/>
      <c r="W115" s="99"/>
      <c r="X115" s="99"/>
      <c r="Y115" s="99"/>
      <c r="Z115" s="99"/>
    </row>
    <row r="116" spans="10:26" s="85" customFormat="1" ht="14.25">
      <c r="J116" s="2"/>
      <c r="K116" s="2"/>
      <c r="L116" s="2"/>
      <c r="M116" s="2"/>
      <c r="N116" s="2"/>
      <c r="O116" s="2"/>
      <c r="P116" s="2"/>
      <c r="Q116" s="2"/>
      <c r="S116" s="99"/>
      <c r="T116" s="99"/>
      <c r="U116" s="99"/>
      <c r="V116" s="99"/>
      <c r="W116" s="99"/>
      <c r="X116" s="99"/>
      <c r="Y116" s="99"/>
      <c r="Z116" s="99"/>
    </row>
    <row r="117" spans="10:26" s="85" customFormat="1" ht="14.25">
      <c r="J117" s="2"/>
      <c r="K117" s="2"/>
      <c r="L117" s="2"/>
      <c r="M117" s="2"/>
      <c r="N117" s="2"/>
      <c r="O117" s="2"/>
      <c r="P117" s="2"/>
      <c r="Q117" s="2"/>
      <c r="S117" s="99"/>
      <c r="T117" s="99"/>
      <c r="U117" s="99"/>
      <c r="V117" s="99"/>
      <c r="W117" s="99"/>
      <c r="X117" s="99"/>
      <c r="Y117" s="99"/>
      <c r="Z117" s="99"/>
    </row>
    <row r="118" spans="10:26" s="85" customFormat="1" ht="14.25">
      <c r="J118" s="2"/>
      <c r="K118" s="2"/>
      <c r="L118" s="2"/>
      <c r="M118" s="2"/>
      <c r="N118" s="2"/>
      <c r="O118" s="2"/>
      <c r="P118" s="2"/>
      <c r="Q118" s="2"/>
      <c r="S118" s="99"/>
      <c r="T118" s="99"/>
      <c r="U118" s="99"/>
      <c r="V118" s="99"/>
      <c r="W118" s="99"/>
      <c r="X118" s="99"/>
      <c r="Y118" s="99"/>
      <c r="Z118" s="99"/>
    </row>
    <row r="119" spans="10:26" s="85" customFormat="1" ht="14.25">
      <c r="J119" s="2"/>
      <c r="K119" s="2"/>
      <c r="L119" s="2"/>
      <c r="M119" s="2"/>
      <c r="N119" s="2"/>
      <c r="O119" s="2"/>
      <c r="P119" s="2"/>
      <c r="Q119" s="2"/>
      <c r="S119" s="99"/>
      <c r="T119" s="99"/>
      <c r="U119" s="99"/>
      <c r="V119" s="99"/>
      <c r="W119" s="99"/>
      <c r="X119" s="99"/>
      <c r="Y119" s="99"/>
      <c r="Z119" s="99"/>
    </row>
    <row r="120" spans="10:26" s="85" customFormat="1" ht="14.25">
      <c r="J120" s="2"/>
      <c r="K120" s="2"/>
      <c r="L120" s="2"/>
      <c r="M120" s="2"/>
      <c r="N120" s="2"/>
      <c r="O120" s="2"/>
      <c r="P120" s="2"/>
      <c r="Q120" s="2"/>
      <c r="S120" s="99"/>
      <c r="T120" s="99"/>
      <c r="U120" s="99"/>
      <c r="V120" s="99"/>
      <c r="W120" s="99"/>
      <c r="X120" s="99"/>
      <c r="Y120" s="99"/>
      <c r="Z120" s="99"/>
    </row>
    <row r="121" spans="10:26" s="85" customFormat="1" ht="14.25">
      <c r="J121" s="2"/>
      <c r="K121" s="2"/>
      <c r="L121" s="2"/>
      <c r="M121" s="2"/>
      <c r="N121" s="2"/>
      <c r="O121" s="2"/>
      <c r="P121" s="2"/>
      <c r="Q121" s="2"/>
      <c r="S121" s="99"/>
      <c r="T121" s="99"/>
      <c r="U121" s="99"/>
      <c r="V121" s="99"/>
      <c r="W121" s="99"/>
      <c r="X121" s="99"/>
      <c r="Y121" s="99"/>
      <c r="Z121" s="99"/>
    </row>
    <row r="122" spans="10:26" s="85" customFormat="1" ht="14.25">
      <c r="J122" s="2"/>
      <c r="K122" s="2"/>
      <c r="L122" s="2"/>
      <c r="M122" s="2"/>
      <c r="N122" s="2"/>
      <c r="O122" s="2"/>
      <c r="P122" s="2"/>
      <c r="Q122" s="2"/>
      <c r="S122" s="99"/>
      <c r="T122" s="99"/>
      <c r="U122" s="99"/>
      <c r="V122" s="99"/>
      <c r="W122" s="99"/>
      <c r="X122" s="99"/>
      <c r="Y122" s="99"/>
      <c r="Z122" s="99"/>
    </row>
    <row r="123" spans="10:26" s="85" customFormat="1" ht="14.25">
      <c r="J123" s="2"/>
      <c r="K123" s="2"/>
      <c r="L123" s="2"/>
      <c r="M123" s="2"/>
      <c r="N123" s="2"/>
      <c r="O123" s="2"/>
      <c r="P123" s="2"/>
      <c r="Q123" s="2"/>
      <c r="S123" s="99"/>
      <c r="T123" s="99"/>
      <c r="U123" s="99"/>
      <c r="V123" s="99"/>
      <c r="W123" s="99"/>
      <c r="X123" s="99"/>
      <c r="Y123" s="99"/>
      <c r="Z123" s="99"/>
    </row>
    <row r="124" spans="10:26" s="85" customFormat="1" ht="14.25">
      <c r="J124" s="2"/>
      <c r="K124" s="2"/>
      <c r="L124" s="2"/>
      <c r="M124" s="2"/>
      <c r="N124" s="2"/>
      <c r="O124" s="2"/>
      <c r="P124" s="2"/>
      <c r="Q124" s="2"/>
      <c r="S124" s="99"/>
      <c r="T124" s="99"/>
      <c r="U124" s="99"/>
      <c r="V124" s="99"/>
      <c r="W124" s="99"/>
      <c r="X124" s="99"/>
      <c r="Y124" s="99"/>
      <c r="Z124" s="99"/>
    </row>
    <row r="125" spans="10:26" s="85" customFormat="1" ht="14.25">
      <c r="J125" s="2"/>
      <c r="K125" s="2"/>
      <c r="L125" s="2"/>
      <c r="M125" s="2"/>
      <c r="N125" s="2"/>
      <c r="O125" s="2"/>
      <c r="P125" s="2"/>
      <c r="Q125" s="2"/>
      <c r="S125" s="99"/>
      <c r="T125" s="99"/>
      <c r="U125" s="99"/>
      <c r="V125" s="99"/>
      <c r="W125" s="99"/>
      <c r="X125" s="99"/>
      <c r="Y125" s="99"/>
      <c r="Z125" s="99"/>
    </row>
    <row r="126" spans="10:26" s="85" customFormat="1" ht="14.25">
      <c r="J126" s="2"/>
      <c r="K126" s="2"/>
      <c r="L126" s="2"/>
      <c r="M126" s="2"/>
      <c r="N126" s="2"/>
      <c r="O126" s="2"/>
      <c r="P126" s="2"/>
      <c r="Q126" s="2"/>
      <c r="S126" s="99"/>
      <c r="T126" s="99"/>
      <c r="U126" s="99"/>
      <c r="V126" s="99"/>
      <c r="W126" s="99"/>
      <c r="X126" s="99"/>
      <c r="Y126" s="99"/>
      <c r="Z126" s="99"/>
    </row>
    <row r="127" spans="10:26" s="85" customFormat="1" ht="14.25">
      <c r="J127" s="2"/>
      <c r="K127" s="2"/>
      <c r="L127" s="2"/>
      <c r="M127" s="2"/>
      <c r="N127" s="2"/>
      <c r="O127" s="2"/>
      <c r="P127" s="2"/>
      <c r="Q127" s="2"/>
      <c r="S127" s="99"/>
      <c r="T127" s="99"/>
      <c r="U127" s="99"/>
      <c r="V127" s="99"/>
      <c r="W127" s="99"/>
      <c r="X127" s="99"/>
      <c r="Y127" s="99"/>
      <c r="Z127" s="99"/>
    </row>
    <row r="128" spans="10:26" s="85" customFormat="1" ht="14.25">
      <c r="J128" s="2"/>
      <c r="K128" s="2"/>
      <c r="L128" s="2"/>
      <c r="M128" s="2"/>
      <c r="N128" s="2"/>
      <c r="O128" s="2"/>
      <c r="P128" s="2"/>
      <c r="Q128" s="2"/>
      <c r="S128" s="99"/>
      <c r="T128" s="99"/>
      <c r="U128" s="99"/>
      <c r="V128" s="99"/>
      <c r="W128" s="99"/>
      <c r="X128" s="99"/>
      <c r="Y128" s="99"/>
      <c r="Z128" s="99"/>
    </row>
    <row r="129" spans="10:26" s="85" customFormat="1" ht="14.25">
      <c r="J129" s="2"/>
      <c r="K129" s="2"/>
      <c r="L129" s="2"/>
      <c r="M129" s="2"/>
      <c r="N129" s="2"/>
      <c r="O129" s="2"/>
      <c r="P129" s="2"/>
      <c r="Q129" s="2"/>
      <c r="S129" s="99"/>
      <c r="T129" s="99"/>
      <c r="U129" s="99"/>
      <c r="V129" s="99"/>
      <c r="W129" s="99"/>
      <c r="X129" s="99"/>
      <c r="Y129" s="99"/>
      <c r="Z129" s="99"/>
    </row>
    <row r="130" spans="10:26" s="85" customFormat="1" ht="14.25">
      <c r="J130" s="2"/>
      <c r="K130" s="2"/>
      <c r="L130" s="2"/>
      <c r="M130" s="2"/>
      <c r="N130" s="2"/>
      <c r="O130" s="2"/>
      <c r="P130" s="2"/>
      <c r="Q130" s="2"/>
      <c r="S130" s="99"/>
      <c r="T130" s="99"/>
      <c r="U130" s="99"/>
      <c r="V130" s="99"/>
      <c r="W130" s="99"/>
      <c r="X130" s="99"/>
      <c r="Y130" s="99"/>
      <c r="Z130" s="99"/>
    </row>
    <row r="131" spans="10:26" s="85" customFormat="1" ht="14.25">
      <c r="J131" s="2"/>
      <c r="K131" s="2"/>
      <c r="L131" s="2"/>
      <c r="M131" s="2"/>
      <c r="N131" s="2"/>
      <c r="O131" s="2"/>
      <c r="P131" s="2"/>
      <c r="Q131" s="2"/>
      <c r="S131" s="99"/>
      <c r="T131" s="99"/>
      <c r="U131" s="99"/>
      <c r="V131" s="99"/>
      <c r="W131" s="99"/>
      <c r="X131" s="99"/>
      <c r="Y131" s="99"/>
      <c r="Z131" s="99"/>
    </row>
    <row r="132" spans="10:26" s="85" customFormat="1" ht="14.25">
      <c r="J132" s="2"/>
      <c r="K132" s="2"/>
      <c r="L132" s="2"/>
      <c r="M132" s="2"/>
      <c r="N132" s="2"/>
      <c r="O132" s="2"/>
      <c r="P132" s="2"/>
      <c r="Q132" s="2"/>
      <c r="S132" s="99"/>
      <c r="T132" s="99"/>
      <c r="U132" s="99"/>
      <c r="V132" s="99"/>
      <c r="W132" s="99"/>
      <c r="X132" s="99"/>
      <c r="Y132" s="99"/>
      <c r="Z132" s="99"/>
    </row>
    <row r="133" spans="10:26" s="85" customFormat="1" ht="14.25">
      <c r="J133" s="2"/>
      <c r="K133" s="2"/>
      <c r="L133" s="2"/>
      <c r="M133" s="2"/>
      <c r="N133" s="2"/>
      <c r="O133" s="2"/>
      <c r="P133" s="2"/>
      <c r="Q133" s="2"/>
      <c r="S133" s="99"/>
      <c r="T133" s="99"/>
      <c r="U133" s="99"/>
      <c r="V133" s="99"/>
      <c r="W133" s="99"/>
      <c r="X133" s="99"/>
      <c r="Y133" s="99"/>
      <c r="Z133" s="99"/>
    </row>
    <row r="134" spans="10:26" s="85" customFormat="1" ht="14.25">
      <c r="J134" s="2"/>
      <c r="K134" s="2"/>
      <c r="L134" s="2"/>
      <c r="M134" s="2"/>
      <c r="N134" s="2"/>
      <c r="O134" s="2"/>
      <c r="P134" s="2"/>
      <c r="Q134" s="2"/>
      <c r="S134" s="99"/>
      <c r="T134" s="99"/>
      <c r="U134" s="99"/>
      <c r="V134" s="99"/>
      <c r="W134" s="99"/>
      <c r="X134" s="99"/>
      <c r="Y134" s="99"/>
      <c r="Z134" s="99"/>
    </row>
    <row r="135" spans="10:26" s="85" customFormat="1" ht="14.25">
      <c r="J135" s="2"/>
      <c r="K135" s="2"/>
      <c r="L135" s="2"/>
      <c r="M135" s="2"/>
      <c r="N135" s="2"/>
      <c r="O135" s="2"/>
      <c r="P135" s="2"/>
      <c r="Q135" s="2"/>
      <c r="S135" s="99"/>
      <c r="T135" s="99"/>
      <c r="U135" s="99"/>
      <c r="V135" s="99"/>
      <c r="W135" s="99"/>
      <c r="X135" s="99"/>
      <c r="Y135" s="99"/>
      <c r="Z135" s="99"/>
    </row>
    <row r="136" spans="10:26" s="85" customFormat="1" ht="14.25">
      <c r="J136" s="2"/>
      <c r="K136" s="2"/>
      <c r="L136" s="2"/>
      <c r="M136" s="2"/>
      <c r="N136" s="2"/>
      <c r="O136" s="2"/>
      <c r="P136" s="2"/>
      <c r="Q136" s="2"/>
      <c r="S136" s="99"/>
      <c r="T136" s="99"/>
      <c r="U136" s="99"/>
      <c r="V136" s="99"/>
      <c r="W136" s="99"/>
      <c r="X136" s="99"/>
      <c r="Y136" s="99"/>
      <c r="Z136" s="99"/>
    </row>
    <row r="137" spans="10:26" s="85" customFormat="1" ht="14.25">
      <c r="J137" s="2"/>
      <c r="K137" s="2"/>
      <c r="L137" s="2"/>
      <c r="M137" s="2"/>
      <c r="N137" s="2"/>
      <c r="O137" s="2"/>
      <c r="P137" s="2"/>
      <c r="Q137" s="2"/>
      <c r="S137" s="99"/>
      <c r="T137" s="99"/>
      <c r="U137" s="99"/>
      <c r="V137" s="99"/>
      <c r="W137" s="99"/>
      <c r="X137" s="99"/>
      <c r="Y137" s="99"/>
      <c r="Z137" s="99"/>
    </row>
    <row r="138" spans="10:26" s="85" customFormat="1" ht="14.25">
      <c r="J138" s="2"/>
      <c r="K138" s="2"/>
      <c r="L138" s="2"/>
      <c r="M138" s="2"/>
      <c r="N138" s="2"/>
      <c r="O138" s="2"/>
      <c r="P138" s="2"/>
      <c r="Q138" s="2"/>
      <c r="S138" s="99"/>
      <c r="T138" s="99"/>
      <c r="U138" s="99"/>
      <c r="V138" s="99"/>
      <c r="W138" s="99"/>
      <c r="X138" s="99"/>
      <c r="Y138" s="99"/>
      <c r="Z138" s="99"/>
    </row>
    <row r="139" spans="10:26" s="85" customFormat="1" ht="14.25">
      <c r="J139" s="2"/>
      <c r="K139" s="2"/>
      <c r="L139" s="2"/>
      <c r="M139" s="2"/>
      <c r="N139" s="2"/>
      <c r="O139" s="2"/>
      <c r="P139" s="2"/>
      <c r="Q139" s="2"/>
      <c r="S139" s="99"/>
      <c r="T139" s="99"/>
      <c r="U139" s="99"/>
      <c r="V139" s="99"/>
      <c r="W139" s="99"/>
      <c r="X139" s="99"/>
      <c r="Y139" s="99"/>
      <c r="Z139" s="99"/>
    </row>
    <row r="140" spans="10:26" s="85" customFormat="1" ht="14.25">
      <c r="J140" s="2"/>
      <c r="K140" s="2"/>
      <c r="L140" s="2"/>
      <c r="M140" s="2"/>
      <c r="N140" s="2"/>
      <c r="O140" s="2"/>
      <c r="P140" s="2"/>
      <c r="Q140" s="2"/>
      <c r="S140" s="99"/>
      <c r="T140" s="99"/>
      <c r="U140" s="99"/>
      <c r="V140" s="99"/>
      <c r="W140" s="99"/>
      <c r="X140" s="99"/>
      <c r="Y140" s="99"/>
      <c r="Z140" s="99"/>
    </row>
    <row r="141" spans="10:26" s="85" customFormat="1" ht="14.25">
      <c r="J141" s="2"/>
      <c r="K141" s="2"/>
      <c r="L141" s="2"/>
      <c r="M141" s="2"/>
      <c r="N141" s="2"/>
      <c r="O141" s="2"/>
      <c r="P141" s="2"/>
      <c r="Q141" s="2"/>
      <c r="S141" s="99"/>
      <c r="T141" s="99"/>
      <c r="U141" s="99"/>
      <c r="V141" s="99"/>
      <c r="W141" s="99"/>
      <c r="X141" s="99"/>
      <c r="Y141" s="99"/>
      <c r="Z141" s="99"/>
    </row>
    <row r="142" spans="10:26" s="85" customFormat="1" ht="14.25">
      <c r="J142" s="2"/>
      <c r="K142" s="2"/>
      <c r="L142" s="2"/>
      <c r="M142" s="2"/>
      <c r="N142" s="2"/>
      <c r="O142" s="2"/>
      <c r="P142" s="2"/>
      <c r="Q142" s="2"/>
      <c r="S142" s="99"/>
      <c r="T142" s="99"/>
      <c r="U142" s="99"/>
      <c r="V142" s="99"/>
      <c r="W142" s="99"/>
      <c r="X142" s="99"/>
      <c r="Y142" s="99"/>
      <c r="Z142" s="99"/>
    </row>
    <row r="143" spans="10:26" s="85" customFormat="1" ht="14.25">
      <c r="J143" s="2"/>
      <c r="K143" s="2"/>
      <c r="L143" s="2"/>
      <c r="M143" s="2"/>
      <c r="N143" s="2"/>
      <c r="O143" s="2"/>
      <c r="P143" s="2"/>
      <c r="Q143" s="2"/>
      <c r="S143" s="99"/>
      <c r="T143" s="99"/>
      <c r="U143" s="99"/>
      <c r="V143" s="99"/>
      <c r="W143" s="99"/>
      <c r="X143" s="99"/>
      <c r="Y143" s="99"/>
      <c r="Z143" s="99"/>
    </row>
    <row r="144" spans="10:26" s="85" customFormat="1" ht="14.25">
      <c r="J144" s="2"/>
      <c r="K144" s="2"/>
      <c r="L144" s="2"/>
      <c r="M144" s="2"/>
      <c r="N144" s="2"/>
      <c r="O144" s="2"/>
      <c r="P144" s="2"/>
      <c r="Q144" s="2"/>
      <c r="S144" s="99"/>
      <c r="T144" s="99"/>
      <c r="U144" s="99"/>
      <c r="V144" s="99"/>
      <c r="W144" s="99"/>
      <c r="X144" s="99"/>
      <c r="Y144" s="99"/>
      <c r="Z144" s="99"/>
    </row>
    <row r="145" spans="10:26" s="85" customFormat="1" ht="14.25">
      <c r="J145" s="2"/>
      <c r="K145" s="2"/>
      <c r="L145" s="2"/>
      <c r="M145" s="2"/>
      <c r="N145" s="2"/>
      <c r="O145" s="2"/>
      <c r="P145" s="2"/>
      <c r="Q145" s="2"/>
      <c r="S145" s="99"/>
      <c r="T145" s="99"/>
      <c r="U145" s="99"/>
      <c r="V145" s="99"/>
      <c r="W145" s="99"/>
      <c r="X145" s="99"/>
      <c r="Y145" s="99"/>
      <c r="Z145" s="99"/>
    </row>
    <row r="146" spans="10:26" s="85" customFormat="1" ht="14.25">
      <c r="J146" s="2"/>
      <c r="K146" s="2"/>
      <c r="L146" s="2"/>
      <c r="M146" s="2"/>
      <c r="N146" s="2"/>
      <c r="O146" s="2"/>
      <c r="P146" s="2"/>
      <c r="Q146" s="2"/>
      <c r="S146" s="99"/>
      <c r="T146" s="99"/>
      <c r="U146" s="99"/>
      <c r="V146" s="99"/>
      <c r="W146" s="99"/>
      <c r="X146" s="99"/>
      <c r="Y146" s="99"/>
      <c r="Z146" s="99"/>
    </row>
    <row r="147" spans="10:26" s="85" customFormat="1" ht="14.25">
      <c r="J147" s="2"/>
      <c r="K147" s="2"/>
      <c r="L147" s="2"/>
      <c r="M147" s="2"/>
      <c r="N147" s="2"/>
      <c r="O147" s="2"/>
      <c r="P147" s="2"/>
      <c r="Q147" s="2"/>
      <c r="S147" s="99"/>
      <c r="T147" s="99"/>
      <c r="U147" s="99"/>
      <c r="V147" s="99"/>
      <c r="W147" s="99"/>
      <c r="X147" s="99"/>
      <c r="Y147" s="99"/>
      <c r="Z147" s="99"/>
    </row>
    <row r="148" spans="10:26" s="85" customFormat="1" ht="14.25">
      <c r="J148" s="2"/>
      <c r="K148" s="2"/>
      <c r="L148" s="2"/>
      <c r="M148" s="2"/>
      <c r="N148" s="2"/>
      <c r="O148" s="2"/>
      <c r="P148" s="2"/>
      <c r="Q148" s="2"/>
      <c r="S148" s="99"/>
      <c r="T148" s="99"/>
      <c r="U148" s="99"/>
      <c r="V148" s="99"/>
      <c r="W148" s="99"/>
      <c r="X148" s="99"/>
      <c r="Y148" s="99"/>
      <c r="Z148" s="99"/>
    </row>
    <row r="149" spans="10:26" s="85" customFormat="1" ht="14.25">
      <c r="J149" s="2"/>
      <c r="K149" s="2"/>
      <c r="L149" s="2"/>
      <c r="M149" s="2"/>
      <c r="N149" s="2"/>
      <c r="O149" s="2"/>
      <c r="P149" s="2"/>
      <c r="Q149" s="2"/>
      <c r="S149" s="99"/>
      <c r="T149" s="99"/>
      <c r="U149" s="99"/>
      <c r="V149" s="99"/>
      <c r="W149" s="99"/>
      <c r="X149" s="99"/>
      <c r="Y149" s="99"/>
      <c r="Z149" s="99"/>
    </row>
    <row r="150" spans="10:26" s="85" customFormat="1" ht="14.25">
      <c r="J150" s="2"/>
      <c r="K150" s="2"/>
      <c r="L150" s="2"/>
      <c r="M150" s="2"/>
      <c r="N150" s="2"/>
      <c r="O150" s="2"/>
      <c r="P150" s="2"/>
      <c r="Q150" s="2"/>
      <c r="S150" s="99"/>
      <c r="T150" s="99"/>
      <c r="U150" s="99"/>
      <c r="V150" s="99"/>
      <c r="W150" s="99"/>
      <c r="X150" s="99"/>
      <c r="Y150" s="99"/>
      <c r="Z150" s="99"/>
    </row>
    <row r="151" spans="10:26" s="85" customFormat="1" ht="14.25">
      <c r="J151" s="2"/>
      <c r="K151" s="2"/>
      <c r="L151" s="2"/>
      <c r="M151" s="2"/>
      <c r="N151" s="2"/>
      <c r="O151" s="2"/>
      <c r="P151" s="2"/>
      <c r="Q151" s="2"/>
      <c r="S151" s="99"/>
      <c r="T151" s="99"/>
      <c r="U151" s="99"/>
      <c r="V151" s="99"/>
      <c r="W151" s="99"/>
      <c r="X151" s="99"/>
      <c r="Y151" s="99"/>
      <c r="Z151" s="99"/>
    </row>
    <row r="152" spans="10:26" s="85" customFormat="1" ht="14.25">
      <c r="J152" s="2"/>
      <c r="K152" s="2"/>
      <c r="L152" s="2"/>
      <c r="M152" s="2"/>
      <c r="N152" s="2"/>
      <c r="O152" s="2"/>
      <c r="P152" s="2"/>
      <c r="Q152" s="2"/>
      <c r="S152" s="99"/>
      <c r="T152" s="99"/>
      <c r="U152" s="99"/>
      <c r="V152" s="99"/>
      <c r="W152" s="99"/>
      <c r="X152" s="99"/>
      <c r="Y152" s="99"/>
      <c r="Z152" s="99"/>
    </row>
    <row r="153" spans="10:26" s="85" customFormat="1" ht="14.25">
      <c r="J153" s="2"/>
      <c r="K153" s="2"/>
      <c r="L153" s="2"/>
      <c r="M153" s="2"/>
      <c r="N153" s="2"/>
      <c r="O153" s="2"/>
      <c r="P153" s="2"/>
      <c r="Q153" s="2"/>
      <c r="S153" s="99"/>
      <c r="T153" s="99"/>
      <c r="U153" s="99"/>
      <c r="V153" s="99"/>
      <c r="W153" s="99"/>
      <c r="X153" s="99"/>
      <c r="Y153" s="99"/>
      <c r="Z153" s="99"/>
    </row>
    <row r="154" spans="10:26" s="85" customFormat="1" ht="14.25">
      <c r="J154" s="2"/>
      <c r="K154" s="2"/>
      <c r="L154" s="2"/>
      <c r="M154" s="2"/>
      <c r="N154" s="2"/>
      <c r="O154" s="2"/>
      <c r="P154" s="2"/>
      <c r="Q154" s="2"/>
      <c r="S154" s="99"/>
      <c r="T154" s="99"/>
      <c r="U154" s="99"/>
      <c r="V154" s="99"/>
      <c r="W154" s="99"/>
      <c r="X154" s="99"/>
      <c r="Y154" s="99"/>
      <c r="Z154" s="99"/>
    </row>
    <row r="155" spans="10:26" s="85" customFormat="1" ht="14.25">
      <c r="J155" s="2"/>
      <c r="K155" s="2"/>
      <c r="L155" s="2"/>
      <c r="M155" s="2"/>
      <c r="N155" s="2"/>
      <c r="O155" s="2"/>
      <c r="P155" s="2"/>
      <c r="Q155" s="2"/>
      <c r="S155" s="99"/>
      <c r="T155" s="99"/>
      <c r="U155" s="99"/>
      <c r="V155" s="99"/>
      <c r="W155" s="99"/>
      <c r="X155" s="99"/>
      <c r="Y155" s="99"/>
      <c r="Z155" s="99"/>
    </row>
    <row r="156" spans="10:26" s="85" customFormat="1" ht="14.25">
      <c r="J156" s="2"/>
      <c r="K156" s="2"/>
      <c r="L156" s="2"/>
      <c r="M156" s="2"/>
      <c r="N156" s="2"/>
      <c r="O156" s="2"/>
      <c r="P156" s="2"/>
      <c r="Q156" s="2"/>
      <c r="S156" s="99"/>
      <c r="T156" s="99"/>
      <c r="U156" s="99"/>
      <c r="V156" s="99"/>
      <c r="W156" s="99"/>
      <c r="X156" s="99"/>
      <c r="Y156" s="99"/>
      <c r="Z156" s="99"/>
    </row>
    <row r="157" spans="10:26" s="85" customFormat="1" ht="14.25">
      <c r="J157" s="2"/>
      <c r="K157" s="2"/>
      <c r="L157" s="2"/>
      <c r="M157" s="2"/>
      <c r="N157" s="2"/>
      <c r="O157" s="2"/>
      <c r="P157" s="2"/>
      <c r="Q157" s="2"/>
      <c r="S157" s="99"/>
      <c r="T157" s="99"/>
      <c r="U157" s="99"/>
      <c r="V157" s="99"/>
      <c r="W157" s="99"/>
      <c r="X157" s="99"/>
      <c r="Y157" s="99"/>
      <c r="Z157" s="99"/>
    </row>
    <row r="158" spans="10:26" s="85" customFormat="1" ht="14.25">
      <c r="J158" s="2"/>
      <c r="K158" s="2"/>
      <c r="L158" s="2"/>
      <c r="M158" s="2"/>
      <c r="N158" s="2"/>
      <c r="O158" s="2"/>
      <c r="P158" s="2"/>
      <c r="Q158" s="2"/>
      <c r="S158" s="99"/>
      <c r="T158" s="99"/>
      <c r="U158" s="99"/>
      <c r="V158" s="99"/>
      <c r="W158" s="99"/>
      <c r="X158" s="99"/>
      <c r="Y158" s="99"/>
      <c r="Z158" s="99"/>
    </row>
    <row r="159" spans="10:26" s="85" customFormat="1" ht="14.25">
      <c r="J159" s="2"/>
      <c r="K159" s="2"/>
      <c r="L159" s="2"/>
      <c r="M159" s="2"/>
      <c r="N159" s="2"/>
      <c r="O159" s="2"/>
      <c r="P159" s="2"/>
      <c r="Q159" s="2"/>
      <c r="S159" s="99"/>
      <c r="T159" s="99"/>
      <c r="U159" s="99"/>
      <c r="V159" s="99"/>
      <c r="W159" s="99"/>
      <c r="X159" s="99"/>
      <c r="Y159" s="99"/>
      <c r="Z159" s="99"/>
    </row>
    <row r="160" spans="10:26" s="85" customFormat="1" ht="14.25">
      <c r="J160" s="2"/>
      <c r="K160" s="2"/>
      <c r="L160" s="2"/>
      <c r="M160" s="2"/>
      <c r="N160" s="2"/>
      <c r="O160" s="2"/>
      <c r="P160" s="2"/>
      <c r="Q160" s="2"/>
      <c r="S160" s="99"/>
      <c r="T160" s="99"/>
      <c r="U160" s="99"/>
      <c r="V160" s="99"/>
      <c r="W160" s="99"/>
      <c r="X160" s="99"/>
      <c r="Y160" s="99"/>
      <c r="Z160" s="99"/>
    </row>
    <row r="161" spans="10:26" s="85" customFormat="1" ht="14.25">
      <c r="J161" s="2"/>
      <c r="K161" s="2"/>
      <c r="L161" s="2"/>
      <c r="M161" s="2"/>
      <c r="N161" s="2"/>
      <c r="O161" s="2"/>
      <c r="P161" s="2"/>
      <c r="Q161" s="2"/>
      <c r="S161" s="99"/>
      <c r="T161" s="99"/>
      <c r="U161" s="99"/>
      <c r="V161" s="99"/>
      <c r="W161" s="99"/>
      <c r="X161" s="99"/>
      <c r="Y161" s="99"/>
      <c r="Z161" s="99"/>
    </row>
    <row r="162" spans="10:26" s="85" customFormat="1" ht="14.25">
      <c r="J162" s="2"/>
      <c r="K162" s="2"/>
      <c r="L162" s="2"/>
      <c r="M162" s="2"/>
      <c r="N162" s="2"/>
      <c r="O162" s="2"/>
      <c r="P162" s="2"/>
      <c r="Q162" s="2"/>
      <c r="S162" s="99"/>
      <c r="T162" s="99"/>
      <c r="U162" s="99"/>
      <c r="V162" s="99"/>
      <c r="W162" s="99"/>
      <c r="X162" s="99"/>
      <c r="Y162" s="99"/>
      <c r="Z162" s="99"/>
    </row>
    <row r="163" spans="10:26" s="85" customFormat="1" ht="14.25">
      <c r="J163" s="2"/>
      <c r="K163" s="2"/>
      <c r="L163" s="2"/>
      <c r="M163" s="2"/>
      <c r="N163" s="2"/>
      <c r="O163" s="2"/>
      <c r="P163" s="2"/>
      <c r="Q163" s="2"/>
      <c r="S163" s="99"/>
      <c r="T163" s="99"/>
      <c r="U163" s="99"/>
      <c r="V163" s="99"/>
      <c r="W163" s="99"/>
      <c r="X163" s="99"/>
      <c r="Y163" s="99"/>
      <c r="Z163" s="99"/>
    </row>
    <row r="164" spans="10:26" s="85" customFormat="1" ht="14.25">
      <c r="J164" s="2"/>
      <c r="K164" s="2"/>
      <c r="L164" s="2"/>
      <c r="M164" s="2"/>
      <c r="N164" s="2"/>
      <c r="O164" s="2"/>
      <c r="P164" s="2"/>
      <c r="Q164" s="2"/>
      <c r="S164" s="99"/>
      <c r="T164" s="99"/>
      <c r="U164" s="99"/>
      <c r="V164" s="99"/>
      <c r="W164" s="99"/>
      <c r="X164" s="99"/>
      <c r="Y164" s="99"/>
      <c r="Z164" s="99"/>
    </row>
    <row r="165" spans="10:26" s="85" customFormat="1" ht="14.25">
      <c r="J165" s="2"/>
      <c r="K165" s="2"/>
      <c r="L165" s="2"/>
      <c r="M165" s="2"/>
      <c r="N165" s="2"/>
      <c r="O165" s="2"/>
      <c r="P165" s="2"/>
      <c r="Q165" s="2"/>
      <c r="S165" s="99"/>
      <c r="T165" s="99"/>
      <c r="U165" s="99"/>
      <c r="V165" s="99"/>
      <c r="W165" s="99"/>
      <c r="X165" s="99"/>
      <c r="Y165" s="99"/>
      <c r="Z165" s="99"/>
    </row>
    <row r="166" spans="10:26" s="85" customFormat="1" ht="14.25">
      <c r="J166" s="2"/>
      <c r="K166" s="2"/>
      <c r="L166" s="2"/>
      <c r="M166" s="2"/>
      <c r="N166" s="2"/>
      <c r="O166" s="2"/>
      <c r="P166" s="2"/>
      <c r="Q166" s="2"/>
      <c r="S166" s="99"/>
      <c r="T166" s="99"/>
      <c r="U166" s="99"/>
      <c r="V166" s="99"/>
      <c r="W166" s="99"/>
      <c r="X166" s="99"/>
      <c r="Y166" s="99"/>
      <c r="Z166" s="99"/>
    </row>
    <row r="167" spans="10:26" s="85" customFormat="1" ht="14.25">
      <c r="J167" s="2"/>
      <c r="K167" s="2"/>
      <c r="L167" s="2"/>
      <c r="M167" s="2"/>
      <c r="N167" s="2"/>
      <c r="O167" s="2"/>
      <c r="P167" s="2"/>
      <c r="Q167" s="2"/>
      <c r="S167" s="99"/>
      <c r="T167" s="99"/>
      <c r="U167" s="99"/>
      <c r="V167" s="99"/>
      <c r="W167" s="99"/>
      <c r="X167" s="99"/>
      <c r="Y167" s="99"/>
      <c r="Z167" s="99"/>
    </row>
    <row r="168" spans="10:26" s="85" customFormat="1" ht="14.25">
      <c r="J168" s="2"/>
      <c r="K168" s="2"/>
      <c r="L168" s="2"/>
      <c r="M168" s="2"/>
      <c r="N168" s="2"/>
      <c r="O168" s="2"/>
      <c r="P168" s="2"/>
      <c r="Q168" s="2"/>
      <c r="S168" s="99"/>
      <c r="T168" s="99"/>
      <c r="U168" s="99"/>
      <c r="V168" s="99"/>
      <c r="W168" s="99"/>
      <c r="X168" s="99"/>
      <c r="Y168" s="99"/>
      <c r="Z168" s="99"/>
    </row>
    <row r="169" spans="10:26" s="85" customFormat="1" ht="14.25">
      <c r="J169" s="2"/>
      <c r="K169" s="2"/>
      <c r="L169" s="2"/>
      <c r="M169" s="2"/>
      <c r="N169" s="2"/>
      <c r="O169" s="2"/>
      <c r="P169" s="2"/>
      <c r="Q169" s="2"/>
      <c r="S169" s="99"/>
      <c r="T169" s="99"/>
      <c r="U169" s="99"/>
      <c r="V169" s="99"/>
      <c r="W169" s="99"/>
      <c r="X169" s="99"/>
      <c r="Y169" s="99"/>
      <c r="Z169" s="99"/>
    </row>
    <row r="170" spans="10:26" s="85" customFormat="1" ht="14.25">
      <c r="J170" s="2"/>
      <c r="K170" s="2"/>
      <c r="L170" s="2"/>
      <c r="M170" s="2"/>
      <c r="N170" s="2"/>
      <c r="O170" s="2"/>
      <c r="P170" s="2"/>
      <c r="Q170" s="2"/>
      <c r="S170" s="99"/>
      <c r="T170" s="99"/>
      <c r="U170" s="99"/>
      <c r="V170" s="99"/>
      <c r="W170" s="99"/>
      <c r="X170" s="99"/>
      <c r="Y170" s="99"/>
      <c r="Z170" s="99"/>
    </row>
    <row r="171" spans="10:26" s="85" customFormat="1" ht="14.25">
      <c r="J171" s="2"/>
      <c r="K171" s="2"/>
      <c r="L171" s="2"/>
      <c r="M171" s="2"/>
      <c r="N171" s="2"/>
      <c r="O171" s="2"/>
      <c r="P171" s="2"/>
      <c r="Q171" s="2"/>
      <c r="S171" s="99"/>
      <c r="T171" s="99"/>
      <c r="U171" s="99"/>
      <c r="V171" s="99"/>
      <c r="W171" s="99"/>
      <c r="X171" s="99"/>
      <c r="Y171" s="99"/>
      <c r="Z171" s="99"/>
    </row>
    <row r="172" spans="10:26" s="85" customFormat="1" ht="14.25">
      <c r="J172" s="2"/>
      <c r="K172" s="2"/>
      <c r="L172" s="2"/>
      <c r="M172" s="2"/>
      <c r="N172" s="2"/>
      <c r="O172" s="2"/>
      <c r="P172" s="2"/>
      <c r="Q172" s="2"/>
      <c r="S172" s="99"/>
      <c r="T172" s="99"/>
      <c r="U172" s="99"/>
      <c r="V172" s="99"/>
      <c r="W172" s="99"/>
      <c r="X172" s="99"/>
      <c r="Y172" s="99"/>
      <c r="Z172" s="99"/>
    </row>
    <row r="173" spans="10:26" s="85" customFormat="1" ht="14.25">
      <c r="J173" s="2"/>
      <c r="K173" s="2"/>
      <c r="L173" s="2"/>
      <c r="M173" s="2"/>
      <c r="N173" s="2"/>
      <c r="O173" s="2"/>
      <c r="P173" s="2"/>
      <c r="Q173" s="2"/>
      <c r="S173" s="99"/>
      <c r="T173" s="99"/>
      <c r="U173" s="99"/>
      <c r="V173" s="99"/>
      <c r="W173" s="99"/>
      <c r="X173" s="99"/>
      <c r="Y173" s="99"/>
      <c r="Z173" s="99"/>
    </row>
    <row r="174" spans="10:26" s="85" customFormat="1" ht="14.25">
      <c r="J174" s="2"/>
      <c r="K174" s="2"/>
      <c r="L174" s="2"/>
      <c r="M174" s="2"/>
      <c r="N174" s="2"/>
      <c r="O174" s="2"/>
      <c r="P174" s="2"/>
      <c r="Q174" s="2"/>
      <c r="S174" s="99"/>
      <c r="T174" s="99"/>
      <c r="U174" s="99"/>
      <c r="V174" s="99"/>
      <c r="W174" s="99"/>
      <c r="X174" s="99"/>
      <c r="Y174" s="99"/>
      <c r="Z174" s="99"/>
    </row>
    <row r="175" spans="10:26" s="85" customFormat="1" ht="14.25">
      <c r="J175" s="2"/>
      <c r="K175" s="2"/>
      <c r="L175" s="2"/>
      <c r="M175" s="2"/>
      <c r="N175" s="2"/>
      <c r="O175" s="2"/>
      <c r="P175" s="2"/>
      <c r="Q175" s="2"/>
      <c r="S175" s="99"/>
      <c r="T175" s="99"/>
      <c r="U175" s="99"/>
      <c r="V175" s="99"/>
      <c r="W175" s="99"/>
      <c r="X175" s="99"/>
      <c r="Y175" s="99"/>
      <c r="Z175" s="99"/>
    </row>
    <row r="176" spans="10:26" s="85" customFormat="1" ht="14.25">
      <c r="J176" s="2"/>
      <c r="K176" s="2"/>
      <c r="L176" s="2"/>
      <c r="M176" s="2"/>
      <c r="N176" s="2"/>
      <c r="O176" s="2"/>
      <c r="P176" s="2"/>
      <c r="Q176" s="2"/>
      <c r="S176" s="99"/>
      <c r="T176" s="99"/>
      <c r="U176" s="99"/>
      <c r="V176" s="99"/>
      <c r="W176" s="99"/>
      <c r="X176" s="99"/>
      <c r="Y176" s="99"/>
      <c r="Z176" s="99"/>
    </row>
    <row r="177" spans="10:26" s="85" customFormat="1" ht="14.25">
      <c r="J177" s="2"/>
      <c r="K177" s="2"/>
      <c r="L177" s="2"/>
      <c r="M177" s="2"/>
      <c r="N177" s="2"/>
      <c r="O177" s="2"/>
      <c r="P177" s="2"/>
      <c r="Q177" s="2"/>
      <c r="S177" s="99"/>
      <c r="T177" s="99"/>
      <c r="U177" s="99"/>
      <c r="V177" s="99"/>
      <c r="W177" s="99"/>
      <c r="X177" s="99"/>
      <c r="Y177" s="99"/>
      <c r="Z177" s="99"/>
    </row>
    <row r="178" spans="10:26" s="85" customFormat="1" ht="14.25">
      <c r="J178" s="2"/>
      <c r="K178" s="2"/>
      <c r="L178" s="2"/>
      <c r="M178" s="2"/>
      <c r="N178" s="2"/>
      <c r="O178" s="2"/>
      <c r="P178" s="2"/>
      <c r="Q178" s="2"/>
      <c r="S178" s="99"/>
      <c r="T178" s="99"/>
      <c r="U178" s="99"/>
      <c r="V178" s="99"/>
      <c r="W178" s="99"/>
      <c r="X178" s="99"/>
      <c r="Y178" s="99"/>
      <c r="Z178" s="99"/>
    </row>
    <row r="179" spans="10:26" s="85" customFormat="1" ht="14.25">
      <c r="J179" s="2"/>
      <c r="K179" s="2"/>
      <c r="L179" s="2"/>
      <c r="M179" s="2"/>
      <c r="N179" s="2"/>
      <c r="O179" s="2"/>
      <c r="P179" s="2"/>
      <c r="Q179" s="2"/>
      <c r="S179" s="99"/>
      <c r="T179" s="99"/>
      <c r="U179" s="99"/>
      <c r="V179" s="99"/>
      <c r="W179" s="99"/>
      <c r="X179" s="99"/>
      <c r="Y179" s="99"/>
      <c r="Z179" s="99"/>
    </row>
    <row r="180" spans="10:26" s="85" customFormat="1" ht="14.25">
      <c r="J180" s="2"/>
      <c r="K180" s="2"/>
      <c r="L180" s="2"/>
      <c r="M180" s="2"/>
      <c r="N180" s="2"/>
      <c r="O180" s="2"/>
      <c r="P180" s="2"/>
      <c r="Q180" s="2"/>
      <c r="S180" s="99"/>
      <c r="T180" s="99"/>
      <c r="U180" s="99"/>
      <c r="V180" s="99"/>
      <c r="W180" s="99"/>
      <c r="X180" s="99"/>
      <c r="Y180" s="99"/>
      <c r="Z180" s="99"/>
    </row>
    <row r="181" spans="10:26" s="85" customFormat="1" ht="14.25">
      <c r="J181" s="2"/>
      <c r="K181" s="2"/>
      <c r="L181" s="2"/>
      <c r="M181" s="2"/>
      <c r="N181" s="2"/>
      <c r="O181" s="2"/>
      <c r="P181" s="2"/>
      <c r="Q181" s="2"/>
      <c r="S181" s="99"/>
      <c r="T181" s="99"/>
      <c r="U181" s="99"/>
      <c r="V181" s="99"/>
      <c r="W181" s="99"/>
      <c r="X181" s="99"/>
      <c r="Y181" s="99"/>
      <c r="Z181" s="99"/>
    </row>
    <row r="182" spans="10:26" s="85" customFormat="1" ht="14.25">
      <c r="J182" s="2"/>
      <c r="K182" s="2"/>
      <c r="L182" s="2"/>
      <c r="M182" s="2"/>
      <c r="N182" s="2"/>
      <c r="O182" s="2"/>
      <c r="P182" s="2"/>
      <c r="Q182" s="2"/>
      <c r="S182" s="99"/>
      <c r="T182" s="99"/>
      <c r="U182" s="99"/>
      <c r="V182" s="99"/>
      <c r="W182" s="99"/>
      <c r="X182" s="99"/>
      <c r="Y182" s="99"/>
      <c r="Z182" s="99"/>
    </row>
    <row r="183" spans="10:26" s="85" customFormat="1" ht="14.25">
      <c r="J183" s="2"/>
      <c r="K183" s="2"/>
      <c r="L183" s="2"/>
      <c r="M183" s="2"/>
      <c r="N183" s="2"/>
      <c r="O183" s="2"/>
      <c r="P183" s="2"/>
      <c r="Q183" s="2"/>
      <c r="S183" s="99"/>
      <c r="T183" s="99"/>
      <c r="U183" s="99"/>
      <c r="V183" s="99"/>
      <c r="W183" s="99"/>
      <c r="X183" s="99"/>
      <c r="Y183" s="99"/>
      <c r="Z183" s="99"/>
    </row>
    <row r="184" spans="10:26" s="85" customFormat="1" ht="14.25">
      <c r="J184" s="2"/>
      <c r="K184" s="2"/>
      <c r="L184" s="2"/>
      <c r="M184" s="2"/>
      <c r="N184" s="2"/>
      <c r="O184" s="2"/>
      <c r="P184" s="2"/>
      <c r="Q184" s="2"/>
      <c r="S184" s="99"/>
      <c r="T184" s="99"/>
      <c r="U184" s="99"/>
      <c r="V184" s="99"/>
      <c r="W184" s="99"/>
      <c r="X184" s="99"/>
      <c r="Y184" s="99"/>
      <c r="Z184" s="99"/>
    </row>
    <row r="185" spans="10:26" s="85" customFormat="1" ht="14.25">
      <c r="J185" s="2"/>
      <c r="K185" s="2"/>
      <c r="L185" s="2"/>
      <c r="M185" s="2"/>
      <c r="N185" s="2"/>
      <c r="O185" s="2"/>
      <c r="P185" s="2"/>
      <c r="Q185" s="2"/>
      <c r="S185" s="99"/>
      <c r="T185" s="99"/>
      <c r="U185" s="99"/>
      <c r="V185" s="99"/>
      <c r="W185" s="99"/>
      <c r="X185" s="99"/>
      <c r="Y185" s="99"/>
      <c r="Z185" s="99"/>
    </row>
    <row r="186" spans="10:26" s="85" customFormat="1" ht="14.25">
      <c r="J186" s="2"/>
      <c r="K186" s="2"/>
      <c r="L186" s="2"/>
      <c r="M186" s="2"/>
      <c r="N186" s="2"/>
      <c r="O186" s="2"/>
      <c r="P186" s="2"/>
      <c r="Q186" s="2"/>
      <c r="S186" s="99"/>
      <c r="T186" s="99"/>
      <c r="U186" s="99"/>
      <c r="V186" s="99"/>
      <c r="W186" s="99"/>
      <c r="X186" s="99"/>
      <c r="Y186" s="99"/>
      <c r="Z186" s="99"/>
    </row>
    <row r="187" spans="10:26" s="85" customFormat="1" ht="14.25">
      <c r="J187" s="2"/>
      <c r="K187" s="2"/>
      <c r="L187" s="2"/>
      <c r="M187" s="2"/>
      <c r="N187" s="2"/>
      <c r="O187" s="2"/>
      <c r="P187" s="2"/>
      <c r="Q187" s="2"/>
      <c r="S187" s="99"/>
      <c r="T187" s="99"/>
      <c r="U187" s="99"/>
      <c r="V187" s="99"/>
      <c r="W187" s="99"/>
      <c r="X187" s="99"/>
      <c r="Y187" s="99"/>
      <c r="Z187" s="99"/>
    </row>
    <row r="188" spans="10:26" s="85" customFormat="1" ht="14.25">
      <c r="J188" s="2"/>
      <c r="K188" s="2"/>
      <c r="L188" s="2"/>
      <c r="M188" s="2"/>
      <c r="N188" s="2"/>
      <c r="O188" s="2"/>
      <c r="P188" s="2"/>
      <c r="Q188" s="2"/>
      <c r="S188" s="99"/>
      <c r="T188" s="99"/>
      <c r="U188" s="99"/>
      <c r="V188" s="99"/>
      <c r="W188" s="99"/>
      <c r="X188" s="99"/>
      <c r="Y188" s="99"/>
      <c r="Z188" s="99"/>
    </row>
    <row r="189" spans="10:26" s="85" customFormat="1" ht="14.25">
      <c r="J189" s="2"/>
      <c r="K189" s="2"/>
      <c r="L189" s="2"/>
      <c r="M189" s="2"/>
      <c r="N189" s="2"/>
      <c r="O189" s="2"/>
      <c r="P189" s="2"/>
      <c r="Q189" s="2"/>
      <c r="S189" s="99"/>
      <c r="T189" s="99"/>
      <c r="U189" s="99"/>
      <c r="V189" s="99"/>
      <c r="W189" s="99"/>
      <c r="X189" s="99"/>
      <c r="Y189" s="99"/>
      <c r="Z189" s="99"/>
    </row>
    <row r="190" spans="10:26" s="85" customFormat="1" ht="14.25">
      <c r="J190" s="2"/>
      <c r="K190" s="2"/>
      <c r="L190" s="2"/>
      <c r="M190" s="2"/>
      <c r="N190" s="2"/>
      <c r="O190" s="2"/>
      <c r="P190" s="2"/>
      <c r="Q190" s="2"/>
      <c r="S190" s="99"/>
      <c r="T190" s="99"/>
      <c r="U190" s="99"/>
      <c r="V190" s="99"/>
      <c r="W190" s="99"/>
      <c r="X190" s="99"/>
      <c r="Y190" s="99"/>
      <c r="Z190" s="99"/>
    </row>
  </sheetData>
  <mergeCells count="9">
    <mergeCell ref="J37:K37"/>
    <mergeCell ref="N37:O37"/>
    <mergeCell ref="I6:O7"/>
    <mergeCell ref="U2:X2"/>
    <mergeCell ref="I9:O9"/>
    <mergeCell ref="J16:K16"/>
    <mergeCell ref="J18:K18"/>
    <mergeCell ref="V5:X5"/>
    <mergeCell ref="G2:N2"/>
  </mergeCells>
  <hyperlinks>
    <hyperlink ref="A23" r:id="rId1" display="https://stats.oecd.org/glossary/detail.asp?ID=4109"/>
    <hyperlink ref="A32" r:id="rId2" display="https://en.wikipedia.org/wiki/Tonne_of_oil_equivalent#:~:text=The%20tonne%20of%20oil%20equivalent%20%28toe%29%20is%20a,defined%20by%20convention%3B%20several%20slightly%20different%20definitions%20exist."/>
  </hyperlinks>
  <printOptions/>
  <pageMargins left="0.7" right="0.7" top="0.787401575" bottom="0.7874015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70"/>
  <sheetViews>
    <sheetView showGridLines="0" workbookViewId="0" topLeftCell="A1"/>
  </sheetViews>
  <sheetFormatPr defaultColWidth="9.00390625" defaultRowHeight="14.25"/>
  <cols>
    <col min="1" max="1" width="17.625" style="23" customWidth="1"/>
    <col min="2" max="19" width="9.00390625" style="23" customWidth="1"/>
    <col min="20" max="20" width="12.125" style="23" customWidth="1"/>
    <col min="21" max="25" width="9.00390625" style="23" customWidth="1"/>
    <col min="26" max="27" width="9.50390625" style="23" bestFit="1" customWidth="1"/>
    <col min="28" max="30" width="11.00390625" style="23" customWidth="1"/>
    <col min="31" max="31" width="9.125" style="23" bestFit="1" customWidth="1"/>
    <col min="32" max="32" width="9.50390625" style="23" bestFit="1" customWidth="1"/>
    <col min="33" max="33" width="9.00390625" style="23" customWidth="1"/>
    <col min="34" max="34" width="25.75390625" style="23" customWidth="1"/>
    <col min="35" max="35" width="10.50390625" style="23" customWidth="1"/>
    <col min="36" max="36" width="9.125" style="23" bestFit="1" customWidth="1"/>
    <col min="37" max="257" width="9.00390625" style="23" customWidth="1"/>
    <col min="258" max="258" width="17.625" style="23" customWidth="1"/>
    <col min="259" max="275" width="9.00390625" style="23" customWidth="1"/>
    <col min="276" max="276" width="12.125" style="23" customWidth="1"/>
    <col min="277" max="281" width="9.00390625" style="23" customWidth="1"/>
    <col min="282" max="283" width="9.50390625" style="23" bestFit="1" customWidth="1"/>
    <col min="284" max="286" width="11.00390625" style="23" customWidth="1"/>
    <col min="287" max="287" width="9.125" style="23" bestFit="1" customWidth="1"/>
    <col min="288" max="288" width="9.50390625" style="23" bestFit="1" customWidth="1"/>
    <col min="289" max="289" width="9.00390625" style="23" customWidth="1"/>
    <col min="290" max="290" width="25.75390625" style="23" customWidth="1"/>
    <col min="291" max="291" width="10.50390625" style="23" customWidth="1"/>
    <col min="292" max="292" width="9.125" style="23" bestFit="1" customWidth="1"/>
    <col min="293" max="513" width="9.00390625" style="23" customWidth="1"/>
    <col min="514" max="514" width="17.625" style="23" customWidth="1"/>
    <col min="515" max="531" width="9.00390625" style="23" customWidth="1"/>
    <col min="532" max="532" width="12.125" style="23" customWidth="1"/>
    <col min="533" max="537" width="9.00390625" style="23" customWidth="1"/>
    <col min="538" max="539" width="9.50390625" style="23" bestFit="1" customWidth="1"/>
    <col min="540" max="542" width="11.00390625" style="23" customWidth="1"/>
    <col min="543" max="543" width="9.125" style="23" bestFit="1" customWidth="1"/>
    <col min="544" max="544" width="9.50390625" style="23" bestFit="1" customWidth="1"/>
    <col min="545" max="545" width="9.00390625" style="23" customWidth="1"/>
    <col min="546" max="546" width="25.75390625" style="23" customWidth="1"/>
    <col min="547" max="547" width="10.50390625" style="23" customWidth="1"/>
    <col min="548" max="548" width="9.125" style="23" bestFit="1" customWidth="1"/>
    <col min="549" max="769" width="9.00390625" style="23" customWidth="1"/>
    <col min="770" max="770" width="17.625" style="23" customWidth="1"/>
    <col min="771" max="787" width="9.00390625" style="23" customWidth="1"/>
    <col min="788" max="788" width="12.125" style="23" customWidth="1"/>
    <col min="789" max="793" width="9.00390625" style="23" customWidth="1"/>
    <col min="794" max="795" width="9.50390625" style="23" bestFit="1" customWidth="1"/>
    <col min="796" max="798" width="11.00390625" style="23" customWidth="1"/>
    <col min="799" max="799" width="9.125" style="23" bestFit="1" customWidth="1"/>
    <col min="800" max="800" width="9.50390625" style="23" bestFit="1" customWidth="1"/>
    <col min="801" max="801" width="9.00390625" style="23" customWidth="1"/>
    <col min="802" max="802" width="25.75390625" style="23" customWidth="1"/>
    <col min="803" max="803" width="10.50390625" style="23" customWidth="1"/>
    <col min="804" max="804" width="9.125" style="23" bestFit="1" customWidth="1"/>
    <col min="805" max="1025" width="9.00390625" style="23" customWidth="1"/>
    <col min="1026" max="1026" width="17.625" style="23" customWidth="1"/>
    <col min="1027" max="1043" width="9.00390625" style="23" customWidth="1"/>
    <col min="1044" max="1044" width="12.125" style="23" customWidth="1"/>
    <col min="1045" max="1049" width="9.00390625" style="23" customWidth="1"/>
    <col min="1050" max="1051" width="9.50390625" style="23" bestFit="1" customWidth="1"/>
    <col min="1052" max="1054" width="11.00390625" style="23" customWidth="1"/>
    <col min="1055" max="1055" width="9.125" style="23" bestFit="1" customWidth="1"/>
    <col min="1056" max="1056" width="9.50390625" style="23" bestFit="1" customWidth="1"/>
    <col min="1057" max="1057" width="9.00390625" style="23" customWidth="1"/>
    <col min="1058" max="1058" width="25.75390625" style="23" customWidth="1"/>
    <col min="1059" max="1059" width="10.50390625" style="23" customWidth="1"/>
    <col min="1060" max="1060" width="9.125" style="23" bestFit="1" customWidth="1"/>
    <col min="1061" max="1281" width="9.00390625" style="23" customWidth="1"/>
    <col min="1282" max="1282" width="17.625" style="23" customWidth="1"/>
    <col min="1283" max="1299" width="9.00390625" style="23" customWidth="1"/>
    <col min="1300" max="1300" width="12.125" style="23" customWidth="1"/>
    <col min="1301" max="1305" width="9.00390625" style="23" customWidth="1"/>
    <col min="1306" max="1307" width="9.50390625" style="23" bestFit="1" customWidth="1"/>
    <col min="1308" max="1310" width="11.00390625" style="23" customWidth="1"/>
    <col min="1311" max="1311" width="9.125" style="23" bestFit="1" customWidth="1"/>
    <col min="1312" max="1312" width="9.50390625" style="23" bestFit="1" customWidth="1"/>
    <col min="1313" max="1313" width="9.00390625" style="23" customWidth="1"/>
    <col min="1314" max="1314" width="25.75390625" style="23" customWidth="1"/>
    <col min="1315" max="1315" width="10.50390625" style="23" customWidth="1"/>
    <col min="1316" max="1316" width="9.125" style="23" bestFit="1" customWidth="1"/>
    <col min="1317" max="1537" width="9.00390625" style="23" customWidth="1"/>
    <col min="1538" max="1538" width="17.625" style="23" customWidth="1"/>
    <col min="1539" max="1555" width="9.00390625" style="23" customWidth="1"/>
    <col min="1556" max="1556" width="12.125" style="23" customWidth="1"/>
    <col min="1557" max="1561" width="9.00390625" style="23" customWidth="1"/>
    <col min="1562" max="1563" width="9.50390625" style="23" bestFit="1" customWidth="1"/>
    <col min="1564" max="1566" width="11.00390625" style="23" customWidth="1"/>
    <col min="1567" max="1567" width="9.125" style="23" bestFit="1" customWidth="1"/>
    <col min="1568" max="1568" width="9.50390625" style="23" bestFit="1" customWidth="1"/>
    <col min="1569" max="1569" width="9.00390625" style="23" customWidth="1"/>
    <col min="1570" max="1570" width="25.75390625" style="23" customWidth="1"/>
    <col min="1571" max="1571" width="10.50390625" style="23" customWidth="1"/>
    <col min="1572" max="1572" width="9.125" style="23" bestFit="1" customWidth="1"/>
    <col min="1573" max="1793" width="9.00390625" style="23" customWidth="1"/>
    <col min="1794" max="1794" width="17.625" style="23" customWidth="1"/>
    <col min="1795" max="1811" width="9.00390625" style="23" customWidth="1"/>
    <col min="1812" max="1812" width="12.125" style="23" customWidth="1"/>
    <col min="1813" max="1817" width="9.00390625" style="23" customWidth="1"/>
    <col min="1818" max="1819" width="9.50390625" style="23" bestFit="1" customWidth="1"/>
    <col min="1820" max="1822" width="11.00390625" style="23" customWidth="1"/>
    <col min="1823" max="1823" width="9.125" style="23" bestFit="1" customWidth="1"/>
    <col min="1824" max="1824" width="9.50390625" style="23" bestFit="1" customWidth="1"/>
    <col min="1825" max="1825" width="9.00390625" style="23" customWidth="1"/>
    <col min="1826" max="1826" width="25.75390625" style="23" customWidth="1"/>
    <col min="1827" max="1827" width="10.50390625" style="23" customWidth="1"/>
    <col min="1828" max="1828" width="9.125" style="23" bestFit="1" customWidth="1"/>
    <col min="1829" max="2049" width="9.00390625" style="23" customWidth="1"/>
    <col min="2050" max="2050" width="17.625" style="23" customWidth="1"/>
    <col min="2051" max="2067" width="9.00390625" style="23" customWidth="1"/>
    <col min="2068" max="2068" width="12.125" style="23" customWidth="1"/>
    <col min="2069" max="2073" width="9.00390625" style="23" customWidth="1"/>
    <col min="2074" max="2075" width="9.50390625" style="23" bestFit="1" customWidth="1"/>
    <col min="2076" max="2078" width="11.00390625" style="23" customWidth="1"/>
    <col min="2079" max="2079" width="9.125" style="23" bestFit="1" customWidth="1"/>
    <col min="2080" max="2080" width="9.50390625" style="23" bestFit="1" customWidth="1"/>
    <col min="2081" max="2081" width="9.00390625" style="23" customWidth="1"/>
    <col min="2082" max="2082" width="25.75390625" style="23" customWidth="1"/>
    <col min="2083" max="2083" width="10.50390625" style="23" customWidth="1"/>
    <col min="2084" max="2084" width="9.125" style="23" bestFit="1" customWidth="1"/>
    <col min="2085" max="2305" width="9.00390625" style="23" customWidth="1"/>
    <col min="2306" max="2306" width="17.625" style="23" customWidth="1"/>
    <col min="2307" max="2323" width="9.00390625" style="23" customWidth="1"/>
    <col min="2324" max="2324" width="12.125" style="23" customWidth="1"/>
    <col min="2325" max="2329" width="9.00390625" style="23" customWidth="1"/>
    <col min="2330" max="2331" width="9.50390625" style="23" bestFit="1" customWidth="1"/>
    <col min="2332" max="2334" width="11.00390625" style="23" customWidth="1"/>
    <col min="2335" max="2335" width="9.125" style="23" bestFit="1" customWidth="1"/>
    <col min="2336" max="2336" width="9.50390625" style="23" bestFit="1" customWidth="1"/>
    <col min="2337" max="2337" width="9.00390625" style="23" customWidth="1"/>
    <col min="2338" max="2338" width="25.75390625" style="23" customWidth="1"/>
    <col min="2339" max="2339" width="10.50390625" style="23" customWidth="1"/>
    <col min="2340" max="2340" width="9.125" style="23" bestFit="1" customWidth="1"/>
    <col min="2341" max="2561" width="9.00390625" style="23" customWidth="1"/>
    <col min="2562" max="2562" width="17.625" style="23" customWidth="1"/>
    <col min="2563" max="2579" width="9.00390625" style="23" customWidth="1"/>
    <col min="2580" max="2580" width="12.125" style="23" customWidth="1"/>
    <col min="2581" max="2585" width="9.00390625" style="23" customWidth="1"/>
    <col min="2586" max="2587" width="9.50390625" style="23" bestFit="1" customWidth="1"/>
    <col min="2588" max="2590" width="11.00390625" style="23" customWidth="1"/>
    <col min="2591" max="2591" width="9.125" style="23" bestFit="1" customWidth="1"/>
    <col min="2592" max="2592" width="9.50390625" style="23" bestFit="1" customWidth="1"/>
    <col min="2593" max="2593" width="9.00390625" style="23" customWidth="1"/>
    <col min="2594" max="2594" width="25.75390625" style="23" customWidth="1"/>
    <col min="2595" max="2595" width="10.50390625" style="23" customWidth="1"/>
    <col min="2596" max="2596" width="9.125" style="23" bestFit="1" customWidth="1"/>
    <col min="2597" max="2817" width="9.00390625" style="23" customWidth="1"/>
    <col min="2818" max="2818" width="17.625" style="23" customWidth="1"/>
    <col min="2819" max="2835" width="9.00390625" style="23" customWidth="1"/>
    <col min="2836" max="2836" width="12.125" style="23" customWidth="1"/>
    <col min="2837" max="2841" width="9.00390625" style="23" customWidth="1"/>
    <col min="2842" max="2843" width="9.50390625" style="23" bestFit="1" customWidth="1"/>
    <col min="2844" max="2846" width="11.00390625" style="23" customWidth="1"/>
    <col min="2847" max="2847" width="9.125" style="23" bestFit="1" customWidth="1"/>
    <col min="2848" max="2848" width="9.50390625" style="23" bestFit="1" customWidth="1"/>
    <col min="2849" max="2849" width="9.00390625" style="23" customWidth="1"/>
    <col min="2850" max="2850" width="25.75390625" style="23" customWidth="1"/>
    <col min="2851" max="2851" width="10.50390625" style="23" customWidth="1"/>
    <col min="2852" max="2852" width="9.125" style="23" bestFit="1" customWidth="1"/>
    <col min="2853" max="3073" width="9.00390625" style="23" customWidth="1"/>
    <col min="3074" max="3074" width="17.625" style="23" customWidth="1"/>
    <col min="3075" max="3091" width="9.00390625" style="23" customWidth="1"/>
    <col min="3092" max="3092" width="12.125" style="23" customWidth="1"/>
    <col min="3093" max="3097" width="9.00390625" style="23" customWidth="1"/>
    <col min="3098" max="3099" width="9.50390625" style="23" bestFit="1" customWidth="1"/>
    <col min="3100" max="3102" width="11.00390625" style="23" customWidth="1"/>
    <col min="3103" max="3103" width="9.125" style="23" bestFit="1" customWidth="1"/>
    <col min="3104" max="3104" width="9.50390625" style="23" bestFit="1" customWidth="1"/>
    <col min="3105" max="3105" width="9.00390625" style="23" customWidth="1"/>
    <col min="3106" max="3106" width="25.75390625" style="23" customWidth="1"/>
    <col min="3107" max="3107" width="10.50390625" style="23" customWidth="1"/>
    <col min="3108" max="3108" width="9.125" style="23" bestFit="1" customWidth="1"/>
    <col min="3109" max="3329" width="9.00390625" style="23" customWidth="1"/>
    <col min="3330" max="3330" width="17.625" style="23" customWidth="1"/>
    <col min="3331" max="3347" width="9.00390625" style="23" customWidth="1"/>
    <col min="3348" max="3348" width="12.125" style="23" customWidth="1"/>
    <col min="3349" max="3353" width="9.00390625" style="23" customWidth="1"/>
    <col min="3354" max="3355" width="9.50390625" style="23" bestFit="1" customWidth="1"/>
    <col min="3356" max="3358" width="11.00390625" style="23" customWidth="1"/>
    <col min="3359" max="3359" width="9.125" style="23" bestFit="1" customWidth="1"/>
    <col min="3360" max="3360" width="9.50390625" style="23" bestFit="1" customWidth="1"/>
    <col min="3361" max="3361" width="9.00390625" style="23" customWidth="1"/>
    <col min="3362" max="3362" width="25.75390625" style="23" customWidth="1"/>
    <col min="3363" max="3363" width="10.50390625" style="23" customWidth="1"/>
    <col min="3364" max="3364" width="9.125" style="23" bestFit="1" customWidth="1"/>
    <col min="3365" max="3585" width="9.00390625" style="23" customWidth="1"/>
    <col min="3586" max="3586" width="17.625" style="23" customWidth="1"/>
    <col min="3587" max="3603" width="9.00390625" style="23" customWidth="1"/>
    <col min="3604" max="3604" width="12.125" style="23" customWidth="1"/>
    <col min="3605" max="3609" width="9.00390625" style="23" customWidth="1"/>
    <col min="3610" max="3611" width="9.50390625" style="23" bestFit="1" customWidth="1"/>
    <col min="3612" max="3614" width="11.00390625" style="23" customWidth="1"/>
    <col min="3615" max="3615" width="9.125" style="23" bestFit="1" customWidth="1"/>
    <col min="3616" max="3616" width="9.50390625" style="23" bestFit="1" customWidth="1"/>
    <col min="3617" max="3617" width="9.00390625" style="23" customWidth="1"/>
    <col min="3618" max="3618" width="25.75390625" style="23" customWidth="1"/>
    <col min="3619" max="3619" width="10.50390625" style="23" customWidth="1"/>
    <col min="3620" max="3620" width="9.125" style="23" bestFit="1" customWidth="1"/>
    <col min="3621" max="3841" width="9.00390625" style="23" customWidth="1"/>
    <col min="3842" max="3842" width="17.625" style="23" customWidth="1"/>
    <col min="3843" max="3859" width="9.00390625" style="23" customWidth="1"/>
    <col min="3860" max="3860" width="12.125" style="23" customWidth="1"/>
    <col min="3861" max="3865" width="9.00390625" style="23" customWidth="1"/>
    <col min="3866" max="3867" width="9.50390625" style="23" bestFit="1" customWidth="1"/>
    <col min="3868" max="3870" width="11.00390625" style="23" customWidth="1"/>
    <col min="3871" max="3871" width="9.125" style="23" bestFit="1" customWidth="1"/>
    <col min="3872" max="3872" width="9.50390625" style="23" bestFit="1" customWidth="1"/>
    <col min="3873" max="3873" width="9.00390625" style="23" customWidth="1"/>
    <col min="3874" max="3874" width="25.75390625" style="23" customWidth="1"/>
    <col min="3875" max="3875" width="10.50390625" style="23" customWidth="1"/>
    <col min="3876" max="3876" width="9.125" style="23" bestFit="1" customWidth="1"/>
    <col min="3877" max="4097" width="9.00390625" style="23" customWidth="1"/>
    <col min="4098" max="4098" width="17.625" style="23" customWidth="1"/>
    <col min="4099" max="4115" width="9.00390625" style="23" customWidth="1"/>
    <col min="4116" max="4116" width="12.125" style="23" customWidth="1"/>
    <col min="4117" max="4121" width="9.00390625" style="23" customWidth="1"/>
    <col min="4122" max="4123" width="9.50390625" style="23" bestFit="1" customWidth="1"/>
    <col min="4124" max="4126" width="11.00390625" style="23" customWidth="1"/>
    <col min="4127" max="4127" width="9.125" style="23" bestFit="1" customWidth="1"/>
    <col min="4128" max="4128" width="9.50390625" style="23" bestFit="1" customWidth="1"/>
    <col min="4129" max="4129" width="9.00390625" style="23" customWidth="1"/>
    <col min="4130" max="4130" width="25.75390625" style="23" customWidth="1"/>
    <col min="4131" max="4131" width="10.50390625" style="23" customWidth="1"/>
    <col min="4132" max="4132" width="9.125" style="23" bestFit="1" customWidth="1"/>
    <col min="4133" max="4353" width="9.00390625" style="23" customWidth="1"/>
    <col min="4354" max="4354" width="17.625" style="23" customWidth="1"/>
    <col min="4355" max="4371" width="9.00390625" style="23" customWidth="1"/>
    <col min="4372" max="4372" width="12.125" style="23" customWidth="1"/>
    <col min="4373" max="4377" width="9.00390625" style="23" customWidth="1"/>
    <col min="4378" max="4379" width="9.50390625" style="23" bestFit="1" customWidth="1"/>
    <col min="4380" max="4382" width="11.00390625" style="23" customWidth="1"/>
    <col min="4383" max="4383" width="9.125" style="23" bestFit="1" customWidth="1"/>
    <col min="4384" max="4384" width="9.50390625" style="23" bestFit="1" customWidth="1"/>
    <col min="4385" max="4385" width="9.00390625" style="23" customWidth="1"/>
    <col min="4386" max="4386" width="25.75390625" style="23" customWidth="1"/>
    <col min="4387" max="4387" width="10.50390625" style="23" customWidth="1"/>
    <col min="4388" max="4388" width="9.125" style="23" bestFit="1" customWidth="1"/>
    <col min="4389" max="4609" width="9.00390625" style="23" customWidth="1"/>
    <col min="4610" max="4610" width="17.625" style="23" customWidth="1"/>
    <col min="4611" max="4627" width="9.00390625" style="23" customWidth="1"/>
    <col min="4628" max="4628" width="12.125" style="23" customWidth="1"/>
    <col min="4629" max="4633" width="9.00390625" style="23" customWidth="1"/>
    <col min="4634" max="4635" width="9.50390625" style="23" bestFit="1" customWidth="1"/>
    <col min="4636" max="4638" width="11.00390625" style="23" customWidth="1"/>
    <col min="4639" max="4639" width="9.125" style="23" bestFit="1" customWidth="1"/>
    <col min="4640" max="4640" width="9.50390625" style="23" bestFit="1" customWidth="1"/>
    <col min="4641" max="4641" width="9.00390625" style="23" customWidth="1"/>
    <col min="4642" max="4642" width="25.75390625" style="23" customWidth="1"/>
    <col min="4643" max="4643" width="10.50390625" style="23" customWidth="1"/>
    <col min="4644" max="4644" width="9.125" style="23" bestFit="1" customWidth="1"/>
    <col min="4645" max="4865" width="9.00390625" style="23" customWidth="1"/>
    <col min="4866" max="4866" width="17.625" style="23" customWidth="1"/>
    <col min="4867" max="4883" width="9.00390625" style="23" customWidth="1"/>
    <col min="4884" max="4884" width="12.125" style="23" customWidth="1"/>
    <col min="4885" max="4889" width="9.00390625" style="23" customWidth="1"/>
    <col min="4890" max="4891" width="9.50390625" style="23" bestFit="1" customWidth="1"/>
    <col min="4892" max="4894" width="11.00390625" style="23" customWidth="1"/>
    <col min="4895" max="4895" width="9.125" style="23" bestFit="1" customWidth="1"/>
    <col min="4896" max="4896" width="9.50390625" style="23" bestFit="1" customWidth="1"/>
    <col min="4897" max="4897" width="9.00390625" style="23" customWidth="1"/>
    <col min="4898" max="4898" width="25.75390625" style="23" customWidth="1"/>
    <col min="4899" max="4899" width="10.50390625" style="23" customWidth="1"/>
    <col min="4900" max="4900" width="9.125" style="23" bestFit="1" customWidth="1"/>
    <col min="4901" max="5121" width="9.00390625" style="23" customWidth="1"/>
    <col min="5122" max="5122" width="17.625" style="23" customWidth="1"/>
    <col min="5123" max="5139" width="9.00390625" style="23" customWidth="1"/>
    <col min="5140" max="5140" width="12.125" style="23" customWidth="1"/>
    <col min="5141" max="5145" width="9.00390625" style="23" customWidth="1"/>
    <col min="5146" max="5147" width="9.50390625" style="23" bestFit="1" customWidth="1"/>
    <col min="5148" max="5150" width="11.00390625" style="23" customWidth="1"/>
    <col min="5151" max="5151" width="9.125" style="23" bestFit="1" customWidth="1"/>
    <col min="5152" max="5152" width="9.50390625" style="23" bestFit="1" customWidth="1"/>
    <col min="5153" max="5153" width="9.00390625" style="23" customWidth="1"/>
    <col min="5154" max="5154" width="25.75390625" style="23" customWidth="1"/>
    <col min="5155" max="5155" width="10.50390625" style="23" customWidth="1"/>
    <col min="5156" max="5156" width="9.125" style="23" bestFit="1" customWidth="1"/>
    <col min="5157" max="5377" width="9.00390625" style="23" customWidth="1"/>
    <col min="5378" max="5378" width="17.625" style="23" customWidth="1"/>
    <col min="5379" max="5395" width="9.00390625" style="23" customWidth="1"/>
    <col min="5396" max="5396" width="12.125" style="23" customWidth="1"/>
    <col min="5397" max="5401" width="9.00390625" style="23" customWidth="1"/>
    <col min="5402" max="5403" width="9.50390625" style="23" bestFit="1" customWidth="1"/>
    <col min="5404" max="5406" width="11.00390625" style="23" customWidth="1"/>
    <col min="5407" max="5407" width="9.125" style="23" bestFit="1" customWidth="1"/>
    <col min="5408" max="5408" width="9.50390625" style="23" bestFit="1" customWidth="1"/>
    <col min="5409" max="5409" width="9.00390625" style="23" customWidth="1"/>
    <col min="5410" max="5410" width="25.75390625" style="23" customWidth="1"/>
    <col min="5411" max="5411" width="10.50390625" style="23" customWidth="1"/>
    <col min="5412" max="5412" width="9.125" style="23" bestFit="1" customWidth="1"/>
    <col min="5413" max="5633" width="9.00390625" style="23" customWidth="1"/>
    <col min="5634" max="5634" width="17.625" style="23" customWidth="1"/>
    <col min="5635" max="5651" width="9.00390625" style="23" customWidth="1"/>
    <col min="5652" max="5652" width="12.125" style="23" customWidth="1"/>
    <col min="5653" max="5657" width="9.00390625" style="23" customWidth="1"/>
    <col min="5658" max="5659" width="9.50390625" style="23" bestFit="1" customWidth="1"/>
    <col min="5660" max="5662" width="11.00390625" style="23" customWidth="1"/>
    <col min="5663" max="5663" width="9.125" style="23" bestFit="1" customWidth="1"/>
    <col min="5664" max="5664" width="9.50390625" style="23" bestFit="1" customWidth="1"/>
    <col min="5665" max="5665" width="9.00390625" style="23" customWidth="1"/>
    <col min="5666" max="5666" width="25.75390625" style="23" customWidth="1"/>
    <col min="5667" max="5667" width="10.50390625" style="23" customWidth="1"/>
    <col min="5668" max="5668" width="9.125" style="23" bestFit="1" customWidth="1"/>
    <col min="5669" max="5889" width="9.00390625" style="23" customWidth="1"/>
    <col min="5890" max="5890" width="17.625" style="23" customWidth="1"/>
    <col min="5891" max="5907" width="9.00390625" style="23" customWidth="1"/>
    <col min="5908" max="5908" width="12.125" style="23" customWidth="1"/>
    <col min="5909" max="5913" width="9.00390625" style="23" customWidth="1"/>
    <col min="5914" max="5915" width="9.50390625" style="23" bestFit="1" customWidth="1"/>
    <col min="5916" max="5918" width="11.00390625" style="23" customWidth="1"/>
    <col min="5919" max="5919" width="9.125" style="23" bestFit="1" customWidth="1"/>
    <col min="5920" max="5920" width="9.50390625" style="23" bestFit="1" customWidth="1"/>
    <col min="5921" max="5921" width="9.00390625" style="23" customWidth="1"/>
    <col min="5922" max="5922" width="25.75390625" style="23" customWidth="1"/>
    <col min="5923" max="5923" width="10.50390625" style="23" customWidth="1"/>
    <col min="5924" max="5924" width="9.125" style="23" bestFit="1" customWidth="1"/>
    <col min="5925" max="6145" width="9.00390625" style="23" customWidth="1"/>
    <col min="6146" max="6146" width="17.625" style="23" customWidth="1"/>
    <col min="6147" max="6163" width="9.00390625" style="23" customWidth="1"/>
    <col min="6164" max="6164" width="12.125" style="23" customWidth="1"/>
    <col min="6165" max="6169" width="9.00390625" style="23" customWidth="1"/>
    <col min="6170" max="6171" width="9.50390625" style="23" bestFit="1" customWidth="1"/>
    <col min="6172" max="6174" width="11.00390625" style="23" customWidth="1"/>
    <col min="6175" max="6175" width="9.125" style="23" bestFit="1" customWidth="1"/>
    <col min="6176" max="6176" width="9.50390625" style="23" bestFit="1" customWidth="1"/>
    <col min="6177" max="6177" width="9.00390625" style="23" customWidth="1"/>
    <col min="6178" max="6178" width="25.75390625" style="23" customWidth="1"/>
    <col min="6179" max="6179" width="10.50390625" style="23" customWidth="1"/>
    <col min="6180" max="6180" width="9.125" style="23" bestFit="1" customWidth="1"/>
    <col min="6181" max="6401" width="9.00390625" style="23" customWidth="1"/>
    <col min="6402" max="6402" width="17.625" style="23" customWidth="1"/>
    <col min="6403" max="6419" width="9.00390625" style="23" customWidth="1"/>
    <col min="6420" max="6420" width="12.125" style="23" customWidth="1"/>
    <col min="6421" max="6425" width="9.00390625" style="23" customWidth="1"/>
    <col min="6426" max="6427" width="9.50390625" style="23" bestFit="1" customWidth="1"/>
    <col min="6428" max="6430" width="11.00390625" style="23" customWidth="1"/>
    <col min="6431" max="6431" width="9.125" style="23" bestFit="1" customWidth="1"/>
    <col min="6432" max="6432" width="9.50390625" style="23" bestFit="1" customWidth="1"/>
    <col min="6433" max="6433" width="9.00390625" style="23" customWidth="1"/>
    <col min="6434" max="6434" width="25.75390625" style="23" customWidth="1"/>
    <col min="6435" max="6435" width="10.50390625" style="23" customWidth="1"/>
    <col min="6436" max="6436" width="9.125" style="23" bestFit="1" customWidth="1"/>
    <col min="6437" max="6657" width="9.00390625" style="23" customWidth="1"/>
    <col min="6658" max="6658" width="17.625" style="23" customWidth="1"/>
    <col min="6659" max="6675" width="9.00390625" style="23" customWidth="1"/>
    <col min="6676" max="6676" width="12.125" style="23" customWidth="1"/>
    <col min="6677" max="6681" width="9.00390625" style="23" customWidth="1"/>
    <col min="6682" max="6683" width="9.50390625" style="23" bestFit="1" customWidth="1"/>
    <col min="6684" max="6686" width="11.00390625" style="23" customWidth="1"/>
    <col min="6687" max="6687" width="9.125" style="23" bestFit="1" customWidth="1"/>
    <col min="6688" max="6688" width="9.50390625" style="23" bestFit="1" customWidth="1"/>
    <col min="6689" max="6689" width="9.00390625" style="23" customWidth="1"/>
    <col min="6690" max="6690" width="25.75390625" style="23" customWidth="1"/>
    <col min="6691" max="6691" width="10.50390625" style="23" customWidth="1"/>
    <col min="6692" max="6692" width="9.125" style="23" bestFit="1" customWidth="1"/>
    <col min="6693" max="6913" width="9.00390625" style="23" customWidth="1"/>
    <col min="6914" max="6914" width="17.625" style="23" customWidth="1"/>
    <col min="6915" max="6931" width="9.00390625" style="23" customWidth="1"/>
    <col min="6932" max="6932" width="12.125" style="23" customWidth="1"/>
    <col min="6933" max="6937" width="9.00390625" style="23" customWidth="1"/>
    <col min="6938" max="6939" width="9.50390625" style="23" bestFit="1" customWidth="1"/>
    <col min="6940" max="6942" width="11.00390625" style="23" customWidth="1"/>
    <col min="6943" max="6943" width="9.125" style="23" bestFit="1" customWidth="1"/>
    <col min="6944" max="6944" width="9.50390625" style="23" bestFit="1" customWidth="1"/>
    <col min="6945" max="6945" width="9.00390625" style="23" customWidth="1"/>
    <col min="6946" max="6946" width="25.75390625" style="23" customWidth="1"/>
    <col min="6947" max="6947" width="10.50390625" style="23" customWidth="1"/>
    <col min="6948" max="6948" width="9.125" style="23" bestFit="1" customWidth="1"/>
    <col min="6949" max="7169" width="9.00390625" style="23" customWidth="1"/>
    <col min="7170" max="7170" width="17.625" style="23" customWidth="1"/>
    <col min="7171" max="7187" width="9.00390625" style="23" customWidth="1"/>
    <col min="7188" max="7188" width="12.125" style="23" customWidth="1"/>
    <col min="7189" max="7193" width="9.00390625" style="23" customWidth="1"/>
    <col min="7194" max="7195" width="9.50390625" style="23" bestFit="1" customWidth="1"/>
    <col min="7196" max="7198" width="11.00390625" style="23" customWidth="1"/>
    <col min="7199" max="7199" width="9.125" style="23" bestFit="1" customWidth="1"/>
    <col min="7200" max="7200" width="9.50390625" style="23" bestFit="1" customWidth="1"/>
    <col min="7201" max="7201" width="9.00390625" style="23" customWidth="1"/>
    <col min="7202" max="7202" width="25.75390625" style="23" customWidth="1"/>
    <col min="7203" max="7203" width="10.50390625" style="23" customWidth="1"/>
    <col min="7204" max="7204" width="9.125" style="23" bestFit="1" customWidth="1"/>
    <col min="7205" max="7425" width="9.00390625" style="23" customWidth="1"/>
    <col min="7426" max="7426" width="17.625" style="23" customWidth="1"/>
    <col min="7427" max="7443" width="9.00390625" style="23" customWidth="1"/>
    <col min="7444" max="7444" width="12.125" style="23" customWidth="1"/>
    <col min="7445" max="7449" width="9.00390625" style="23" customWidth="1"/>
    <col min="7450" max="7451" width="9.50390625" style="23" bestFit="1" customWidth="1"/>
    <col min="7452" max="7454" width="11.00390625" style="23" customWidth="1"/>
    <col min="7455" max="7455" width="9.125" style="23" bestFit="1" customWidth="1"/>
    <col min="7456" max="7456" width="9.50390625" style="23" bestFit="1" customWidth="1"/>
    <col min="7457" max="7457" width="9.00390625" style="23" customWidth="1"/>
    <col min="7458" max="7458" width="25.75390625" style="23" customWidth="1"/>
    <col min="7459" max="7459" width="10.50390625" style="23" customWidth="1"/>
    <col min="7460" max="7460" width="9.125" style="23" bestFit="1" customWidth="1"/>
    <col min="7461" max="7681" width="9.00390625" style="23" customWidth="1"/>
    <col min="7682" max="7682" width="17.625" style="23" customWidth="1"/>
    <col min="7683" max="7699" width="9.00390625" style="23" customWidth="1"/>
    <col min="7700" max="7700" width="12.125" style="23" customWidth="1"/>
    <col min="7701" max="7705" width="9.00390625" style="23" customWidth="1"/>
    <col min="7706" max="7707" width="9.50390625" style="23" bestFit="1" customWidth="1"/>
    <col min="7708" max="7710" width="11.00390625" style="23" customWidth="1"/>
    <col min="7711" max="7711" width="9.125" style="23" bestFit="1" customWidth="1"/>
    <col min="7712" max="7712" width="9.50390625" style="23" bestFit="1" customWidth="1"/>
    <col min="7713" max="7713" width="9.00390625" style="23" customWidth="1"/>
    <col min="7714" max="7714" width="25.75390625" style="23" customWidth="1"/>
    <col min="7715" max="7715" width="10.50390625" style="23" customWidth="1"/>
    <col min="7716" max="7716" width="9.125" style="23" bestFit="1" customWidth="1"/>
    <col min="7717" max="7937" width="9.00390625" style="23" customWidth="1"/>
    <col min="7938" max="7938" width="17.625" style="23" customWidth="1"/>
    <col min="7939" max="7955" width="9.00390625" style="23" customWidth="1"/>
    <col min="7956" max="7956" width="12.125" style="23" customWidth="1"/>
    <col min="7957" max="7961" width="9.00390625" style="23" customWidth="1"/>
    <col min="7962" max="7963" width="9.50390625" style="23" bestFit="1" customWidth="1"/>
    <col min="7964" max="7966" width="11.00390625" style="23" customWidth="1"/>
    <col min="7967" max="7967" width="9.125" style="23" bestFit="1" customWidth="1"/>
    <col min="7968" max="7968" width="9.50390625" style="23" bestFit="1" customWidth="1"/>
    <col min="7969" max="7969" width="9.00390625" style="23" customWidth="1"/>
    <col min="7970" max="7970" width="25.75390625" style="23" customWidth="1"/>
    <col min="7971" max="7971" width="10.50390625" style="23" customWidth="1"/>
    <col min="7972" max="7972" width="9.125" style="23" bestFit="1" customWidth="1"/>
    <col min="7973" max="8193" width="9.00390625" style="23" customWidth="1"/>
    <col min="8194" max="8194" width="17.625" style="23" customWidth="1"/>
    <col min="8195" max="8211" width="9.00390625" style="23" customWidth="1"/>
    <col min="8212" max="8212" width="12.125" style="23" customWidth="1"/>
    <col min="8213" max="8217" width="9.00390625" style="23" customWidth="1"/>
    <col min="8218" max="8219" width="9.50390625" style="23" bestFit="1" customWidth="1"/>
    <col min="8220" max="8222" width="11.00390625" style="23" customWidth="1"/>
    <col min="8223" max="8223" width="9.125" style="23" bestFit="1" customWidth="1"/>
    <col min="8224" max="8224" width="9.50390625" style="23" bestFit="1" customWidth="1"/>
    <col min="8225" max="8225" width="9.00390625" style="23" customWidth="1"/>
    <col min="8226" max="8226" width="25.75390625" style="23" customWidth="1"/>
    <col min="8227" max="8227" width="10.50390625" style="23" customWidth="1"/>
    <col min="8228" max="8228" width="9.125" style="23" bestFit="1" customWidth="1"/>
    <col min="8229" max="8449" width="9.00390625" style="23" customWidth="1"/>
    <col min="8450" max="8450" width="17.625" style="23" customWidth="1"/>
    <col min="8451" max="8467" width="9.00390625" style="23" customWidth="1"/>
    <col min="8468" max="8468" width="12.125" style="23" customWidth="1"/>
    <col min="8469" max="8473" width="9.00390625" style="23" customWidth="1"/>
    <col min="8474" max="8475" width="9.50390625" style="23" bestFit="1" customWidth="1"/>
    <col min="8476" max="8478" width="11.00390625" style="23" customWidth="1"/>
    <col min="8479" max="8479" width="9.125" style="23" bestFit="1" customWidth="1"/>
    <col min="8480" max="8480" width="9.50390625" style="23" bestFit="1" customWidth="1"/>
    <col min="8481" max="8481" width="9.00390625" style="23" customWidth="1"/>
    <col min="8482" max="8482" width="25.75390625" style="23" customWidth="1"/>
    <col min="8483" max="8483" width="10.50390625" style="23" customWidth="1"/>
    <col min="8484" max="8484" width="9.125" style="23" bestFit="1" customWidth="1"/>
    <col min="8485" max="8705" width="9.00390625" style="23" customWidth="1"/>
    <col min="8706" max="8706" width="17.625" style="23" customWidth="1"/>
    <col min="8707" max="8723" width="9.00390625" style="23" customWidth="1"/>
    <col min="8724" max="8724" width="12.125" style="23" customWidth="1"/>
    <col min="8725" max="8729" width="9.00390625" style="23" customWidth="1"/>
    <col min="8730" max="8731" width="9.50390625" style="23" bestFit="1" customWidth="1"/>
    <col min="8732" max="8734" width="11.00390625" style="23" customWidth="1"/>
    <col min="8735" max="8735" width="9.125" style="23" bestFit="1" customWidth="1"/>
    <col min="8736" max="8736" width="9.50390625" style="23" bestFit="1" customWidth="1"/>
    <col min="8737" max="8737" width="9.00390625" style="23" customWidth="1"/>
    <col min="8738" max="8738" width="25.75390625" style="23" customWidth="1"/>
    <col min="8739" max="8739" width="10.50390625" style="23" customWidth="1"/>
    <col min="8740" max="8740" width="9.125" style="23" bestFit="1" customWidth="1"/>
    <col min="8741" max="8961" width="9.00390625" style="23" customWidth="1"/>
    <col min="8962" max="8962" width="17.625" style="23" customWidth="1"/>
    <col min="8963" max="8979" width="9.00390625" style="23" customWidth="1"/>
    <col min="8980" max="8980" width="12.125" style="23" customWidth="1"/>
    <col min="8981" max="8985" width="9.00390625" style="23" customWidth="1"/>
    <col min="8986" max="8987" width="9.50390625" style="23" bestFit="1" customWidth="1"/>
    <col min="8988" max="8990" width="11.00390625" style="23" customWidth="1"/>
    <col min="8991" max="8991" width="9.125" style="23" bestFit="1" customWidth="1"/>
    <col min="8992" max="8992" width="9.50390625" style="23" bestFit="1" customWidth="1"/>
    <col min="8993" max="8993" width="9.00390625" style="23" customWidth="1"/>
    <col min="8994" max="8994" width="25.75390625" style="23" customWidth="1"/>
    <col min="8995" max="8995" width="10.50390625" style="23" customWidth="1"/>
    <col min="8996" max="8996" width="9.125" style="23" bestFit="1" customWidth="1"/>
    <col min="8997" max="9217" width="9.00390625" style="23" customWidth="1"/>
    <col min="9218" max="9218" width="17.625" style="23" customWidth="1"/>
    <col min="9219" max="9235" width="9.00390625" style="23" customWidth="1"/>
    <col min="9236" max="9236" width="12.125" style="23" customWidth="1"/>
    <col min="9237" max="9241" width="9.00390625" style="23" customWidth="1"/>
    <col min="9242" max="9243" width="9.50390625" style="23" bestFit="1" customWidth="1"/>
    <col min="9244" max="9246" width="11.00390625" style="23" customWidth="1"/>
    <col min="9247" max="9247" width="9.125" style="23" bestFit="1" customWidth="1"/>
    <col min="9248" max="9248" width="9.50390625" style="23" bestFit="1" customWidth="1"/>
    <col min="9249" max="9249" width="9.00390625" style="23" customWidth="1"/>
    <col min="9250" max="9250" width="25.75390625" style="23" customWidth="1"/>
    <col min="9251" max="9251" width="10.50390625" style="23" customWidth="1"/>
    <col min="9252" max="9252" width="9.125" style="23" bestFit="1" customWidth="1"/>
    <col min="9253" max="9473" width="9.00390625" style="23" customWidth="1"/>
    <col min="9474" max="9474" width="17.625" style="23" customWidth="1"/>
    <col min="9475" max="9491" width="9.00390625" style="23" customWidth="1"/>
    <col min="9492" max="9492" width="12.125" style="23" customWidth="1"/>
    <col min="9493" max="9497" width="9.00390625" style="23" customWidth="1"/>
    <col min="9498" max="9499" width="9.50390625" style="23" bestFit="1" customWidth="1"/>
    <col min="9500" max="9502" width="11.00390625" style="23" customWidth="1"/>
    <col min="9503" max="9503" width="9.125" style="23" bestFit="1" customWidth="1"/>
    <col min="9504" max="9504" width="9.50390625" style="23" bestFit="1" customWidth="1"/>
    <col min="9505" max="9505" width="9.00390625" style="23" customWidth="1"/>
    <col min="9506" max="9506" width="25.75390625" style="23" customWidth="1"/>
    <col min="9507" max="9507" width="10.50390625" style="23" customWidth="1"/>
    <col min="9508" max="9508" width="9.125" style="23" bestFit="1" customWidth="1"/>
    <col min="9509" max="9729" width="9.00390625" style="23" customWidth="1"/>
    <col min="9730" max="9730" width="17.625" style="23" customWidth="1"/>
    <col min="9731" max="9747" width="9.00390625" style="23" customWidth="1"/>
    <col min="9748" max="9748" width="12.125" style="23" customWidth="1"/>
    <col min="9749" max="9753" width="9.00390625" style="23" customWidth="1"/>
    <col min="9754" max="9755" width="9.50390625" style="23" bestFit="1" customWidth="1"/>
    <col min="9756" max="9758" width="11.00390625" style="23" customWidth="1"/>
    <col min="9759" max="9759" width="9.125" style="23" bestFit="1" customWidth="1"/>
    <col min="9760" max="9760" width="9.50390625" style="23" bestFit="1" customWidth="1"/>
    <col min="9761" max="9761" width="9.00390625" style="23" customWidth="1"/>
    <col min="9762" max="9762" width="25.75390625" style="23" customWidth="1"/>
    <col min="9763" max="9763" width="10.50390625" style="23" customWidth="1"/>
    <col min="9764" max="9764" width="9.125" style="23" bestFit="1" customWidth="1"/>
    <col min="9765" max="9985" width="9.00390625" style="23" customWidth="1"/>
    <col min="9986" max="9986" width="17.625" style="23" customWidth="1"/>
    <col min="9987" max="10003" width="9.00390625" style="23" customWidth="1"/>
    <col min="10004" max="10004" width="12.125" style="23" customWidth="1"/>
    <col min="10005" max="10009" width="9.00390625" style="23" customWidth="1"/>
    <col min="10010" max="10011" width="9.50390625" style="23" bestFit="1" customWidth="1"/>
    <col min="10012" max="10014" width="11.00390625" style="23" customWidth="1"/>
    <col min="10015" max="10015" width="9.125" style="23" bestFit="1" customWidth="1"/>
    <col min="10016" max="10016" width="9.50390625" style="23" bestFit="1" customWidth="1"/>
    <col min="10017" max="10017" width="9.00390625" style="23" customWidth="1"/>
    <col min="10018" max="10018" width="25.75390625" style="23" customWidth="1"/>
    <col min="10019" max="10019" width="10.50390625" style="23" customWidth="1"/>
    <col min="10020" max="10020" width="9.125" style="23" bestFit="1" customWidth="1"/>
    <col min="10021" max="10241" width="9.00390625" style="23" customWidth="1"/>
    <col min="10242" max="10242" width="17.625" style="23" customWidth="1"/>
    <col min="10243" max="10259" width="9.00390625" style="23" customWidth="1"/>
    <col min="10260" max="10260" width="12.125" style="23" customWidth="1"/>
    <col min="10261" max="10265" width="9.00390625" style="23" customWidth="1"/>
    <col min="10266" max="10267" width="9.50390625" style="23" bestFit="1" customWidth="1"/>
    <col min="10268" max="10270" width="11.00390625" style="23" customWidth="1"/>
    <col min="10271" max="10271" width="9.125" style="23" bestFit="1" customWidth="1"/>
    <col min="10272" max="10272" width="9.50390625" style="23" bestFit="1" customWidth="1"/>
    <col min="10273" max="10273" width="9.00390625" style="23" customWidth="1"/>
    <col min="10274" max="10274" width="25.75390625" style="23" customWidth="1"/>
    <col min="10275" max="10275" width="10.50390625" style="23" customWidth="1"/>
    <col min="10276" max="10276" width="9.125" style="23" bestFit="1" customWidth="1"/>
    <col min="10277" max="10497" width="9.00390625" style="23" customWidth="1"/>
    <col min="10498" max="10498" width="17.625" style="23" customWidth="1"/>
    <col min="10499" max="10515" width="9.00390625" style="23" customWidth="1"/>
    <col min="10516" max="10516" width="12.125" style="23" customWidth="1"/>
    <col min="10517" max="10521" width="9.00390625" style="23" customWidth="1"/>
    <col min="10522" max="10523" width="9.50390625" style="23" bestFit="1" customWidth="1"/>
    <col min="10524" max="10526" width="11.00390625" style="23" customWidth="1"/>
    <col min="10527" max="10527" width="9.125" style="23" bestFit="1" customWidth="1"/>
    <col min="10528" max="10528" width="9.50390625" style="23" bestFit="1" customWidth="1"/>
    <col min="10529" max="10529" width="9.00390625" style="23" customWidth="1"/>
    <col min="10530" max="10530" width="25.75390625" style="23" customWidth="1"/>
    <col min="10531" max="10531" width="10.50390625" style="23" customWidth="1"/>
    <col min="10532" max="10532" width="9.125" style="23" bestFit="1" customWidth="1"/>
    <col min="10533" max="10753" width="9.00390625" style="23" customWidth="1"/>
    <col min="10754" max="10754" width="17.625" style="23" customWidth="1"/>
    <col min="10755" max="10771" width="9.00390625" style="23" customWidth="1"/>
    <col min="10772" max="10772" width="12.125" style="23" customWidth="1"/>
    <col min="10773" max="10777" width="9.00390625" style="23" customWidth="1"/>
    <col min="10778" max="10779" width="9.50390625" style="23" bestFit="1" customWidth="1"/>
    <col min="10780" max="10782" width="11.00390625" style="23" customWidth="1"/>
    <col min="10783" max="10783" width="9.125" style="23" bestFit="1" customWidth="1"/>
    <col min="10784" max="10784" width="9.50390625" style="23" bestFit="1" customWidth="1"/>
    <col min="10785" max="10785" width="9.00390625" style="23" customWidth="1"/>
    <col min="10786" max="10786" width="25.75390625" style="23" customWidth="1"/>
    <col min="10787" max="10787" width="10.50390625" style="23" customWidth="1"/>
    <col min="10788" max="10788" width="9.125" style="23" bestFit="1" customWidth="1"/>
    <col min="10789" max="11009" width="9.00390625" style="23" customWidth="1"/>
    <col min="11010" max="11010" width="17.625" style="23" customWidth="1"/>
    <col min="11011" max="11027" width="9.00390625" style="23" customWidth="1"/>
    <col min="11028" max="11028" width="12.125" style="23" customWidth="1"/>
    <col min="11029" max="11033" width="9.00390625" style="23" customWidth="1"/>
    <col min="11034" max="11035" width="9.50390625" style="23" bestFit="1" customWidth="1"/>
    <col min="11036" max="11038" width="11.00390625" style="23" customWidth="1"/>
    <col min="11039" max="11039" width="9.125" style="23" bestFit="1" customWidth="1"/>
    <col min="11040" max="11040" width="9.50390625" style="23" bestFit="1" customWidth="1"/>
    <col min="11041" max="11041" width="9.00390625" style="23" customWidth="1"/>
    <col min="11042" max="11042" width="25.75390625" style="23" customWidth="1"/>
    <col min="11043" max="11043" width="10.50390625" style="23" customWidth="1"/>
    <col min="11044" max="11044" width="9.125" style="23" bestFit="1" customWidth="1"/>
    <col min="11045" max="11265" width="9.00390625" style="23" customWidth="1"/>
    <col min="11266" max="11266" width="17.625" style="23" customWidth="1"/>
    <col min="11267" max="11283" width="9.00390625" style="23" customWidth="1"/>
    <col min="11284" max="11284" width="12.125" style="23" customWidth="1"/>
    <col min="11285" max="11289" width="9.00390625" style="23" customWidth="1"/>
    <col min="11290" max="11291" width="9.50390625" style="23" bestFit="1" customWidth="1"/>
    <col min="11292" max="11294" width="11.00390625" style="23" customWidth="1"/>
    <col min="11295" max="11295" width="9.125" style="23" bestFit="1" customWidth="1"/>
    <col min="11296" max="11296" width="9.50390625" style="23" bestFit="1" customWidth="1"/>
    <col min="11297" max="11297" width="9.00390625" style="23" customWidth="1"/>
    <col min="11298" max="11298" width="25.75390625" style="23" customWidth="1"/>
    <col min="11299" max="11299" width="10.50390625" style="23" customWidth="1"/>
    <col min="11300" max="11300" width="9.125" style="23" bestFit="1" customWidth="1"/>
    <col min="11301" max="11521" width="9.00390625" style="23" customWidth="1"/>
    <col min="11522" max="11522" width="17.625" style="23" customWidth="1"/>
    <col min="11523" max="11539" width="9.00390625" style="23" customWidth="1"/>
    <col min="11540" max="11540" width="12.125" style="23" customWidth="1"/>
    <col min="11541" max="11545" width="9.00390625" style="23" customWidth="1"/>
    <col min="11546" max="11547" width="9.50390625" style="23" bestFit="1" customWidth="1"/>
    <col min="11548" max="11550" width="11.00390625" style="23" customWidth="1"/>
    <col min="11551" max="11551" width="9.125" style="23" bestFit="1" customWidth="1"/>
    <col min="11552" max="11552" width="9.50390625" style="23" bestFit="1" customWidth="1"/>
    <col min="11553" max="11553" width="9.00390625" style="23" customWidth="1"/>
    <col min="11554" max="11554" width="25.75390625" style="23" customWidth="1"/>
    <col min="11555" max="11555" width="10.50390625" style="23" customWidth="1"/>
    <col min="11556" max="11556" width="9.125" style="23" bestFit="1" customWidth="1"/>
    <col min="11557" max="11777" width="9.00390625" style="23" customWidth="1"/>
    <col min="11778" max="11778" width="17.625" style="23" customWidth="1"/>
    <col min="11779" max="11795" width="9.00390625" style="23" customWidth="1"/>
    <col min="11796" max="11796" width="12.125" style="23" customWidth="1"/>
    <col min="11797" max="11801" width="9.00390625" style="23" customWidth="1"/>
    <col min="11802" max="11803" width="9.50390625" style="23" bestFit="1" customWidth="1"/>
    <col min="11804" max="11806" width="11.00390625" style="23" customWidth="1"/>
    <col min="11807" max="11807" width="9.125" style="23" bestFit="1" customWidth="1"/>
    <col min="11808" max="11808" width="9.50390625" style="23" bestFit="1" customWidth="1"/>
    <col min="11809" max="11809" width="9.00390625" style="23" customWidth="1"/>
    <col min="11810" max="11810" width="25.75390625" style="23" customWidth="1"/>
    <col min="11811" max="11811" width="10.50390625" style="23" customWidth="1"/>
    <col min="11812" max="11812" width="9.125" style="23" bestFit="1" customWidth="1"/>
    <col min="11813" max="12033" width="9.00390625" style="23" customWidth="1"/>
    <col min="12034" max="12034" width="17.625" style="23" customWidth="1"/>
    <col min="12035" max="12051" width="9.00390625" style="23" customWidth="1"/>
    <col min="12052" max="12052" width="12.125" style="23" customWidth="1"/>
    <col min="12053" max="12057" width="9.00390625" style="23" customWidth="1"/>
    <col min="12058" max="12059" width="9.50390625" style="23" bestFit="1" customWidth="1"/>
    <col min="12060" max="12062" width="11.00390625" style="23" customWidth="1"/>
    <col min="12063" max="12063" width="9.125" style="23" bestFit="1" customWidth="1"/>
    <col min="12064" max="12064" width="9.50390625" style="23" bestFit="1" customWidth="1"/>
    <col min="12065" max="12065" width="9.00390625" style="23" customWidth="1"/>
    <col min="12066" max="12066" width="25.75390625" style="23" customWidth="1"/>
    <col min="12067" max="12067" width="10.50390625" style="23" customWidth="1"/>
    <col min="12068" max="12068" width="9.125" style="23" bestFit="1" customWidth="1"/>
    <col min="12069" max="12289" width="9.00390625" style="23" customWidth="1"/>
    <col min="12290" max="12290" width="17.625" style="23" customWidth="1"/>
    <col min="12291" max="12307" width="9.00390625" style="23" customWidth="1"/>
    <col min="12308" max="12308" width="12.125" style="23" customWidth="1"/>
    <col min="12309" max="12313" width="9.00390625" style="23" customWidth="1"/>
    <col min="12314" max="12315" width="9.50390625" style="23" bestFit="1" customWidth="1"/>
    <col min="12316" max="12318" width="11.00390625" style="23" customWidth="1"/>
    <col min="12319" max="12319" width="9.125" style="23" bestFit="1" customWidth="1"/>
    <col min="12320" max="12320" width="9.50390625" style="23" bestFit="1" customWidth="1"/>
    <col min="12321" max="12321" width="9.00390625" style="23" customWidth="1"/>
    <col min="12322" max="12322" width="25.75390625" style="23" customWidth="1"/>
    <col min="12323" max="12323" width="10.50390625" style="23" customWidth="1"/>
    <col min="12324" max="12324" width="9.125" style="23" bestFit="1" customWidth="1"/>
    <col min="12325" max="12545" width="9.00390625" style="23" customWidth="1"/>
    <col min="12546" max="12546" width="17.625" style="23" customWidth="1"/>
    <col min="12547" max="12563" width="9.00390625" style="23" customWidth="1"/>
    <col min="12564" max="12564" width="12.125" style="23" customWidth="1"/>
    <col min="12565" max="12569" width="9.00390625" style="23" customWidth="1"/>
    <col min="12570" max="12571" width="9.50390625" style="23" bestFit="1" customWidth="1"/>
    <col min="12572" max="12574" width="11.00390625" style="23" customWidth="1"/>
    <col min="12575" max="12575" width="9.125" style="23" bestFit="1" customWidth="1"/>
    <col min="12576" max="12576" width="9.50390625" style="23" bestFit="1" customWidth="1"/>
    <col min="12577" max="12577" width="9.00390625" style="23" customWidth="1"/>
    <col min="12578" max="12578" width="25.75390625" style="23" customWidth="1"/>
    <col min="12579" max="12579" width="10.50390625" style="23" customWidth="1"/>
    <col min="12580" max="12580" width="9.125" style="23" bestFit="1" customWidth="1"/>
    <col min="12581" max="12801" width="9.00390625" style="23" customWidth="1"/>
    <col min="12802" max="12802" width="17.625" style="23" customWidth="1"/>
    <col min="12803" max="12819" width="9.00390625" style="23" customWidth="1"/>
    <col min="12820" max="12820" width="12.125" style="23" customWidth="1"/>
    <col min="12821" max="12825" width="9.00390625" style="23" customWidth="1"/>
    <col min="12826" max="12827" width="9.50390625" style="23" bestFit="1" customWidth="1"/>
    <col min="12828" max="12830" width="11.00390625" style="23" customWidth="1"/>
    <col min="12831" max="12831" width="9.125" style="23" bestFit="1" customWidth="1"/>
    <col min="12832" max="12832" width="9.50390625" style="23" bestFit="1" customWidth="1"/>
    <col min="12833" max="12833" width="9.00390625" style="23" customWidth="1"/>
    <col min="12834" max="12834" width="25.75390625" style="23" customWidth="1"/>
    <col min="12835" max="12835" width="10.50390625" style="23" customWidth="1"/>
    <col min="12836" max="12836" width="9.125" style="23" bestFit="1" customWidth="1"/>
    <col min="12837" max="13057" width="9.00390625" style="23" customWidth="1"/>
    <col min="13058" max="13058" width="17.625" style="23" customWidth="1"/>
    <col min="13059" max="13075" width="9.00390625" style="23" customWidth="1"/>
    <col min="13076" max="13076" width="12.125" style="23" customWidth="1"/>
    <col min="13077" max="13081" width="9.00390625" style="23" customWidth="1"/>
    <col min="13082" max="13083" width="9.50390625" style="23" bestFit="1" customWidth="1"/>
    <col min="13084" max="13086" width="11.00390625" style="23" customWidth="1"/>
    <col min="13087" max="13087" width="9.125" style="23" bestFit="1" customWidth="1"/>
    <col min="13088" max="13088" width="9.50390625" style="23" bestFit="1" customWidth="1"/>
    <col min="13089" max="13089" width="9.00390625" style="23" customWidth="1"/>
    <col min="13090" max="13090" width="25.75390625" style="23" customWidth="1"/>
    <col min="13091" max="13091" width="10.50390625" style="23" customWidth="1"/>
    <col min="13092" max="13092" width="9.125" style="23" bestFit="1" customWidth="1"/>
    <col min="13093" max="13313" width="9.00390625" style="23" customWidth="1"/>
    <col min="13314" max="13314" width="17.625" style="23" customWidth="1"/>
    <col min="13315" max="13331" width="9.00390625" style="23" customWidth="1"/>
    <col min="13332" max="13332" width="12.125" style="23" customWidth="1"/>
    <col min="13333" max="13337" width="9.00390625" style="23" customWidth="1"/>
    <col min="13338" max="13339" width="9.50390625" style="23" bestFit="1" customWidth="1"/>
    <col min="13340" max="13342" width="11.00390625" style="23" customWidth="1"/>
    <col min="13343" max="13343" width="9.125" style="23" bestFit="1" customWidth="1"/>
    <col min="13344" max="13344" width="9.50390625" style="23" bestFit="1" customWidth="1"/>
    <col min="13345" max="13345" width="9.00390625" style="23" customWidth="1"/>
    <col min="13346" max="13346" width="25.75390625" style="23" customWidth="1"/>
    <col min="13347" max="13347" width="10.50390625" style="23" customWidth="1"/>
    <col min="13348" max="13348" width="9.125" style="23" bestFit="1" customWidth="1"/>
    <col min="13349" max="13569" width="9.00390625" style="23" customWidth="1"/>
    <col min="13570" max="13570" width="17.625" style="23" customWidth="1"/>
    <col min="13571" max="13587" width="9.00390625" style="23" customWidth="1"/>
    <col min="13588" max="13588" width="12.125" style="23" customWidth="1"/>
    <col min="13589" max="13593" width="9.00390625" style="23" customWidth="1"/>
    <col min="13594" max="13595" width="9.50390625" style="23" bestFit="1" customWidth="1"/>
    <col min="13596" max="13598" width="11.00390625" style="23" customWidth="1"/>
    <col min="13599" max="13599" width="9.125" style="23" bestFit="1" customWidth="1"/>
    <col min="13600" max="13600" width="9.50390625" style="23" bestFit="1" customWidth="1"/>
    <col min="13601" max="13601" width="9.00390625" style="23" customWidth="1"/>
    <col min="13602" max="13602" width="25.75390625" style="23" customWidth="1"/>
    <col min="13603" max="13603" width="10.50390625" style="23" customWidth="1"/>
    <col min="13604" max="13604" width="9.125" style="23" bestFit="1" customWidth="1"/>
    <col min="13605" max="13825" width="9.00390625" style="23" customWidth="1"/>
    <col min="13826" max="13826" width="17.625" style="23" customWidth="1"/>
    <col min="13827" max="13843" width="9.00390625" style="23" customWidth="1"/>
    <col min="13844" max="13844" width="12.125" style="23" customWidth="1"/>
    <col min="13845" max="13849" width="9.00390625" style="23" customWidth="1"/>
    <col min="13850" max="13851" width="9.50390625" style="23" bestFit="1" customWidth="1"/>
    <col min="13852" max="13854" width="11.00390625" style="23" customWidth="1"/>
    <col min="13855" max="13855" width="9.125" style="23" bestFit="1" customWidth="1"/>
    <col min="13856" max="13856" width="9.50390625" style="23" bestFit="1" customWidth="1"/>
    <col min="13857" max="13857" width="9.00390625" style="23" customWidth="1"/>
    <col min="13858" max="13858" width="25.75390625" style="23" customWidth="1"/>
    <col min="13859" max="13859" width="10.50390625" style="23" customWidth="1"/>
    <col min="13860" max="13860" width="9.125" style="23" bestFit="1" customWidth="1"/>
    <col min="13861" max="14081" width="9.00390625" style="23" customWidth="1"/>
    <col min="14082" max="14082" width="17.625" style="23" customWidth="1"/>
    <col min="14083" max="14099" width="9.00390625" style="23" customWidth="1"/>
    <col min="14100" max="14100" width="12.125" style="23" customWidth="1"/>
    <col min="14101" max="14105" width="9.00390625" style="23" customWidth="1"/>
    <col min="14106" max="14107" width="9.50390625" style="23" bestFit="1" customWidth="1"/>
    <col min="14108" max="14110" width="11.00390625" style="23" customWidth="1"/>
    <col min="14111" max="14111" width="9.125" style="23" bestFit="1" customWidth="1"/>
    <col min="14112" max="14112" width="9.50390625" style="23" bestFit="1" customWidth="1"/>
    <col min="14113" max="14113" width="9.00390625" style="23" customWidth="1"/>
    <col min="14114" max="14114" width="25.75390625" style="23" customWidth="1"/>
    <col min="14115" max="14115" width="10.50390625" style="23" customWidth="1"/>
    <col min="14116" max="14116" width="9.125" style="23" bestFit="1" customWidth="1"/>
    <col min="14117" max="14337" width="9.00390625" style="23" customWidth="1"/>
    <col min="14338" max="14338" width="17.625" style="23" customWidth="1"/>
    <col min="14339" max="14355" width="9.00390625" style="23" customWidth="1"/>
    <col min="14356" max="14356" width="12.125" style="23" customWidth="1"/>
    <col min="14357" max="14361" width="9.00390625" style="23" customWidth="1"/>
    <col min="14362" max="14363" width="9.50390625" style="23" bestFit="1" customWidth="1"/>
    <col min="14364" max="14366" width="11.00390625" style="23" customWidth="1"/>
    <col min="14367" max="14367" width="9.125" style="23" bestFit="1" customWidth="1"/>
    <col min="14368" max="14368" width="9.50390625" style="23" bestFit="1" customWidth="1"/>
    <col min="14369" max="14369" width="9.00390625" style="23" customWidth="1"/>
    <col min="14370" max="14370" width="25.75390625" style="23" customWidth="1"/>
    <col min="14371" max="14371" width="10.50390625" style="23" customWidth="1"/>
    <col min="14372" max="14372" width="9.125" style="23" bestFit="1" customWidth="1"/>
    <col min="14373" max="14593" width="9.00390625" style="23" customWidth="1"/>
    <col min="14594" max="14594" width="17.625" style="23" customWidth="1"/>
    <col min="14595" max="14611" width="9.00390625" style="23" customWidth="1"/>
    <col min="14612" max="14612" width="12.125" style="23" customWidth="1"/>
    <col min="14613" max="14617" width="9.00390625" style="23" customWidth="1"/>
    <col min="14618" max="14619" width="9.50390625" style="23" bestFit="1" customWidth="1"/>
    <col min="14620" max="14622" width="11.00390625" style="23" customWidth="1"/>
    <col min="14623" max="14623" width="9.125" style="23" bestFit="1" customWidth="1"/>
    <col min="14624" max="14624" width="9.50390625" style="23" bestFit="1" customWidth="1"/>
    <col min="14625" max="14625" width="9.00390625" style="23" customWidth="1"/>
    <col min="14626" max="14626" width="25.75390625" style="23" customWidth="1"/>
    <col min="14627" max="14627" width="10.50390625" style="23" customWidth="1"/>
    <col min="14628" max="14628" width="9.125" style="23" bestFit="1" customWidth="1"/>
    <col min="14629" max="14849" width="9.00390625" style="23" customWidth="1"/>
    <col min="14850" max="14850" width="17.625" style="23" customWidth="1"/>
    <col min="14851" max="14867" width="9.00390625" style="23" customWidth="1"/>
    <col min="14868" max="14868" width="12.125" style="23" customWidth="1"/>
    <col min="14869" max="14873" width="9.00390625" style="23" customWidth="1"/>
    <col min="14874" max="14875" width="9.50390625" style="23" bestFit="1" customWidth="1"/>
    <col min="14876" max="14878" width="11.00390625" style="23" customWidth="1"/>
    <col min="14879" max="14879" width="9.125" style="23" bestFit="1" customWidth="1"/>
    <col min="14880" max="14880" width="9.50390625" style="23" bestFit="1" customWidth="1"/>
    <col min="14881" max="14881" width="9.00390625" style="23" customWidth="1"/>
    <col min="14882" max="14882" width="25.75390625" style="23" customWidth="1"/>
    <col min="14883" max="14883" width="10.50390625" style="23" customWidth="1"/>
    <col min="14884" max="14884" width="9.125" style="23" bestFit="1" customWidth="1"/>
    <col min="14885" max="15105" width="9.00390625" style="23" customWidth="1"/>
    <col min="15106" max="15106" width="17.625" style="23" customWidth="1"/>
    <col min="15107" max="15123" width="9.00390625" style="23" customWidth="1"/>
    <col min="15124" max="15124" width="12.125" style="23" customWidth="1"/>
    <col min="15125" max="15129" width="9.00390625" style="23" customWidth="1"/>
    <col min="15130" max="15131" width="9.50390625" style="23" bestFit="1" customWidth="1"/>
    <col min="15132" max="15134" width="11.00390625" style="23" customWidth="1"/>
    <col min="15135" max="15135" width="9.125" style="23" bestFit="1" customWidth="1"/>
    <col min="15136" max="15136" width="9.50390625" style="23" bestFit="1" customWidth="1"/>
    <col min="15137" max="15137" width="9.00390625" style="23" customWidth="1"/>
    <col min="15138" max="15138" width="25.75390625" style="23" customWidth="1"/>
    <col min="15139" max="15139" width="10.50390625" style="23" customWidth="1"/>
    <col min="15140" max="15140" width="9.125" style="23" bestFit="1" customWidth="1"/>
    <col min="15141" max="15361" width="9.00390625" style="23" customWidth="1"/>
    <col min="15362" max="15362" width="17.625" style="23" customWidth="1"/>
    <col min="15363" max="15379" width="9.00390625" style="23" customWidth="1"/>
    <col min="15380" max="15380" width="12.125" style="23" customWidth="1"/>
    <col min="15381" max="15385" width="9.00390625" style="23" customWidth="1"/>
    <col min="15386" max="15387" width="9.50390625" style="23" bestFit="1" customWidth="1"/>
    <col min="15388" max="15390" width="11.00390625" style="23" customWidth="1"/>
    <col min="15391" max="15391" width="9.125" style="23" bestFit="1" customWidth="1"/>
    <col min="15392" max="15392" width="9.50390625" style="23" bestFit="1" customWidth="1"/>
    <col min="15393" max="15393" width="9.00390625" style="23" customWidth="1"/>
    <col min="15394" max="15394" width="25.75390625" style="23" customWidth="1"/>
    <col min="15395" max="15395" width="10.50390625" style="23" customWidth="1"/>
    <col min="15396" max="15396" width="9.125" style="23" bestFit="1" customWidth="1"/>
    <col min="15397" max="15617" width="9.00390625" style="23" customWidth="1"/>
    <col min="15618" max="15618" width="17.625" style="23" customWidth="1"/>
    <col min="15619" max="15635" width="9.00390625" style="23" customWidth="1"/>
    <col min="15636" max="15636" width="12.125" style="23" customWidth="1"/>
    <col min="15637" max="15641" width="9.00390625" style="23" customWidth="1"/>
    <col min="15642" max="15643" width="9.50390625" style="23" bestFit="1" customWidth="1"/>
    <col min="15644" max="15646" width="11.00390625" style="23" customWidth="1"/>
    <col min="15647" max="15647" width="9.125" style="23" bestFit="1" customWidth="1"/>
    <col min="15648" max="15648" width="9.50390625" style="23" bestFit="1" customWidth="1"/>
    <col min="15649" max="15649" width="9.00390625" style="23" customWidth="1"/>
    <col min="15650" max="15650" width="25.75390625" style="23" customWidth="1"/>
    <col min="15651" max="15651" width="10.50390625" style="23" customWidth="1"/>
    <col min="15652" max="15652" width="9.125" style="23" bestFit="1" customWidth="1"/>
    <col min="15653" max="15873" width="9.00390625" style="23" customWidth="1"/>
    <col min="15874" max="15874" width="17.625" style="23" customWidth="1"/>
    <col min="15875" max="15891" width="9.00390625" style="23" customWidth="1"/>
    <col min="15892" max="15892" width="12.125" style="23" customWidth="1"/>
    <col min="15893" max="15897" width="9.00390625" style="23" customWidth="1"/>
    <col min="15898" max="15899" width="9.50390625" style="23" bestFit="1" customWidth="1"/>
    <col min="15900" max="15902" width="11.00390625" style="23" customWidth="1"/>
    <col min="15903" max="15903" width="9.125" style="23" bestFit="1" customWidth="1"/>
    <col min="15904" max="15904" width="9.50390625" style="23" bestFit="1" customWidth="1"/>
    <col min="15905" max="15905" width="9.00390625" style="23" customWidth="1"/>
    <col min="15906" max="15906" width="25.75390625" style="23" customWidth="1"/>
    <col min="15907" max="15907" width="10.50390625" style="23" customWidth="1"/>
    <col min="15908" max="15908" width="9.125" style="23" bestFit="1" customWidth="1"/>
    <col min="15909" max="16129" width="9.00390625" style="23" customWidth="1"/>
    <col min="16130" max="16130" width="17.625" style="23" customWidth="1"/>
    <col min="16131" max="16147" width="9.00390625" style="23" customWidth="1"/>
    <col min="16148" max="16148" width="12.125" style="23" customWidth="1"/>
    <col min="16149" max="16153" width="9.00390625" style="23" customWidth="1"/>
    <col min="16154" max="16155" width="9.50390625" style="23" bestFit="1" customWidth="1"/>
    <col min="16156" max="16158" width="11.00390625" style="23" customWidth="1"/>
    <col min="16159" max="16159" width="9.125" style="23" bestFit="1" customWidth="1"/>
    <col min="16160" max="16160" width="9.50390625" style="23" bestFit="1" customWidth="1"/>
    <col min="16161" max="16161" width="9.00390625" style="23" customWidth="1"/>
    <col min="16162" max="16162" width="25.75390625" style="23" customWidth="1"/>
    <col min="16163" max="16163" width="10.50390625" style="23" customWidth="1"/>
    <col min="16164" max="16164" width="9.125" style="23" bestFit="1" customWidth="1"/>
    <col min="16165" max="16383" width="9.00390625" style="23" customWidth="1"/>
    <col min="16384" max="16384" width="8.00390625" style="23" customWidth="1"/>
  </cols>
  <sheetData>
    <row r="2" ht="14.25">
      <c r="A2" s="24" t="s">
        <v>37</v>
      </c>
    </row>
    <row r="3" ht="14.25">
      <c r="A3" s="126" t="s">
        <v>231</v>
      </c>
    </row>
    <row r="4" ht="14.25">
      <c r="A4" s="24" t="s">
        <v>277</v>
      </c>
    </row>
    <row r="5" spans="1:7" ht="14.25">
      <c r="A5" s="183" t="s">
        <v>275</v>
      </c>
      <c r="B5" s="184">
        <v>2017</v>
      </c>
      <c r="C5" s="184">
        <v>2018</v>
      </c>
      <c r="D5" s="184">
        <v>2019</v>
      </c>
      <c r="E5" s="184">
        <v>2020</v>
      </c>
      <c r="F5" s="184">
        <v>2021</v>
      </c>
      <c r="G5" s="179">
        <v>2022</v>
      </c>
    </row>
    <row r="6" spans="1:7" ht="14.25">
      <c r="A6" s="185" t="s">
        <v>278</v>
      </c>
      <c r="B6" s="180">
        <v>385.490564</v>
      </c>
      <c r="C6" s="180">
        <v>372.002275</v>
      </c>
      <c r="D6" s="180">
        <v>308.13559200000003</v>
      </c>
      <c r="E6" s="180">
        <v>247.558338</v>
      </c>
      <c r="F6" s="180">
        <v>278.815772</v>
      </c>
      <c r="G6" s="180">
        <v>294.404403</v>
      </c>
    </row>
    <row r="7" spans="1:8" ht="14.25">
      <c r="A7" s="185" t="s">
        <v>26</v>
      </c>
      <c r="B7" s="180">
        <v>171.214</v>
      </c>
      <c r="C7" s="180">
        <v>167.199</v>
      </c>
      <c r="D7" s="180">
        <v>131.451204</v>
      </c>
      <c r="E7" s="180">
        <v>107.42961</v>
      </c>
      <c r="F7" s="180">
        <v>126.18205400000001</v>
      </c>
      <c r="G7" s="180">
        <v>130.902011</v>
      </c>
      <c r="H7" s="181">
        <f>G7/$G$6*100</f>
        <v>44.463333315025174</v>
      </c>
    </row>
    <row r="8" spans="1:8" ht="14.25">
      <c r="A8" s="185" t="s">
        <v>15</v>
      </c>
      <c r="B8" s="180">
        <v>61.183702</v>
      </c>
      <c r="C8" s="180">
        <v>58.583385</v>
      </c>
      <c r="D8" s="180">
        <v>50.461443</v>
      </c>
      <c r="E8" s="180">
        <v>46.107019</v>
      </c>
      <c r="F8" s="180">
        <v>52.614807</v>
      </c>
      <c r="G8" s="180">
        <v>54.730391</v>
      </c>
      <c r="H8" s="181">
        <f aca="true" t="shared" si="0" ref="H8:H13">G8/$G$6*100</f>
        <v>18.590208041148077</v>
      </c>
    </row>
    <row r="9" spans="1:8" ht="14.25">
      <c r="A9" s="185" t="s">
        <v>11</v>
      </c>
      <c r="B9" s="180">
        <v>33.672258</v>
      </c>
      <c r="C9" s="180">
        <v>30.16621</v>
      </c>
      <c r="D9" s="180">
        <v>27.875581999999998</v>
      </c>
      <c r="E9" s="180">
        <v>22.283047999999997</v>
      </c>
      <c r="F9" s="180">
        <v>28.527372</v>
      </c>
      <c r="G9" s="180">
        <v>35.02253</v>
      </c>
      <c r="H9" s="181">
        <f t="shared" si="0"/>
        <v>11.896061894155844</v>
      </c>
    </row>
    <row r="10" spans="1:8" ht="14.25">
      <c r="A10" s="185" t="s">
        <v>12</v>
      </c>
      <c r="B10" s="180">
        <v>38.660616999999995</v>
      </c>
      <c r="C10" s="180">
        <v>38.793504999999996</v>
      </c>
      <c r="D10" s="180">
        <v>36.192835</v>
      </c>
      <c r="E10" s="180">
        <v>29.777553</v>
      </c>
      <c r="F10" s="180">
        <v>29.6752</v>
      </c>
      <c r="G10" s="180">
        <v>32.456185000000005</v>
      </c>
      <c r="H10" s="181">
        <f t="shared" si="0"/>
        <v>11.024354482904933</v>
      </c>
    </row>
    <row r="11" spans="1:8" ht="14.25">
      <c r="A11" s="185" t="s">
        <v>16</v>
      </c>
      <c r="B11" s="180">
        <v>26.218552</v>
      </c>
      <c r="C11" s="180">
        <v>24.953182</v>
      </c>
      <c r="D11" s="180">
        <v>22.218353</v>
      </c>
      <c r="E11" s="180">
        <v>15.843620000000001</v>
      </c>
      <c r="F11" s="180">
        <v>18.871856</v>
      </c>
      <c r="G11" s="180">
        <v>18.573</v>
      </c>
      <c r="H11" s="181">
        <f t="shared" si="0"/>
        <v>6.3086692354937375</v>
      </c>
    </row>
    <row r="12" spans="1:8" ht="14.25">
      <c r="A12" s="185" t="s">
        <v>13</v>
      </c>
      <c r="B12" s="180">
        <v>38.061474000000004</v>
      </c>
      <c r="C12" s="180">
        <v>36.669019999999996</v>
      </c>
      <c r="D12" s="180">
        <v>26.62116</v>
      </c>
      <c r="E12" s="180">
        <v>14.379838</v>
      </c>
      <c r="F12" s="180">
        <v>13.213707000000001</v>
      </c>
      <c r="G12" s="180">
        <v>13.863082</v>
      </c>
      <c r="H12" s="181">
        <f t="shared" si="0"/>
        <v>4.708856884861196</v>
      </c>
    </row>
    <row r="13" spans="1:8" ht="14.25">
      <c r="A13" s="185" t="s">
        <v>279</v>
      </c>
      <c r="B13" s="182">
        <v>16.479960999999996</v>
      </c>
      <c r="C13" s="182">
        <v>15.637973</v>
      </c>
      <c r="D13" s="182">
        <v>13.315014999999999</v>
      </c>
      <c r="E13" s="182">
        <v>11.737649999999997</v>
      </c>
      <c r="F13" s="182">
        <v>9.730775999999997</v>
      </c>
      <c r="G13" s="182">
        <v>8.857204</v>
      </c>
      <c r="H13" s="181">
        <f t="shared" si="0"/>
        <v>3.00851614641103</v>
      </c>
    </row>
    <row r="14" ht="14.25">
      <c r="A14" s="24"/>
    </row>
    <row r="15" ht="14.25">
      <c r="A15" s="60" t="s">
        <v>282</v>
      </c>
    </row>
    <row r="16" ht="14.25">
      <c r="A16" s="24" t="s">
        <v>273</v>
      </c>
    </row>
    <row r="17" ht="14.25">
      <c r="A17" s="24"/>
    </row>
    <row r="18" ht="12">
      <c r="A18" s="24"/>
    </row>
    <row r="19" ht="12">
      <c r="A19" s="24"/>
    </row>
    <row r="20" ht="12">
      <c r="A20" s="24"/>
    </row>
    <row r="21" ht="12">
      <c r="A21" s="24"/>
    </row>
    <row r="22" ht="12">
      <c r="A22" s="24"/>
    </row>
    <row r="23" ht="12">
      <c r="A23" s="24"/>
    </row>
    <row r="24" ht="12">
      <c r="A24" s="24"/>
    </row>
    <row r="25" ht="12">
      <c r="A25" s="24"/>
    </row>
    <row r="26" ht="12">
      <c r="A26" s="24"/>
    </row>
    <row r="27" ht="12">
      <c r="A27" s="24"/>
    </row>
    <row r="28" ht="12">
      <c r="A28" s="24"/>
    </row>
    <row r="29" ht="12">
      <c r="A29" s="24"/>
    </row>
    <row r="30" ht="12">
      <c r="A30" s="24"/>
    </row>
    <row r="31" ht="12">
      <c r="A31" s="24"/>
    </row>
    <row r="32" ht="12">
      <c r="A32" s="24"/>
    </row>
    <row r="33" ht="12">
      <c r="A33" s="24"/>
    </row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68" ht="14.25">
      <c r="A68" s="125" t="s">
        <v>280</v>
      </c>
    </row>
    <row r="69" ht="14.25">
      <c r="A69" s="178" t="s">
        <v>276</v>
      </c>
    </row>
    <row r="70" ht="14.25">
      <c r="A70" s="125" t="s">
        <v>274</v>
      </c>
    </row>
  </sheetData>
  <printOptions/>
  <pageMargins left="0.75" right="0.75" top="1" bottom="1" header="0.5" footer="0.5"/>
  <pageSetup fitToHeight="1" fitToWidth="1" horizontalDpi="300" verticalDpi="300" orientation="landscape" pageOrder="overThenDown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83"/>
  <sheetViews>
    <sheetView workbookViewId="0" topLeftCell="A1"/>
  </sheetViews>
  <sheetFormatPr defaultColWidth="8.625" defaultRowHeight="14.25" outlineLevelCol="1"/>
  <cols>
    <col min="1" max="1" width="21.25390625" style="2" customWidth="1"/>
    <col min="2" max="2" width="9.125" style="2" customWidth="1"/>
    <col min="3" max="5" width="12.375" style="2" customWidth="1"/>
    <col min="6" max="18" width="12.375" style="2" customWidth="1" outlineLevel="1"/>
    <col min="19" max="31" width="12.375" style="2" customWidth="1"/>
    <col min="32" max="37" width="12.50390625" style="2" customWidth="1"/>
    <col min="38" max="16384" width="8.625" style="2" customWidth="1"/>
  </cols>
  <sheetData>
    <row r="1" ht="12">
      <c r="A1" s="3" t="s">
        <v>72</v>
      </c>
    </row>
    <row r="2" ht="12"/>
    <row r="3" spans="1:2" ht="12">
      <c r="A3" s="3" t="s">
        <v>0</v>
      </c>
      <c r="B3" s="4">
        <v>45072.958333333336</v>
      </c>
    </row>
    <row r="4" spans="1:2" ht="12">
      <c r="A4" s="3" t="s">
        <v>1</v>
      </c>
      <c r="B4" s="4">
        <v>45078.4702662037</v>
      </c>
    </row>
    <row r="5" spans="1:2" ht="12">
      <c r="A5" s="3" t="s">
        <v>2</v>
      </c>
      <c r="B5" s="3" t="s">
        <v>3</v>
      </c>
    </row>
    <row r="6" ht="12"/>
    <row r="7" spans="1:2" ht="12">
      <c r="A7" s="3" t="s">
        <v>4</v>
      </c>
      <c r="B7" s="1" t="s">
        <v>79</v>
      </c>
    </row>
    <row r="8" spans="1:2" ht="12">
      <c r="A8" s="3" t="s">
        <v>6</v>
      </c>
      <c r="B8" s="1" t="s">
        <v>19</v>
      </c>
    </row>
    <row r="9" spans="1:2" ht="12">
      <c r="A9" s="3" t="s">
        <v>8</v>
      </c>
      <c r="B9" s="3" t="s">
        <v>39</v>
      </c>
    </row>
    <row r="10" spans="1:34" ht="12">
      <c r="A10" s="11"/>
      <c r="B10" s="50" t="s">
        <v>237</v>
      </c>
      <c r="AH10" s="159" t="s">
        <v>260</v>
      </c>
    </row>
    <row r="11" spans="1:34" ht="12">
      <c r="A11" s="5"/>
      <c r="B11" s="5" t="s">
        <v>40</v>
      </c>
      <c r="C11" s="5" t="s">
        <v>41</v>
      </c>
      <c r="D11" s="5" t="s">
        <v>42</v>
      </c>
      <c r="E11" s="5" t="s">
        <v>43</v>
      </c>
      <c r="F11" s="5" t="s">
        <v>44</v>
      </c>
      <c r="G11" s="5" t="s">
        <v>45</v>
      </c>
      <c r="H11" s="5" t="s">
        <v>46</v>
      </c>
      <c r="I11" s="5" t="s">
        <v>47</v>
      </c>
      <c r="J11" s="5" t="s">
        <v>48</v>
      </c>
      <c r="K11" s="5" t="s">
        <v>49</v>
      </c>
      <c r="L11" s="5" t="s">
        <v>50</v>
      </c>
      <c r="M11" s="5" t="s">
        <v>51</v>
      </c>
      <c r="N11" s="5" t="s">
        <v>52</v>
      </c>
      <c r="O11" s="5" t="s">
        <v>53</v>
      </c>
      <c r="P11" s="5" t="s">
        <v>54</v>
      </c>
      <c r="Q11" s="5" t="s">
        <v>55</v>
      </c>
      <c r="R11" s="5" t="s">
        <v>56</v>
      </c>
      <c r="S11" s="5" t="s">
        <v>57</v>
      </c>
      <c r="T11" s="5" t="s">
        <v>58</v>
      </c>
      <c r="U11" s="5" t="s">
        <v>59</v>
      </c>
      <c r="V11" s="5" t="s">
        <v>60</v>
      </c>
      <c r="W11" s="5" t="s">
        <v>61</v>
      </c>
      <c r="X11" s="5" t="s">
        <v>62</v>
      </c>
      <c r="Y11" s="5" t="s">
        <v>63</v>
      </c>
      <c r="Z11" s="5" t="s">
        <v>64</v>
      </c>
      <c r="AA11" s="5" t="s">
        <v>65</v>
      </c>
      <c r="AB11" s="5" t="s">
        <v>66</v>
      </c>
      <c r="AC11" s="5" t="s">
        <v>36</v>
      </c>
      <c r="AD11" s="5" t="s">
        <v>67</v>
      </c>
      <c r="AE11" s="5" t="s">
        <v>220</v>
      </c>
      <c r="AF11" s="5" t="s">
        <v>221</v>
      </c>
      <c r="AG11" s="5" t="s">
        <v>242</v>
      </c>
      <c r="AH11" s="169" t="s">
        <v>259</v>
      </c>
    </row>
    <row r="12" spans="1:34" ht="12">
      <c r="A12" s="5" t="s">
        <v>185</v>
      </c>
      <c r="B12" s="146">
        <v>671009.247</v>
      </c>
      <c r="C12" s="146">
        <v>578553.8</v>
      </c>
      <c r="D12" s="146">
        <v>536480</v>
      </c>
      <c r="E12" s="146">
        <v>516324.5</v>
      </c>
      <c r="F12" s="146">
        <v>491776</v>
      </c>
      <c r="G12" s="146">
        <v>475618</v>
      </c>
      <c r="H12" s="146">
        <v>474710.9</v>
      </c>
      <c r="I12" s="146">
        <v>453728</v>
      </c>
      <c r="J12" s="146">
        <v>431310</v>
      </c>
      <c r="K12" s="146">
        <v>409418</v>
      </c>
      <c r="L12" s="146">
        <v>428931</v>
      </c>
      <c r="M12" s="146">
        <v>443616</v>
      </c>
      <c r="N12" s="146">
        <v>447073</v>
      </c>
      <c r="O12" s="146">
        <v>449234</v>
      </c>
      <c r="P12" s="146">
        <v>447244</v>
      </c>
      <c r="Q12" s="146">
        <v>437681</v>
      </c>
      <c r="R12" s="146">
        <v>435570</v>
      </c>
      <c r="S12" s="146">
        <v>440817</v>
      </c>
      <c r="T12" s="146">
        <v>429185</v>
      </c>
      <c r="U12" s="146">
        <v>414360</v>
      </c>
      <c r="V12" s="146">
        <v>402630</v>
      </c>
      <c r="W12" s="146">
        <v>433667</v>
      </c>
      <c r="X12" s="146">
        <v>439375</v>
      </c>
      <c r="Y12" s="146">
        <v>411930</v>
      </c>
      <c r="Z12" s="146">
        <v>400677</v>
      </c>
      <c r="AA12" s="146">
        <v>401254</v>
      </c>
      <c r="AB12" s="146">
        <v>371582</v>
      </c>
      <c r="AC12" s="146">
        <v>382675.205</v>
      </c>
      <c r="AD12" s="146">
        <v>367035.115</v>
      </c>
      <c r="AE12" s="146">
        <v>307597.027</v>
      </c>
      <c r="AF12" s="146">
        <v>244456.879</v>
      </c>
      <c r="AG12" s="146">
        <v>274986.129</v>
      </c>
      <c r="AH12" s="146">
        <v>294272.391</v>
      </c>
    </row>
    <row r="13" spans="1:34" ht="12">
      <c r="A13" s="5" t="s">
        <v>11</v>
      </c>
      <c r="B13" s="146">
        <v>31532</v>
      </c>
      <c r="C13" s="146">
        <v>25231</v>
      </c>
      <c r="D13" s="146">
        <v>26735</v>
      </c>
      <c r="E13" s="146">
        <v>25350</v>
      </c>
      <c r="F13" s="146">
        <v>25429</v>
      </c>
      <c r="G13" s="146">
        <v>27449</v>
      </c>
      <c r="H13" s="146">
        <v>28104</v>
      </c>
      <c r="I13" s="146">
        <v>29606</v>
      </c>
      <c r="J13" s="146">
        <v>30019</v>
      </c>
      <c r="K13" s="146">
        <v>25176</v>
      </c>
      <c r="L13" s="146">
        <v>26314</v>
      </c>
      <c r="M13" s="146">
        <v>26501</v>
      </c>
      <c r="N13" s="146">
        <v>25924</v>
      </c>
      <c r="O13" s="146">
        <v>27248</v>
      </c>
      <c r="P13" s="146">
        <v>26452</v>
      </c>
      <c r="Q13" s="146">
        <v>24686</v>
      </c>
      <c r="R13" s="146">
        <v>25651</v>
      </c>
      <c r="S13" s="146">
        <v>28418</v>
      </c>
      <c r="T13" s="146">
        <v>28748</v>
      </c>
      <c r="U13" s="146">
        <v>27148</v>
      </c>
      <c r="V13" s="146">
        <v>29379</v>
      </c>
      <c r="W13" s="146">
        <v>37110</v>
      </c>
      <c r="X13" s="146">
        <v>33412</v>
      </c>
      <c r="Y13" s="146">
        <v>28615</v>
      </c>
      <c r="Z13" s="146">
        <v>31268</v>
      </c>
      <c r="AA13" s="146">
        <v>35859</v>
      </c>
      <c r="AB13" s="146">
        <v>31231</v>
      </c>
      <c r="AC13" s="146">
        <v>34277.342</v>
      </c>
      <c r="AD13" s="146">
        <v>30262.98</v>
      </c>
      <c r="AE13" s="146">
        <v>28000.644</v>
      </c>
      <c r="AF13" s="146">
        <v>22298.48</v>
      </c>
      <c r="AG13" s="146">
        <v>28289.21</v>
      </c>
      <c r="AH13" s="146">
        <v>35512.666</v>
      </c>
    </row>
    <row r="14" spans="1:34" ht="12">
      <c r="A14" s="5" t="s">
        <v>12</v>
      </c>
      <c r="B14" s="146">
        <v>78983</v>
      </c>
      <c r="C14" s="146">
        <v>76663</v>
      </c>
      <c r="D14" s="146">
        <v>68084</v>
      </c>
      <c r="E14" s="146">
        <v>66884</v>
      </c>
      <c r="F14" s="146">
        <v>59568</v>
      </c>
      <c r="G14" s="146">
        <v>57163</v>
      </c>
      <c r="H14" s="146">
        <v>59692</v>
      </c>
      <c r="I14" s="146">
        <v>57446</v>
      </c>
      <c r="J14" s="146">
        <v>51417</v>
      </c>
      <c r="K14" s="146">
        <v>44790</v>
      </c>
      <c r="L14" s="146">
        <v>50307</v>
      </c>
      <c r="M14" s="146">
        <v>50968</v>
      </c>
      <c r="N14" s="146">
        <v>48889</v>
      </c>
      <c r="O14" s="146">
        <v>50261</v>
      </c>
      <c r="P14" s="146">
        <v>48497</v>
      </c>
      <c r="Q14" s="146">
        <v>48772</v>
      </c>
      <c r="R14" s="146">
        <v>49518</v>
      </c>
      <c r="S14" s="146">
        <v>49732</v>
      </c>
      <c r="T14" s="146">
        <v>47537</v>
      </c>
      <c r="U14" s="146">
        <v>45416</v>
      </c>
      <c r="V14" s="146">
        <v>43774</v>
      </c>
      <c r="W14" s="146">
        <v>46639</v>
      </c>
      <c r="X14" s="146">
        <v>43533</v>
      </c>
      <c r="Y14" s="146">
        <v>40385</v>
      </c>
      <c r="Z14" s="146">
        <v>38177</v>
      </c>
      <c r="AA14" s="146">
        <v>38105</v>
      </c>
      <c r="AB14" s="146">
        <v>38528</v>
      </c>
      <c r="AC14" s="146">
        <v>39305.987</v>
      </c>
      <c r="AD14" s="146">
        <v>39190.6</v>
      </c>
      <c r="AE14" s="146">
        <v>37471.223</v>
      </c>
      <c r="AF14" s="146">
        <v>29432.92</v>
      </c>
      <c r="AG14" s="146">
        <v>29279.386</v>
      </c>
      <c r="AH14" s="146">
        <v>33380.185000000005</v>
      </c>
    </row>
    <row r="15" spans="1:34" ht="12">
      <c r="A15" s="5" t="s">
        <v>26</v>
      </c>
      <c r="B15" s="146">
        <v>357468</v>
      </c>
      <c r="C15" s="146">
        <v>279578</v>
      </c>
      <c r="D15" s="146">
        <v>241812</v>
      </c>
      <c r="E15" s="146">
        <v>221801</v>
      </c>
      <c r="F15" s="146">
        <v>207077</v>
      </c>
      <c r="G15" s="146">
        <v>192756</v>
      </c>
      <c r="H15" s="146">
        <v>187239</v>
      </c>
      <c r="I15" s="146">
        <v>177160</v>
      </c>
      <c r="J15" s="146">
        <v>166035</v>
      </c>
      <c r="K15" s="146">
        <v>161282</v>
      </c>
      <c r="L15" s="146">
        <v>167691</v>
      </c>
      <c r="M15" s="146">
        <v>175364</v>
      </c>
      <c r="N15" s="146">
        <v>181778</v>
      </c>
      <c r="O15" s="146">
        <v>179085</v>
      </c>
      <c r="P15" s="146">
        <v>181926</v>
      </c>
      <c r="Q15" s="146">
        <v>177907</v>
      </c>
      <c r="R15" s="146">
        <v>176321</v>
      </c>
      <c r="S15" s="146">
        <v>180409</v>
      </c>
      <c r="T15" s="146">
        <v>175313</v>
      </c>
      <c r="U15" s="146">
        <v>169857</v>
      </c>
      <c r="V15" s="146">
        <v>169403</v>
      </c>
      <c r="W15" s="146">
        <v>176502</v>
      </c>
      <c r="X15" s="146">
        <v>185432</v>
      </c>
      <c r="Y15" s="146">
        <v>182696</v>
      </c>
      <c r="Z15" s="146">
        <v>178178</v>
      </c>
      <c r="AA15" s="146">
        <v>178065</v>
      </c>
      <c r="AB15" s="146">
        <v>171547</v>
      </c>
      <c r="AC15" s="146">
        <v>171286</v>
      </c>
      <c r="AD15" s="146">
        <v>166258</v>
      </c>
      <c r="AE15" s="146">
        <v>131314</v>
      </c>
      <c r="AF15" s="146">
        <v>107377</v>
      </c>
      <c r="AG15" s="146">
        <v>126257</v>
      </c>
      <c r="AH15" s="146">
        <v>130815.123</v>
      </c>
    </row>
    <row r="16" spans="1:34" ht="12">
      <c r="A16" s="5" t="s">
        <v>13</v>
      </c>
      <c r="B16" s="146">
        <v>51896</v>
      </c>
      <c r="C16" s="146">
        <v>52695</v>
      </c>
      <c r="D16" s="146">
        <v>55051</v>
      </c>
      <c r="E16" s="146">
        <v>54817</v>
      </c>
      <c r="F16" s="146">
        <v>56672</v>
      </c>
      <c r="G16" s="146">
        <v>57662</v>
      </c>
      <c r="H16" s="146">
        <v>59781</v>
      </c>
      <c r="I16" s="146">
        <v>58844</v>
      </c>
      <c r="J16" s="146">
        <v>60884</v>
      </c>
      <c r="K16" s="146">
        <v>62051</v>
      </c>
      <c r="L16" s="146">
        <v>63887</v>
      </c>
      <c r="M16" s="146">
        <v>66344</v>
      </c>
      <c r="N16" s="146">
        <v>70468</v>
      </c>
      <c r="O16" s="146">
        <v>68299</v>
      </c>
      <c r="P16" s="146">
        <v>70041</v>
      </c>
      <c r="Q16" s="146">
        <v>69398</v>
      </c>
      <c r="R16" s="146">
        <v>64787</v>
      </c>
      <c r="S16" s="146">
        <v>66308</v>
      </c>
      <c r="T16" s="146">
        <v>65720</v>
      </c>
      <c r="U16" s="146">
        <v>64893</v>
      </c>
      <c r="V16" s="146">
        <v>56520</v>
      </c>
      <c r="W16" s="146">
        <v>58666</v>
      </c>
      <c r="X16" s="146">
        <v>62956</v>
      </c>
      <c r="Y16" s="146">
        <v>53924</v>
      </c>
      <c r="Z16" s="146">
        <v>50845</v>
      </c>
      <c r="AA16" s="146">
        <v>46246</v>
      </c>
      <c r="AB16" s="146">
        <v>32638</v>
      </c>
      <c r="AC16" s="146">
        <v>37731.348</v>
      </c>
      <c r="AD16" s="146">
        <v>36488.8</v>
      </c>
      <c r="AE16" s="146">
        <v>27375.45</v>
      </c>
      <c r="AF16" s="146">
        <v>14053.6</v>
      </c>
      <c r="AG16" s="146">
        <v>12397.967</v>
      </c>
      <c r="AH16" s="146">
        <v>13703.125999999998</v>
      </c>
    </row>
    <row r="17" spans="1:34" ht="12">
      <c r="A17" s="5" t="s">
        <v>95</v>
      </c>
      <c r="B17" s="146">
        <v>16373</v>
      </c>
      <c r="C17" s="146">
        <v>15523</v>
      </c>
      <c r="D17" s="146">
        <v>14779</v>
      </c>
      <c r="E17" s="146">
        <v>13347</v>
      </c>
      <c r="F17" s="146">
        <v>11362</v>
      </c>
      <c r="G17" s="146">
        <v>10776</v>
      </c>
      <c r="H17" s="146">
        <v>9604</v>
      </c>
      <c r="I17" s="146">
        <v>8463</v>
      </c>
      <c r="J17" s="146">
        <v>9750</v>
      </c>
      <c r="K17" s="146">
        <v>8832</v>
      </c>
      <c r="L17" s="146">
        <v>8524</v>
      </c>
      <c r="M17" s="146">
        <v>8718</v>
      </c>
      <c r="N17" s="146">
        <v>8726</v>
      </c>
      <c r="O17" s="146">
        <v>7979</v>
      </c>
      <c r="P17" s="146">
        <v>8153</v>
      </c>
      <c r="Q17" s="146">
        <v>7587</v>
      </c>
      <c r="R17" s="146">
        <v>6872</v>
      </c>
      <c r="S17" s="146">
        <v>6180</v>
      </c>
      <c r="T17" s="146">
        <v>0</v>
      </c>
      <c r="U17" s="146">
        <v>0</v>
      </c>
      <c r="V17" s="146">
        <v>0</v>
      </c>
      <c r="W17" s="146">
        <v>0</v>
      </c>
      <c r="X17" s="146">
        <v>0</v>
      </c>
      <c r="Y17" s="146">
        <v>0</v>
      </c>
      <c r="Z17" s="146">
        <v>0</v>
      </c>
      <c r="AA17" s="146">
        <v>0</v>
      </c>
      <c r="AB17" s="146">
        <v>0</v>
      </c>
      <c r="AC17" s="146">
        <v>0</v>
      </c>
      <c r="AD17" s="146">
        <v>0</v>
      </c>
      <c r="AE17" s="146">
        <v>0</v>
      </c>
      <c r="AF17" s="146">
        <v>0</v>
      </c>
      <c r="AG17" s="146">
        <v>0</v>
      </c>
      <c r="AH17" s="146">
        <v>0</v>
      </c>
    </row>
    <row r="18" spans="1:34" ht="12">
      <c r="A18" s="5" t="s">
        <v>97</v>
      </c>
      <c r="B18" s="146">
        <v>2333</v>
      </c>
      <c r="C18" s="146">
        <v>1966</v>
      </c>
      <c r="D18" s="146">
        <v>1578</v>
      </c>
      <c r="E18" s="146">
        <v>1672</v>
      </c>
      <c r="F18" s="146">
        <v>1501</v>
      </c>
      <c r="G18" s="146">
        <v>1401</v>
      </c>
      <c r="H18" s="146">
        <v>798</v>
      </c>
      <c r="I18" s="146">
        <v>1030</v>
      </c>
      <c r="J18" s="146">
        <v>737</v>
      </c>
      <c r="K18" s="146">
        <v>560</v>
      </c>
      <c r="L18" s="146">
        <v>296</v>
      </c>
      <c r="M18" s="146">
        <v>324</v>
      </c>
      <c r="N18" s="146">
        <v>148</v>
      </c>
      <c r="O18" s="146">
        <v>9</v>
      </c>
      <c r="P18" s="146">
        <v>0</v>
      </c>
      <c r="Q18" s="146">
        <v>0</v>
      </c>
      <c r="R18" s="146">
        <v>0</v>
      </c>
      <c r="S18" s="146">
        <v>0</v>
      </c>
      <c r="T18" s="146">
        <v>0</v>
      </c>
      <c r="U18" s="146">
        <v>0</v>
      </c>
      <c r="V18" s="146">
        <v>0</v>
      </c>
      <c r="W18" s="146">
        <v>0</v>
      </c>
      <c r="X18" s="146">
        <v>0</v>
      </c>
      <c r="Y18" s="146">
        <v>0</v>
      </c>
      <c r="Z18" s="146">
        <v>0</v>
      </c>
      <c r="AA18" s="146">
        <v>0</v>
      </c>
      <c r="AB18" s="146">
        <v>0</v>
      </c>
      <c r="AC18" s="146">
        <v>0</v>
      </c>
      <c r="AD18" s="146">
        <v>0</v>
      </c>
      <c r="AE18" s="146">
        <v>0</v>
      </c>
      <c r="AF18" s="146">
        <v>0</v>
      </c>
      <c r="AG18" s="146">
        <v>0</v>
      </c>
      <c r="AH18" s="146">
        <v>0</v>
      </c>
    </row>
    <row r="19" spans="1:34" ht="12">
      <c r="A19" s="5" t="s">
        <v>99</v>
      </c>
      <c r="B19" s="146">
        <v>18.247</v>
      </c>
      <c r="C19" s="146">
        <v>8.8</v>
      </c>
      <c r="D19" s="146">
        <v>0</v>
      </c>
      <c r="E19" s="146">
        <v>10.5</v>
      </c>
      <c r="F19" s="146">
        <v>7</v>
      </c>
      <c r="G19" s="146">
        <v>7</v>
      </c>
      <c r="H19" s="146">
        <v>1.9</v>
      </c>
      <c r="I19" s="146">
        <v>0</v>
      </c>
      <c r="J19" s="146">
        <v>0</v>
      </c>
      <c r="K19" s="146">
        <v>0</v>
      </c>
      <c r="L19" s="146">
        <v>0</v>
      </c>
      <c r="M19" s="146">
        <v>0</v>
      </c>
      <c r="N19" s="146">
        <v>0</v>
      </c>
      <c r="O19" s="146">
        <v>0</v>
      </c>
      <c r="P19" s="146">
        <v>0</v>
      </c>
      <c r="Q19" s="146">
        <v>0</v>
      </c>
      <c r="R19" s="146">
        <v>0</v>
      </c>
      <c r="S19" s="146">
        <v>0</v>
      </c>
      <c r="T19" s="146">
        <v>0</v>
      </c>
      <c r="U19" s="146">
        <v>0</v>
      </c>
      <c r="V19" s="146">
        <v>0</v>
      </c>
      <c r="W19" s="146">
        <v>0</v>
      </c>
      <c r="X19" s="146">
        <v>0</v>
      </c>
      <c r="Y19" s="146">
        <v>0</v>
      </c>
      <c r="Z19" s="146">
        <v>0</v>
      </c>
      <c r="AA19" s="146">
        <v>0</v>
      </c>
      <c r="AB19" s="146">
        <v>0</v>
      </c>
      <c r="AC19" s="146">
        <v>0</v>
      </c>
      <c r="AD19" s="146">
        <v>0</v>
      </c>
      <c r="AE19" s="146">
        <v>0</v>
      </c>
      <c r="AF19" s="146">
        <v>0</v>
      </c>
      <c r="AG19" s="146">
        <v>0</v>
      </c>
      <c r="AH19" s="146">
        <v>0</v>
      </c>
    </row>
    <row r="20" spans="1:34" ht="12">
      <c r="A20" s="5" t="s">
        <v>101</v>
      </c>
      <c r="B20" s="146">
        <v>956</v>
      </c>
      <c r="C20" s="146">
        <v>940</v>
      </c>
      <c r="D20" s="146">
        <v>714</v>
      </c>
      <c r="E20" s="146">
        <v>620</v>
      </c>
      <c r="F20" s="146">
        <v>267</v>
      </c>
      <c r="G20" s="146">
        <v>172</v>
      </c>
      <c r="H20" s="146">
        <v>137</v>
      </c>
      <c r="I20" s="146">
        <v>216</v>
      </c>
      <c r="J20" s="146">
        <v>189</v>
      </c>
      <c r="K20" s="146">
        <v>115</v>
      </c>
      <c r="L20" s="146">
        <v>14</v>
      </c>
      <c r="M20" s="146">
        <v>0</v>
      </c>
      <c r="N20" s="146">
        <v>0</v>
      </c>
      <c r="O20" s="146">
        <v>0</v>
      </c>
      <c r="P20" s="146">
        <v>0</v>
      </c>
      <c r="Q20" s="146">
        <v>0</v>
      </c>
      <c r="R20" s="146">
        <v>0</v>
      </c>
      <c r="S20" s="146">
        <v>0</v>
      </c>
      <c r="T20" s="146">
        <v>0</v>
      </c>
      <c r="U20" s="146">
        <v>0</v>
      </c>
      <c r="V20" s="146">
        <v>0</v>
      </c>
      <c r="W20" s="146">
        <v>0</v>
      </c>
      <c r="X20" s="146">
        <v>0</v>
      </c>
      <c r="Y20" s="146">
        <v>0</v>
      </c>
      <c r="Z20" s="146">
        <v>0</v>
      </c>
      <c r="AA20" s="146">
        <v>0</v>
      </c>
      <c r="AB20" s="146">
        <v>0</v>
      </c>
      <c r="AC20" s="146">
        <v>0</v>
      </c>
      <c r="AD20" s="146">
        <v>0</v>
      </c>
      <c r="AE20" s="146">
        <v>0</v>
      </c>
      <c r="AF20" s="146">
        <v>0</v>
      </c>
      <c r="AG20" s="146">
        <v>0</v>
      </c>
      <c r="AH20" s="146">
        <v>0</v>
      </c>
    </row>
    <row r="21" spans="1:34" ht="12">
      <c r="A21" s="5" t="s">
        <v>14</v>
      </c>
      <c r="B21" s="146">
        <v>17332</v>
      </c>
      <c r="C21" s="146">
        <v>16607</v>
      </c>
      <c r="D21" s="146">
        <v>15761</v>
      </c>
      <c r="E21" s="146">
        <v>14832</v>
      </c>
      <c r="F21" s="146">
        <v>14084</v>
      </c>
      <c r="G21" s="146">
        <v>14772</v>
      </c>
      <c r="H21" s="146">
        <v>15259</v>
      </c>
      <c r="I21" s="146">
        <v>15764</v>
      </c>
      <c r="J21" s="146">
        <v>14668</v>
      </c>
      <c r="K21" s="146">
        <v>14547</v>
      </c>
      <c r="L21" s="146">
        <v>14033</v>
      </c>
      <c r="M21" s="146">
        <v>13914</v>
      </c>
      <c r="N21" s="146">
        <v>13027</v>
      </c>
      <c r="O21" s="146">
        <v>13301</v>
      </c>
      <c r="P21" s="146">
        <v>11242</v>
      </c>
      <c r="Q21" s="146">
        <v>9570</v>
      </c>
      <c r="R21" s="146">
        <v>9952</v>
      </c>
      <c r="S21" s="146">
        <v>9818</v>
      </c>
      <c r="T21" s="146">
        <v>9404</v>
      </c>
      <c r="U21" s="146">
        <v>8986</v>
      </c>
      <c r="V21" s="146">
        <v>9113</v>
      </c>
      <c r="W21" s="146">
        <v>9555</v>
      </c>
      <c r="X21" s="146">
        <v>9290</v>
      </c>
      <c r="Y21" s="146">
        <v>9558</v>
      </c>
      <c r="Z21" s="146">
        <v>9551</v>
      </c>
      <c r="AA21" s="146">
        <v>9261</v>
      </c>
      <c r="AB21" s="146">
        <v>9216</v>
      </c>
      <c r="AC21" s="146">
        <v>7972</v>
      </c>
      <c r="AD21" s="146">
        <v>7898</v>
      </c>
      <c r="AE21" s="146">
        <v>6847</v>
      </c>
      <c r="AF21" s="146">
        <v>6125</v>
      </c>
      <c r="AG21" s="146">
        <v>4988</v>
      </c>
      <c r="AH21" s="146">
        <v>4928.004999999999</v>
      </c>
    </row>
    <row r="22" spans="1:34" ht="12">
      <c r="A22" s="5" t="s">
        <v>116</v>
      </c>
      <c r="B22" s="146">
        <v>2448</v>
      </c>
      <c r="C22" s="146">
        <v>2081</v>
      </c>
      <c r="D22" s="146">
        <v>1771</v>
      </c>
      <c r="E22" s="146">
        <v>1691</v>
      </c>
      <c r="F22" s="146">
        <v>1369</v>
      </c>
      <c r="G22" s="146">
        <v>1297</v>
      </c>
      <c r="H22" s="146">
        <v>1108</v>
      </c>
      <c r="I22" s="146">
        <v>1130</v>
      </c>
      <c r="J22" s="146">
        <v>1140</v>
      </c>
      <c r="K22" s="146">
        <v>1137</v>
      </c>
      <c r="L22" s="146">
        <v>1249</v>
      </c>
      <c r="M22" s="146">
        <v>1206</v>
      </c>
      <c r="N22" s="146">
        <v>1412</v>
      </c>
      <c r="O22" s="146">
        <v>1152</v>
      </c>
      <c r="P22" s="146">
        <v>235</v>
      </c>
      <c r="Q22" s="146">
        <v>0</v>
      </c>
      <c r="R22" s="146">
        <v>0</v>
      </c>
      <c r="S22" s="146">
        <v>0</v>
      </c>
      <c r="T22" s="146">
        <v>0</v>
      </c>
      <c r="U22" s="146">
        <v>0</v>
      </c>
      <c r="V22" s="146">
        <v>0</v>
      </c>
      <c r="W22" s="146">
        <v>0</v>
      </c>
      <c r="X22" s="146">
        <v>0</v>
      </c>
      <c r="Y22" s="146">
        <v>0</v>
      </c>
      <c r="Z22" s="146">
        <v>0</v>
      </c>
      <c r="AA22" s="146">
        <v>0</v>
      </c>
      <c r="AB22" s="146">
        <v>0</v>
      </c>
      <c r="AC22" s="146">
        <v>0</v>
      </c>
      <c r="AD22" s="146">
        <v>0</v>
      </c>
      <c r="AE22" s="146">
        <v>0</v>
      </c>
      <c r="AF22" s="146">
        <v>0</v>
      </c>
      <c r="AG22" s="146">
        <v>0</v>
      </c>
      <c r="AH22" s="146">
        <v>0</v>
      </c>
    </row>
    <row r="23" spans="1:34" ht="12">
      <c r="A23" s="5" t="s">
        <v>15</v>
      </c>
      <c r="B23" s="146">
        <v>67584</v>
      </c>
      <c r="C23" s="146">
        <v>69406</v>
      </c>
      <c r="D23" s="146">
        <v>66852</v>
      </c>
      <c r="E23" s="146">
        <v>68105</v>
      </c>
      <c r="F23" s="146">
        <v>66770</v>
      </c>
      <c r="G23" s="146">
        <v>63547</v>
      </c>
      <c r="H23" s="146">
        <v>63845</v>
      </c>
      <c r="I23" s="146">
        <v>63169</v>
      </c>
      <c r="J23" s="146">
        <v>62820</v>
      </c>
      <c r="K23" s="146">
        <v>60839</v>
      </c>
      <c r="L23" s="146">
        <v>59484</v>
      </c>
      <c r="M23" s="146">
        <v>59552</v>
      </c>
      <c r="N23" s="146">
        <v>58210</v>
      </c>
      <c r="O23" s="146">
        <v>60920</v>
      </c>
      <c r="P23" s="146">
        <v>61198</v>
      </c>
      <c r="Q23" s="146">
        <v>61636</v>
      </c>
      <c r="R23" s="146">
        <v>60844</v>
      </c>
      <c r="S23" s="146">
        <v>57538</v>
      </c>
      <c r="T23" s="146">
        <v>59668</v>
      </c>
      <c r="U23" s="146">
        <v>57108</v>
      </c>
      <c r="V23" s="146">
        <v>56510</v>
      </c>
      <c r="W23" s="146">
        <v>62841</v>
      </c>
      <c r="X23" s="146">
        <v>64280</v>
      </c>
      <c r="Y23" s="146">
        <v>65849</v>
      </c>
      <c r="Z23" s="146">
        <v>63877</v>
      </c>
      <c r="AA23" s="146">
        <v>63128</v>
      </c>
      <c r="AB23" s="146">
        <v>60246</v>
      </c>
      <c r="AC23" s="146">
        <v>61160.66</v>
      </c>
      <c r="AD23" s="146">
        <v>58570.9</v>
      </c>
      <c r="AE23" s="146">
        <v>50328.578</v>
      </c>
      <c r="AF23" s="146">
        <v>45983.406</v>
      </c>
      <c r="AG23" s="146">
        <v>52355.513</v>
      </c>
      <c r="AH23" s="146">
        <v>54621.41</v>
      </c>
    </row>
    <row r="24" spans="1:34" ht="12">
      <c r="A24" s="5" t="s">
        <v>16</v>
      </c>
      <c r="B24" s="146">
        <v>33737</v>
      </c>
      <c r="C24" s="146">
        <v>28578</v>
      </c>
      <c r="D24" s="146">
        <v>34272</v>
      </c>
      <c r="E24" s="146">
        <v>38527</v>
      </c>
      <c r="F24" s="146">
        <v>39182</v>
      </c>
      <c r="G24" s="146">
        <v>39973</v>
      </c>
      <c r="H24" s="146">
        <v>40546</v>
      </c>
      <c r="I24" s="146">
        <v>32055</v>
      </c>
      <c r="J24" s="146">
        <v>24825</v>
      </c>
      <c r="K24" s="146">
        <v>21785</v>
      </c>
      <c r="L24" s="146">
        <v>29004</v>
      </c>
      <c r="M24" s="146">
        <v>33168</v>
      </c>
      <c r="N24" s="146">
        <v>30401</v>
      </c>
      <c r="O24" s="146">
        <v>33053</v>
      </c>
      <c r="P24" s="146">
        <v>31739</v>
      </c>
      <c r="Q24" s="146">
        <v>31074</v>
      </c>
      <c r="R24" s="146">
        <v>34902</v>
      </c>
      <c r="S24" s="146">
        <v>35768</v>
      </c>
      <c r="T24" s="146">
        <v>35852</v>
      </c>
      <c r="U24" s="146">
        <v>33950</v>
      </c>
      <c r="V24" s="146">
        <v>31123</v>
      </c>
      <c r="W24" s="146">
        <v>35477</v>
      </c>
      <c r="X24" s="146">
        <v>33902</v>
      </c>
      <c r="Y24" s="146">
        <v>24674</v>
      </c>
      <c r="Z24" s="146">
        <v>23485</v>
      </c>
      <c r="AA24" s="146">
        <v>25483</v>
      </c>
      <c r="AB24" s="146">
        <v>22980</v>
      </c>
      <c r="AC24" s="146">
        <v>25752.204</v>
      </c>
      <c r="AD24" s="146">
        <v>23647.1</v>
      </c>
      <c r="AE24" s="146">
        <v>21652.321</v>
      </c>
      <c r="AF24" s="146">
        <v>15030.906</v>
      </c>
      <c r="AG24" s="146">
        <v>17733.034</v>
      </c>
      <c r="AH24" s="146">
        <v>18160</v>
      </c>
    </row>
    <row r="25" spans="1:34" ht="12">
      <c r="A25" s="5" t="s">
        <v>17</v>
      </c>
      <c r="B25" s="146">
        <v>5583</v>
      </c>
      <c r="C25" s="146">
        <v>5158</v>
      </c>
      <c r="D25" s="146">
        <v>5574</v>
      </c>
      <c r="E25" s="146">
        <v>5121</v>
      </c>
      <c r="F25" s="146">
        <v>4854</v>
      </c>
      <c r="G25" s="146">
        <v>4884</v>
      </c>
      <c r="H25" s="146">
        <v>4767</v>
      </c>
      <c r="I25" s="146">
        <v>4930</v>
      </c>
      <c r="J25" s="146">
        <v>4875</v>
      </c>
      <c r="K25" s="146">
        <v>4556</v>
      </c>
      <c r="L25" s="146">
        <v>4480</v>
      </c>
      <c r="M25" s="146">
        <v>4133</v>
      </c>
      <c r="N25" s="146">
        <v>4686</v>
      </c>
      <c r="O25" s="146">
        <v>4830</v>
      </c>
      <c r="P25" s="146">
        <v>4809</v>
      </c>
      <c r="Q25" s="146">
        <v>4540</v>
      </c>
      <c r="R25" s="146">
        <v>4522</v>
      </c>
      <c r="S25" s="146">
        <v>4535</v>
      </c>
      <c r="T25" s="146">
        <v>4520</v>
      </c>
      <c r="U25" s="146">
        <v>4429</v>
      </c>
      <c r="V25" s="146">
        <v>4430</v>
      </c>
      <c r="W25" s="146">
        <v>4501</v>
      </c>
      <c r="X25" s="146">
        <v>4278</v>
      </c>
      <c r="Y25" s="146">
        <v>3876</v>
      </c>
      <c r="Z25" s="146">
        <v>3108</v>
      </c>
      <c r="AA25" s="146">
        <v>3168</v>
      </c>
      <c r="AB25" s="146">
        <v>3349</v>
      </c>
      <c r="AC25" s="146">
        <v>3355.664</v>
      </c>
      <c r="AD25" s="146">
        <v>3216.735</v>
      </c>
      <c r="AE25" s="146">
        <v>3142.811</v>
      </c>
      <c r="AF25" s="146">
        <v>3174.567</v>
      </c>
      <c r="AG25" s="146">
        <v>2612.019</v>
      </c>
      <c r="AH25" s="146">
        <v>2281.8759999999997</v>
      </c>
    </row>
    <row r="26" spans="1:34" ht="12">
      <c r="A26" s="5" t="s">
        <v>18</v>
      </c>
      <c r="B26" s="146">
        <v>4766</v>
      </c>
      <c r="C26" s="146">
        <v>4119</v>
      </c>
      <c r="D26" s="146">
        <v>3497</v>
      </c>
      <c r="E26" s="146">
        <v>3547</v>
      </c>
      <c r="F26" s="146">
        <v>3634</v>
      </c>
      <c r="G26" s="146">
        <v>3759</v>
      </c>
      <c r="H26" s="146">
        <v>3829</v>
      </c>
      <c r="I26" s="146">
        <v>3915</v>
      </c>
      <c r="J26" s="146">
        <v>3951</v>
      </c>
      <c r="K26" s="146">
        <v>3748</v>
      </c>
      <c r="L26" s="146">
        <v>3648</v>
      </c>
      <c r="M26" s="146">
        <v>3424</v>
      </c>
      <c r="N26" s="146">
        <v>3404</v>
      </c>
      <c r="O26" s="146">
        <v>3097</v>
      </c>
      <c r="P26" s="146">
        <v>2952</v>
      </c>
      <c r="Q26" s="146">
        <v>2511</v>
      </c>
      <c r="R26" s="146">
        <v>2201</v>
      </c>
      <c r="S26" s="146">
        <v>2111</v>
      </c>
      <c r="T26" s="146">
        <v>2423</v>
      </c>
      <c r="U26" s="146">
        <v>2573</v>
      </c>
      <c r="V26" s="146">
        <v>2378</v>
      </c>
      <c r="W26" s="146">
        <v>2376</v>
      </c>
      <c r="X26" s="146">
        <v>2292</v>
      </c>
      <c r="Y26" s="146">
        <v>2353</v>
      </c>
      <c r="Z26" s="146">
        <v>2188</v>
      </c>
      <c r="AA26" s="146">
        <v>1939</v>
      </c>
      <c r="AB26" s="146">
        <v>1847</v>
      </c>
      <c r="AC26" s="146">
        <v>1834</v>
      </c>
      <c r="AD26" s="146">
        <v>1502</v>
      </c>
      <c r="AE26" s="146">
        <v>1465</v>
      </c>
      <c r="AF26" s="146">
        <v>981</v>
      </c>
      <c r="AG26" s="146">
        <v>1074</v>
      </c>
      <c r="AH26" s="146">
        <v>870</v>
      </c>
    </row>
    <row r="27" spans="9:12" ht="11.45" customHeight="1">
      <c r="I27" s="51"/>
      <c r="J27" s="51"/>
      <c r="K27" s="51"/>
      <c r="L27" s="51"/>
    </row>
    <row r="28" spans="1:12" ht="11.45" customHeight="1">
      <c r="A28" s="11"/>
      <c r="B28" s="50" t="s">
        <v>261</v>
      </c>
      <c r="I28" s="51"/>
      <c r="J28" s="51"/>
      <c r="K28" s="51"/>
      <c r="L28" s="51"/>
    </row>
    <row r="29" spans="1:34" ht="11.45" customHeight="1">
      <c r="A29" s="5"/>
      <c r="B29" s="5" t="s">
        <v>40</v>
      </c>
      <c r="C29" s="5" t="s">
        <v>41</v>
      </c>
      <c r="D29" s="5" t="s">
        <v>42</v>
      </c>
      <c r="E29" s="5" t="s">
        <v>43</v>
      </c>
      <c r="F29" s="5" t="s">
        <v>44</v>
      </c>
      <c r="G29" s="5" t="s">
        <v>45</v>
      </c>
      <c r="H29" s="5" t="s">
        <v>46</v>
      </c>
      <c r="I29" s="5" t="s">
        <v>47</v>
      </c>
      <c r="J29" s="5" t="s">
        <v>48</v>
      </c>
      <c r="K29" s="5" t="s">
        <v>49</v>
      </c>
      <c r="L29" s="5" t="s">
        <v>50</v>
      </c>
      <c r="M29" s="5" t="s">
        <v>51</v>
      </c>
      <c r="N29" s="5" t="s">
        <v>52</v>
      </c>
      <c r="O29" s="5" t="s">
        <v>53</v>
      </c>
      <c r="P29" s="5" t="s">
        <v>54</v>
      </c>
      <c r="Q29" s="5" t="s">
        <v>55</v>
      </c>
      <c r="R29" s="5" t="s">
        <v>56</v>
      </c>
      <c r="S29" s="5" t="s">
        <v>57</v>
      </c>
      <c r="T29" s="5" t="s">
        <v>58</v>
      </c>
      <c r="U29" s="5" t="s">
        <v>59</v>
      </c>
      <c r="V29" s="5" t="s">
        <v>60</v>
      </c>
      <c r="W29" s="5" t="s">
        <v>61</v>
      </c>
      <c r="X29" s="5" t="s">
        <v>62</v>
      </c>
      <c r="Y29" s="5" t="s">
        <v>63</v>
      </c>
      <c r="Z29" s="5" t="s">
        <v>64</v>
      </c>
      <c r="AA29" s="5" t="s">
        <v>65</v>
      </c>
      <c r="AB29" s="5" t="s">
        <v>66</v>
      </c>
      <c r="AC29" s="5" t="s">
        <v>36</v>
      </c>
      <c r="AD29" s="5" t="s">
        <v>67</v>
      </c>
      <c r="AE29" s="5" t="s">
        <v>220</v>
      </c>
      <c r="AF29" s="5" t="s">
        <v>221</v>
      </c>
      <c r="AG29" s="5" t="s">
        <v>242</v>
      </c>
      <c r="AH29" s="169" t="s">
        <v>259</v>
      </c>
    </row>
    <row r="30" spans="1:34" ht="11.45" customHeight="1">
      <c r="A30" s="5" t="s">
        <v>185</v>
      </c>
      <c r="B30" s="146">
        <v>671009.247</v>
      </c>
      <c r="C30" s="146">
        <v>578553.8</v>
      </c>
      <c r="D30" s="146">
        <v>536480</v>
      </c>
      <c r="E30" s="146">
        <v>516324.5</v>
      </c>
      <c r="F30" s="146">
        <v>491776</v>
      </c>
      <c r="G30" s="146">
        <v>475618</v>
      </c>
      <c r="H30" s="146">
        <v>474710.9</v>
      </c>
      <c r="I30" s="146">
        <v>453728</v>
      </c>
      <c r="J30" s="146">
        <v>431310</v>
      </c>
      <c r="K30" s="146">
        <v>409418</v>
      </c>
      <c r="L30" s="146">
        <v>428931</v>
      </c>
      <c r="M30" s="146">
        <v>443616</v>
      </c>
      <c r="N30" s="146">
        <v>447073</v>
      </c>
      <c r="O30" s="146">
        <v>449234</v>
      </c>
      <c r="P30" s="146">
        <v>447244</v>
      </c>
      <c r="Q30" s="146">
        <v>437681</v>
      </c>
      <c r="R30" s="146">
        <v>435570</v>
      </c>
      <c r="S30" s="146">
        <v>440817</v>
      </c>
      <c r="T30" s="146">
        <v>429185</v>
      </c>
      <c r="U30" s="146">
        <v>414360</v>
      </c>
      <c r="V30" s="146">
        <v>402630</v>
      </c>
      <c r="W30" s="146">
        <v>433667</v>
      </c>
      <c r="X30" s="146">
        <v>439375</v>
      </c>
      <c r="Y30" s="146">
        <v>411930</v>
      </c>
      <c r="Z30" s="146">
        <v>400677</v>
      </c>
      <c r="AA30" s="146">
        <v>401254</v>
      </c>
      <c r="AB30" s="146">
        <v>371582</v>
      </c>
      <c r="AC30" s="146">
        <v>382675.205</v>
      </c>
      <c r="AD30" s="146">
        <v>367035.115</v>
      </c>
      <c r="AE30" s="146">
        <v>307597.027</v>
      </c>
      <c r="AF30" s="146">
        <v>244456.879</v>
      </c>
      <c r="AG30" s="146">
        <v>274986.129</v>
      </c>
      <c r="AH30" s="146">
        <v>294272.391</v>
      </c>
    </row>
    <row r="31" spans="1:34" ht="11.45" customHeight="1">
      <c r="A31" s="5" t="s">
        <v>26</v>
      </c>
      <c r="B31" s="146">
        <v>357468</v>
      </c>
      <c r="C31" s="146">
        <v>279578</v>
      </c>
      <c r="D31" s="146">
        <v>241812</v>
      </c>
      <c r="E31" s="146">
        <v>221801</v>
      </c>
      <c r="F31" s="146">
        <v>207077</v>
      </c>
      <c r="G31" s="146">
        <v>192756</v>
      </c>
      <c r="H31" s="146">
        <v>187239</v>
      </c>
      <c r="I31" s="146">
        <v>177160</v>
      </c>
      <c r="J31" s="146">
        <v>166035</v>
      </c>
      <c r="K31" s="146">
        <v>161282</v>
      </c>
      <c r="L31" s="146">
        <v>167691</v>
      </c>
      <c r="M31" s="146">
        <v>175364</v>
      </c>
      <c r="N31" s="146">
        <v>181778</v>
      </c>
      <c r="O31" s="146">
        <v>179085</v>
      </c>
      <c r="P31" s="146">
        <v>181926</v>
      </c>
      <c r="Q31" s="146">
        <v>177907</v>
      </c>
      <c r="R31" s="146">
        <v>176321</v>
      </c>
      <c r="S31" s="146">
        <v>180409</v>
      </c>
      <c r="T31" s="146">
        <v>175313</v>
      </c>
      <c r="U31" s="146">
        <v>169857</v>
      </c>
      <c r="V31" s="146">
        <v>169403</v>
      </c>
      <c r="W31" s="146">
        <v>176502</v>
      </c>
      <c r="X31" s="146">
        <v>185432</v>
      </c>
      <c r="Y31" s="146">
        <v>182696</v>
      </c>
      <c r="Z31" s="146">
        <v>178178</v>
      </c>
      <c r="AA31" s="146">
        <v>178065</v>
      </c>
      <c r="AB31" s="146">
        <v>171547</v>
      </c>
      <c r="AC31" s="146">
        <v>171286</v>
      </c>
      <c r="AD31" s="146">
        <v>166258</v>
      </c>
      <c r="AE31" s="146">
        <v>131314</v>
      </c>
      <c r="AF31" s="146">
        <v>107377</v>
      </c>
      <c r="AG31" s="146">
        <v>126257</v>
      </c>
      <c r="AH31" s="146">
        <v>130815.123</v>
      </c>
    </row>
    <row r="32" spans="1:34" ht="11.45" customHeight="1">
      <c r="A32" s="5" t="s">
        <v>15</v>
      </c>
      <c r="B32" s="146">
        <v>67584</v>
      </c>
      <c r="C32" s="146">
        <v>69406</v>
      </c>
      <c r="D32" s="146">
        <v>66852</v>
      </c>
      <c r="E32" s="146">
        <v>68105</v>
      </c>
      <c r="F32" s="146">
        <v>66770</v>
      </c>
      <c r="G32" s="146">
        <v>63547</v>
      </c>
      <c r="H32" s="146">
        <v>63845</v>
      </c>
      <c r="I32" s="146">
        <v>63169</v>
      </c>
      <c r="J32" s="146">
        <v>62820</v>
      </c>
      <c r="K32" s="146">
        <v>60839</v>
      </c>
      <c r="L32" s="146">
        <v>59484</v>
      </c>
      <c r="M32" s="146">
        <v>59552</v>
      </c>
      <c r="N32" s="146">
        <v>58210</v>
      </c>
      <c r="O32" s="146">
        <v>60920</v>
      </c>
      <c r="P32" s="146">
        <v>61198</v>
      </c>
      <c r="Q32" s="146">
        <v>61636</v>
      </c>
      <c r="R32" s="146">
        <v>60844</v>
      </c>
      <c r="S32" s="146">
        <v>57538</v>
      </c>
      <c r="T32" s="146">
        <v>59668</v>
      </c>
      <c r="U32" s="146">
        <v>57108</v>
      </c>
      <c r="V32" s="146">
        <v>56510</v>
      </c>
      <c r="W32" s="146">
        <v>62841</v>
      </c>
      <c r="X32" s="146">
        <v>64280</v>
      </c>
      <c r="Y32" s="146">
        <v>65849</v>
      </c>
      <c r="Z32" s="146">
        <v>63877</v>
      </c>
      <c r="AA32" s="146">
        <v>63128</v>
      </c>
      <c r="AB32" s="146">
        <v>60246</v>
      </c>
      <c r="AC32" s="146">
        <v>61160.66</v>
      </c>
      <c r="AD32" s="146">
        <v>58570.9</v>
      </c>
      <c r="AE32" s="146">
        <v>50328.578</v>
      </c>
      <c r="AF32" s="146">
        <v>45983.406</v>
      </c>
      <c r="AG32" s="146">
        <v>52355.513</v>
      </c>
      <c r="AH32" s="146">
        <v>54621.41</v>
      </c>
    </row>
    <row r="33" spans="1:34" ht="11.45" customHeight="1">
      <c r="A33" s="5" t="s">
        <v>12</v>
      </c>
      <c r="B33" s="146">
        <v>78983</v>
      </c>
      <c r="C33" s="146">
        <v>76663</v>
      </c>
      <c r="D33" s="146">
        <v>68084</v>
      </c>
      <c r="E33" s="146">
        <v>66884</v>
      </c>
      <c r="F33" s="146">
        <v>59568</v>
      </c>
      <c r="G33" s="146">
        <v>57163</v>
      </c>
      <c r="H33" s="146">
        <v>59692</v>
      </c>
      <c r="I33" s="146">
        <v>57446</v>
      </c>
      <c r="J33" s="146">
        <v>51417</v>
      </c>
      <c r="K33" s="146">
        <v>44790</v>
      </c>
      <c r="L33" s="146">
        <v>50307</v>
      </c>
      <c r="M33" s="146">
        <v>50968</v>
      </c>
      <c r="N33" s="146">
        <v>48889</v>
      </c>
      <c r="O33" s="146">
        <v>50261</v>
      </c>
      <c r="P33" s="146">
        <v>48497</v>
      </c>
      <c r="Q33" s="146">
        <v>48772</v>
      </c>
      <c r="R33" s="146">
        <v>49518</v>
      </c>
      <c r="S33" s="146">
        <v>49732</v>
      </c>
      <c r="T33" s="146">
        <v>47537</v>
      </c>
      <c r="U33" s="146">
        <v>45416</v>
      </c>
      <c r="V33" s="146">
        <v>43774</v>
      </c>
      <c r="W33" s="146">
        <v>46639</v>
      </c>
      <c r="X33" s="146">
        <v>43533</v>
      </c>
      <c r="Y33" s="146">
        <v>40385</v>
      </c>
      <c r="Z33" s="146">
        <v>38177</v>
      </c>
      <c r="AA33" s="146">
        <v>38105</v>
      </c>
      <c r="AB33" s="146">
        <v>38528</v>
      </c>
      <c r="AC33" s="146">
        <v>39305.987</v>
      </c>
      <c r="AD33" s="146">
        <v>39190.6</v>
      </c>
      <c r="AE33" s="146">
        <v>37471.223</v>
      </c>
      <c r="AF33" s="146">
        <v>29432.92</v>
      </c>
      <c r="AG33" s="146">
        <v>29279.386</v>
      </c>
      <c r="AH33" s="146">
        <v>33380.185000000005</v>
      </c>
    </row>
    <row r="34" spans="1:34" ht="11.45" customHeight="1">
      <c r="A34" s="5" t="s">
        <v>11</v>
      </c>
      <c r="B34" s="146">
        <v>31532</v>
      </c>
      <c r="C34" s="146">
        <v>25231</v>
      </c>
      <c r="D34" s="146">
        <v>26735</v>
      </c>
      <c r="E34" s="146">
        <v>25350</v>
      </c>
      <c r="F34" s="146">
        <v>25429</v>
      </c>
      <c r="G34" s="146">
        <v>27449</v>
      </c>
      <c r="H34" s="146">
        <v>28104</v>
      </c>
      <c r="I34" s="146">
        <v>29606</v>
      </c>
      <c r="J34" s="146">
        <v>30019</v>
      </c>
      <c r="K34" s="146">
        <v>25176</v>
      </c>
      <c r="L34" s="146">
        <v>26314</v>
      </c>
      <c r="M34" s="146">
        <v>26501</v>
      </c>
      <c r="N34" s="146">
        <v>25924</v>
      </c>
      <c r="O34" s="146">
        <v>27248</v>
      </c>
      <c r="P34" s="146">
        <v>26452</v>
      </c>
      <c r="Q34" s="146">
        <v>24686</v>
      </c>
      <c r="R34" s="146">
        <v>25651</v>
      </c>
      <c r="S34" s="146">
        <v>28418</v>
      </c>
      <c r="T34" s="146">
        <v>28748</v>
      </c>
      <c r="U34" s="146">
        <v>27148</v>
      </c>
      <c r="V34" s="146">
        <v>29379</v>
      </c>
      <c r="W34" s="146">
        <v>37110</v>
      </c>
      <c r="X34" s="146">
        <v>33412</v>
      </c>
      <c r="Y34" s="146">
        <v>28615</v>
      </c>
      <c r="Z34" s="146">
        <v>31268</v>
      </c>
      <c r="AA34" s="146">
        <v>35859</v>
      </c>
      <c r="AB34" s="146">
        <v>31231</v>
      </c>
      <c r="AC34" s="146">
        <v>34277.342</v>
      </c>
      <c r="AD34" s="146">
        <v>30262.98</v>
      </c>
      <c r="AE34" s="146">
        <v>28000.644</v>
      </c>
      <c r="AF34" s="146">
        <v>22298.48</v>
      </c>
      <c r="AG34" s="146">
        <v>28289.21</v>
      </c>
      <c r="AH34" s="146">
        <v>35512.666</v>
      </c>
    </row>
    <row r="35" spans="1:34" ht="11.45" customHeight="1">
      <c r="A35" s="5" t="s">
        <v>16</v>
      </c>
      <c r="B35" s="146">
        <v>33737</v>
      </c>
      <c r="C35" s="146">
        <v>28578</v>
      </c>
      <c r="D35" s="146">
        <v>34272</v>
      </c>
      <c r="E35" s="146">
        <v>38527</v>
      </c>
      <c r="F35" s="146">
        <v>39182</v>
      </c>
      <c r="G35" s="146">
        <v>39973</v>
      </c>
      <c r="H35" s="146">
        <v>40546</v>
      </c>
      <c r="I35" s="146">
        <v>32055</v>
      </c>
      <c r="J35" s="146">
        <v>24825</v>
      </c>
      <c r="K35" s="146">
        <v>21785</v>
      </c>
      <c r="L35" s="146">
        <v>29004</v>
      </c>
      <c r="M35" s="146">
        <v>33168</v>
      </c>
      <c r="N35" s="146">
        <v>30401</v>
      </c>
      <c r="O35" s="146">
        <v>33053</v>
      </c>
      <c r="P35" s="146">
        <v>31739</v>
      </c>
      <c r="Q35" s="146">
        <v>31074</v>
      </c>
      <c r="R35" s="146">
        <v>34902</v>
      </c>
      <c r="S35" s="146">
        <v>35768</v>
      </c>
      <c r="T35" s="146">
        <v>35852</v>
      </c>
      <c r="U35" s="146">
        <v>33950</v>
      </c>
      <c r="V35" s="146">
        <v>31123</v>
      </c>
      <c r="W35" s="146">
        <v>35477</v>
      </c>
      <c r="X35" s="146">
        <v>33902</v>
      </c>
      <c r="Y35" s="146">
        <v>24674</v>
      </c>
      <c r="Z35" s="146">
        <v>23485</v>
      </c>
      <c r="AA35" s="146">
        <v>25483</v>
      </c>
      <c r="AB35" s="146">
        <v>22980</v>
      </c>
      <c r="AC35" s="146">
        <v>25752.204</v>
      </c>
      <c r="AD35" s="146">
        <v>23647.1</v>
      </c>
      <c r="AE35" s="146">
        <v>21652.321</v>
      </c>
      <c r="AF35" s="146">
        <v>15030.906</v>
      </c>
      <c r="AG35" s="146">
        <v>17733.034</v>
      </c>
      <c r="AH35" s="146">
        <v>18160</v>
      </c>
    </row>
    <row r="36" spans="1:34" ht="11.45" customHeight="1">
      <c r="A36" s="5" t="s">
        <v>13</v>
      </c>
      <c r="B36" s="146">
        <v>51896</v>
      </c>
      <c r="C36" s="146">
        <v>52695</v>
      </c>
      <c r="D36" s="146">
        <v>55051</v>
      </c>
      <c r="E36" s="146">
        <v>54817</v>
      </c>
      <c r="F36" s="146">
        <v>56672</v>
      </c>
      <c r="G36" s="146">
        <v>57662</v>
      </c>
      <c r="H36" s="146">
        <v>59781</v>
      </c>
      <c r="I36" s="146">
        <v>58844</v>
      </c>
      <c r="J36" s="146">
        <v>60884</v>
      </c>
      <c r="K36" s="146">
        <v>62051</v>
      </c>
      <c r="L36" s="146">
        <v>63887</v>
      </c>
      <c r="M36" s="146">
        <v>66344</v>
      </c>
      <c r="N36" s="146">
        <v>70468</v>
      </c>
      <c r="O36" s="146">
        <v>68299</v>
      </c>
      <c r="P36" s="146">
        <v>70041</v>
      </c>
      <c r="Q36" s="146">
        <v>69398</v>
      </c>
      <c r="R36" s="146">
        <v>64787</v>
      </c>
      <c r="S36" s="146">
        <v>66308</v>
      </c>
      <c r="T36" s="146">
        <v>65720</v>
      </c>
      <c r="U36" s="146">
        <v>64893</v>
      </c>
      <c r="V36" s="146">
        <v>56520</v>
      </c>
      <c r="W36" s="146">
        <v>58666</v>
      </c>
      <c r="X36" s="146">
        <v>62956</v>
      </c>
      <c r="Y36" s="146">
        <v>53924</v>
      </c>
      <c r="Z36" s="146">
        <v>50845</v>
      </c>
      <c r="AA36" s="146">
        <v>46246</v>
      </c>
      <c r="AB36" s="146">
        <v>32638</v>
      </c>
      <c r="AC36" s="146">
        <v>37731.348</v>
      </c>
      <c r="AD36" s="146">
        <v>36488.8</v>
      </c>
      <c r="AE36" s="146">
        <v>27375.45</v>
      </c>
      <c r="AF36" s="146">
        <v>14053.6</v>
      </c>
      <c r="AG36" s="146">
        <v>12397.967</v>
      </c>
      <c r="AH36" s="146">
        <v>13703.125999999998</v>
      </c>
    </row>
    <row r="37" spans="1:34" ht="11.45" customHeight="1">
      <c r="A37" s="5" t="s">
        <v>14</v>
      </c>
      <c r="B37" s="146">
        <v>17332</v>
      </c>
      <c r="C37" s="146">
        <v>16607</v>
      </c>
      <c r="D37" s="146">
        <v>15761</v>
      </c>
      <c r="E37" s="146">
        <v>14832</v>
      </c>
      <c r="F37" s="146">
        <v>14084</v>
      </c>
      <c r="G37" s="146">
        <v>14772</v>
      </c>
      <c r="H37" s="146">
        <v>15259</v>
      </c>
      <c r="I37" s="146">
        <v>15764</v>
      </c>
      <c r="J37" s="146">
        <v>14668</v>
      </c>
      <c r="K37" s="146">
        <v>14547</v>
      </c>
      <c r="L37" s="146">
        <v>14033</v>
      </c>
      <c r="M37" s="146">
        <v>13914</v>
      </c>
      <c r="N37" s="146">
        <v>13027</v>
      </c>
      <c r="O37" s="146">
        <v>13301</v>
      </c>
      <c r="P37" s="146">
        <v>11242</v>
      </c>
      <c r="Q37" s="146">
        <v>9570</v>
      </c>
      <c r="R37" s="146">
        <v>9952</v>
      </c>
      <c r="S37" s="146">
        <v>9818</v>
      </c>
      <c r="T37" s="146">
        <v>9404</v>
      </c>
      <c r="U37" s="146">
        <v>8986</v>
      </c>
      <c r="V37" s="146">
        <v>9113</v>
      </c>
      <c r="W37" s="146">
        <v>9555</v>
      </c>
      <c r="X37" s="146">
        <v>9290</v>
      </c>
      <c r="Y37" s="146">
        <v>9558</v>
      </c>
      <c r="Z37" s="146">
        <v>9551</v>
      </c>
      <c r="AA37" s="146">
        <v>9261</v>
      </c>
      <c r="AB37" s="146">
        <v>9216</v>
      </c>
      <c r="AC37" s="146">
        <v>7972</v>
      </c>
      <c r="AD37" s="146">
        <v>7898</v>
      </c>
      <c r="AE37" s="146">
        <v>6847</v>
      </c>
      <c r="AF37" s="146">
        <v>6125</v>
      </c>
      <c r="AG37" s="146">
        <v>4988</v>
      </c>
      <c r="AH37" s="146">
        <v>4928.004999999999</v>
      </c>
    </row>
    <row r="38" spans="1:34" ht="11.45" customHeight="1">
      <c r="A38" s="5" t="s">
        <v>17</v>
      </c>
      <c r="B38" s="146">
        <v>5583</v>
      </c>
      <c r="C38" s="146">
        <v>5158</v>
      </c>
      <c r="D38" s="146">
        <v>5574</v>
      </c>
      <c r="E38" s="146">
        <v>5121</v>
      </c>
      <c r="F38" s="146">
        <v>4854</v>
      </c>
      <c r="G38" s="146">
        <v>4884</v>
      </c>
      <c r="H38" s="146">
        <v>4767</v>
      </c>
      <c r="I38" s="146">
        <v>4930</v>
      </c>
      <c r="J38" s="146">
        <v>4875</v>
      </c>
      <c r="K38" s="146">
        <v>4556</v>
      </c>
      <c r="L38" s="146">
        <v>4480</v>
      </c>
      <c r="M38" s="146">
        <v>4133</v>
      </c>
      <c r="N38" s="146">
        <v>4686</v>
      </c>
      <c r="O38" s="146">
        <v>4830</v>
      </c>
      <c r="P38" s="146">
        <v>4809</v>
      </c>
      <c r="Q38" s="146">
        <v>4540</v>
      </c>
      <c r="R38" s="146">
        <v>4522</v>
      </c>
      <c r="S38" s="146">
        <v>4535</v>
      </c>
      <c r="T38" s="146">
        <v>4520</v>
      </c>
      <c r="U38" s="146">
        <v>4429</v>
      </c>
      <c r="V38" s="146">
        <v>4430</v>
      </c>
      <c r="W38" s="146">
        <v>4501</v>
      </c>
      <c r="X38" s="146">
        <v>4278</v>
      </c>
      <c r="Y38" s="146">
        <v>3876</v>
      </c>
      <c r="Z38" s="146">
        <v>3108</v>
      </c>
      <c r="AA38" s="146">
        <v>3168</v>
      </c>
      <c r="AB38" s="146">
        <v>3349</v>
      </c>
      <c r="AC38" s="146">
        <v>3355.664</v>
      </c>
      <c r="AD38" s="146">
        <v>3216.735</v>
      </c>
      <c r="AE38" s="146">
        <v>3142.811</v>
      </c>
      <c r="AF38" s="146">
        <v>3174.567</v>
      </c>
      <c r="AG38" s="146">
        <v>2612.019</v>
      </c>
      <c r="AH38" s="146">
        <v>2281.8759999999997</v>
      </c>
    </row>
    <row r="39" spans="1:34" ht="11.45" customHeight="1">
      <c r="A39" s="5" t="s">
        <v>18</v>
      </c>
      <c r="B39" s="146">
        <v>4766</v>
      </c>
      <c r="C39" s="146">
        <v>4119</v>
      </c>
      <c r="D39" s="146">
        <v>3497</v>
      </c>
      <c r="E39" s="146">
        <v>3547</v>
      </c>
      <c r="F39" s="146">
        <v>3634</v>
      </c>
      <c r="G39" s="146">
        <v>3759</v>
      </c>
      <c r="H39" s="146">
        <v>3829</v>
      </c>
      <c r="I39" s="146">
        <v>3915</v>
      </c>
      <c r="J39" s="146">
        <v>3951</v>
      </c>
      <c r="K39" s="146">
        <v>3748</v>
      </c>
      <c r="L39" s="146">
        <v>3648</v>
      </c>
      <c r="M39" s="146">
        <v>3424</v>
      </c>
      <c r="N39" s="146">
        <v>3404</v>
      </c>
      <c r="O39" s="146">
        <v>3097</v>
      </c>
      <c r="P39" s="146">
        <v>2952</v>
      </c>
      <c r="Q39" s="146">
        <v>2511</v>
      </c>
      <c r="R39" s="146">
        <v>2201</v>
      </c>
      <c r="S39" s="146">
        <v>2111</v>
      </c>
      <c r="T39" s="146">
        <v>2423</v>
      </c>
      <c r="U39" s="146">
        <v>2573</v>
      </c>
      <c r="V39" s="146">
        <v>2378</v>
      </c>
      <c r="W39" s="146">
        <v>2376</v>
      </c>
      <c r="X39" s="146">
        <v>2292</v>
      </c>
      <c r="Y39" s="146">
        <v>2353</v>
      </c>
      <c r="Z39" s="146">
        <v>2188</v>
      </c>
      <c r="AA39" s="146">
        <v>1939</v>
      </c>
      <c r="AB39" s="146">
        <v>1847</v>
      </c>
      <c r="AC39" s="146">
        <v>1834</v>
      </c>
      <c r="AD39" s="146">
        <v>1502</v>
      </c>
      <c r="AE39" s="146">
        <v>1465</v>
      </c>
      <c r="AF39" s="146">
        <v>981</v>
      </c>
      <c r="AG39" s="146">
        <v>1074</v>
      </c>
      <c r="AH39" s="146">
        <v>870</v>
      </c>
    </row>
    <row r="40" spans="1:34" ht="11.45" customHeight="1">
      <c r="A40" s="5" t="s">
        <v>95</v>
      </c>
      <c r="B40" s="146">
        <v>16373</v>
      </c>
      <c r="C40" s="146">
        <v>15523</v>
      </c>
      <c r="D40" s="146">
        <v>14779</v>
      </c>
      <c r="E40" s="146">
        <v>13347</v>
      </c>
      <c r="F40" s="146">
        <v>11362</v>
      </c>
      <c r="G40" s="146">
        <v>10776</v>
      </c>
      <c r="H40" s="146">
        <v>9604</v>
      </c>
      <c r="I40" s="146">
        <v>8463</v>
      </c>
      <c r="J40" s="146">
        <v>9750</v>
      </c>
      <c r="K40" s="146">
        <v>8832</v>
      </c>
      <c r="L40" s="146">
        <v>8524</v>
      </c>
      <c r="M40" s="146">
        <v>8718</v>
      </c>
      <c r="N40" s="146">
        <v>8726</v>
      </c>
      <c r="O40" s="146">
        <v>7979</v>
      </c>
      <c r="P40" s="146">
        <v>8153</v>
      </c>
      <c r="Q40" s="146">
        <v>7587</v>
      </c>
      <c r="R40" s="146">
        <v>6872</v>
      </c>
      <c r="S40" s="146">
        <v>6180</v>
      </c>
      <c r="T40" s="146">
        <v>0</v>
      </c>
      <c r="U40" s="146">
        <v>0</v>
      </c>
      <c r="V40" s="146">
        <v>0</v>
      </c>
      <c r="W40" s="146">
        <v>0</v>
      </c>
      <c r="X40" s="146">
        <v>0</v>
      </c>
      <c r="Y40" s="146">
        <v>0</v>
      </c>
      <c r="Z40" s="146">
        <v>0</v>
      </c>
      <c r="AA40" s="146">
        <v>0</v>
      </c>
      <c r="AB40" s="146">
        <v>0</v>
      </c>
      <c r="AC40" s="146">
        <v>0</v>
      </c>
      <c r="AD40" s="146">
        <v>0</v>
      </c>
      <c r="AE40" s="146">
        <v>0</v>
      </c>
      <c r="AF40" s="146">
        <v>0</v>
      </c>
      <c r="AG40" s="146">
        <v>0</v>
      </c>
      <c r="AH40" s="146">
        <v>0</v>
      </c>
    </row>
    <row r="41" spans="1:34" ht="11.45" customHeight="1">
      <c r="A41" s="5" t="s">
        <v>116</v>
      </c>
      <c r="B41" s="146">
        <v>2448</v>
      </c>
      <c r="C41" s="146">
        <v>2081</v>
      </c>
      <c r="D41" s="146">
        <v>1771</v>
      </c>
      <c r="E41" s="146">
        <v>1691</v>
      </c>
      <c r="F41" s="146">
        <v>1369</v>
      </c>
      <c r="G41" s="146">
        <v>1297</v>
      </c>
      <c r="H41" s="146">
        <v>1108</v>
      </c>
      <c r="I41" s="146">
        <v>1130</v>
      </c>
      <c r="J41" s="146">
        <v>1140</v>
      </c>
      <c r="K41" s="146">
        <v>1137</v>
      </c>
      <c r="L41" s="146">
        <v>1249</v>
      </c>
      <c r="M41" s="146">
        <v>1206</v>
      </c>
      <c r="N41" s="146">
        <v>1412</v>
      </c>
      <c r="O41" s="146">
        <v>1152</v>
      </c>
      <c r="P41" s="146">
        <v>235</v>
      </c>
      <c r="Q41" s="146">
        <v>0</v>
      </c>
      <c r="R41" s="146">
        <v>0</v>
      </c>
      <c r="S41" s="146">
        <v>0</v>
      </c>
      <c r="T41" s="146">
        <v>0</v>
      </c>
      <c r="U41" s="146">
        <v>0</v>
      </c>
      <c r="V41" s="146">
        <v>0</v>
      </c>
      <c r="W41" s="146">
        <v>0</v>
      </c>
      <c r="X41" s="146">
        <v>0</v>
      </c>
      <c r="Y41" s="146">
        <v>0</v>
      </c>
      <c r="Z41" s="146">
        <v>0</v>
      </c>
      <c r="AA41" s="146">
        <v>0</v>
      </c>
      <c r="AB41" s="146">
        <v>0</v>
      </c>
      <c r="AC41" s="146">
        <v>0</v>
      </c>
      <c r="AD41" s="146">
        <v>0</v>
      </c>
      <c r="AE41" s="146">
        <v>0</v>
      </c>
      <c r="AF41" s="146">
        <v>0</v>
      </c>
      <c r="AG41" s="146">
        <v>0</v>
      </c>
      <c r="AH41" s="146">
        <v>0</v>
      </c>
    </row>
    <row r="42" spans="1:34" ht="11.45" customHeight="1">
      <c r="A42" s="5" t="s">
        <v>97</v>
      </c>
      <c r="B42" s="146">
        <v>2333</v>
      </c>
      <c r="C42" s="146">
        <v>1966</v>
      </c>
      <c r="D42" s="146">
        <v>1578</v>
      </c>
      <c r="E42" s="146">
        <v>1672</v>
      </c>
      <c r="F42" s="146">
        <v>1501</v>
      </c>
      <c r="G42" s="146">
        <v>1401</v>
      </c>
      <c r="H42" s="146">
        <v>798</v>
      </c>
      <c r="I42" s="146">
        <v>1030</v>
      </c>
      <c r="J42" s="146">
        <v>737</v>
      </c>
      <c r="K42" s="146">
        <v>560</v>
      </c>
      <c r="L42" s="146">
        <v>296</v>
      </c>
      <c r="M42" s="146">
        <v>324</v>
      </c>
      <c r="N42" s="146">
        <v>148</v>
      </c>
      <c r="O42" s="146">
        <v>9</v>
      </c>
      <c r="P42" s="146">
        <v>0</v>
      </c>
      <c r="Q42" s="146">
        <v>0</v>
      </c>
      <c r="R42" s="146">
        <v>0</v>
      </c>
      <c r="S42" s="146">
        <v>0</v>
      </c>
      <c r="T42" s="146">
        <v>0</v>
      </c>
      <c r="U42" s="146">
        <v>0</v>
      </c>
      <c r="V42" s="146">
        <v>0</v>
      </c>
      <c r="W42" s="146">
        <v>0</v>
      </c>
      <c r="X42" s="146">
        <v>0</v>
      </c>
      <c r="Y42" s="146">
        <v>0</v>
      </c>
      <c r="Z42" s="146">
        <v>0</v>
      </c>
      <c r="AA42" s="146">
        <v>0</v>
      </c>
      <c r="AB42" s="146">
        <v>0</v>
      </c>
      <c r="AC42" s="146">
        <v>0</v>
      </c>
      <c r="AD42" s="146">
        <v>0</v>
      </c>
      <c r="AE42" s="146">
        <v>0</v>
      </c>
      <c r="AF42" s="146">
        <v>0</v>
      </c>
      <c r="AG42" s="146">
        <v>0</v>
      </c>
      <c r="AH42" s="146">
        <v>0</v>
      </c>
    </row>
    <row r="43" spans="1:34" ht="11.45" customHeight="1">
      <c r="A43" s="5" t="s">
        <v>101</v>
      </c>
      <c r="B43" s="146">
        <v>956</v>
      </c>
      <c r="C43" s="146">
        <v>940</v>
      </c>
      <c r="D43" s="146">
        <v>714</v>
      </c>
      <c r="E43" s="146">
        <v>620</v>
      </c>
      <c r="F43" s="146">
        <v>267</v>
      </c>
      <c r="G43" s="146">
        <v>172</v>
      </c>
      <c r="H43" s="146">
        <v>137</v>
      </c>
      <c r="I43" s="146">
        <v>216</v>
      </c>
      <c r="J43" s="146">
        <v>189</v>
      </c>
      <c r="K43" s="146">
        <v>115</v>
      </c>
      <c r="L43" s="146">
        <v>14</v>
      </c>
      <c r="M43" s="146">
        <v>0</v>
      </c>
      <c r="N43" s="146">
        <v>0</v>
      </c>
      <c r="O43" s="146">
        <v>0</v>
      </c>
      <c r="P43" s="146">
        <v>0</v>
      </c>
      <c r="Q43" s="146">
        <v>0</v>
      </c>
      <c r="R43" s="146">
        <v>0</v>
      </c>
      <c r="S43" s="146">
        <v>0</v>
      </c>
      <c r="T43" s="146">
        <v>0</v>
      </c>
      <c r="U43" s="146">
        <v>0</v>
      </c>
      <c r="V43" s="146">
        <v>0</v>
      </c>
      <c r="W43" s="146">
        <v>0</v>
      </c>
      <c r="X43" s="146">
        <v>0</v>
      </c>
      <c r="Y43" s="146">
        <v>0</v>
      </c>
      <c r="Z43" s="146">
        <v>0</v>
      </c>
      <c r="AA43" s="146">
        <v>0</v>
      </c>
      <c r="AB43" s="146">
        <v>0</v>
      </c>
      <c r="AC43" s="146">
        <v>0</v>
      </c>
      <c r="AD43" s="146">
        <v>0</v>
      </c>
      <c r="AE43" s="146">
        <v>0</v>
      </c>
      <c r="AF43" s="146">
        <v>0</v>
      </c>
      <c r="AG43" s="146">
        <v>0</v>
      </c>
      <c r="AH43" s="146">
        <v>0</v>
      </c>
    </row>
    <row r="44" spans="1:34" ht="11.45" customHeight="1">
      <c r="A44" s="5" t="s">
        <v>99</v>
      </c>
      <c r="B44" s="146">
        <v>18.247</v>
      </c>
      <c r="C44" s="146">
        <v>8.8</v>
      </c>
      <c r="D44" s="146">
        <v>0</v>
      </c>
      <c r="E44" s="146">
        <v>10.5</v>
      </c>
      <c r="F44" s="146">
        <v>7</v>
      </c>
      <c r="G44" s="146">
        <v>7</v>
      </c>
      <c r="H44" s="146">
        <v>1.9</v>
      </c>
      <c r="I44" s="146">
        <v>0</v>
      </c>
      <c r="J44" s="146">
        <v>0</v>
      </c>
      <c r="K44" s="146">
        <v>0</v>
      </c>
      <c r="L44" s="146">
        <v>0</v>
      </c>
      <c r="M44" s="146">
        <v>0</v>
      </c>
      <c r="N44" s="146">
        <v>0</v>
      </c>
      <c r="O44" s="146">
        <v>0</v>
      </c>
      <c r="P44" s="146">
        <v>0</v>
      </c>
      <c r="Q44" s="146">
        <v>0</v>
      </c>
      <c r="R44" s="146">
        <v>0</v>
      </c>
      <c r="S44" s="146">
        <v>0</v>
      </c>
      <c r="T44" s="146">
        <v>0</v>
      </c>
      <c r="U44" s="146">
        <v>0</v>
      </c>
      <c r="V44" s="146">
        <v>0</v>
      </c>
      <c r="W44" s="146">
        <v>0</v>
      </c>
      <c r="X44" s="146">
        <v>0</v>
      </c>
      <c r="Y44" s="146">
        <v>0</v>
      </c>
      <c r="Z44" s="146">
        <v>0</v>
      </c>
      <c r="AA44" s="146">
        <v>0</v>
      </c>
      <c r="AB44" s="146">
        <v>0</v>
      </c>
      <c r="AC44" s="146">
        <v>0</v>
      </c>
      <c r="AD44" s="146">
        <v>0</v>
      </c>
      <c r="AE44" s="146">
        <v>0</v>
      </c>
      <c r="AF44" s="146">
        <v>0</v>
      </c>
      <c r="AG44" s="146">
        <v>0</v>
      </c>
      <c r="AH44" s="146">
        <v>0</v>
      </c>
    </row>
    <row r="45" spans="2:32" ht="11.45" customHeight="1"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</row>
    <row r="46" ht="12">
      <c r="B46" s="50" t="s">
        <v>222</v>
      </c>
    </row>
    <row r="47" spans="1:35" ht="12">
      <c r="A47" s="5"/>
      <c r="B47" s="5" t="s">
        <v>40</v>
      </c>
      <c r="C47" s="5" t="s">
        <v>41</v>
      </c>
      <c r="D47" s="5" t="s">
        <v>42</v>
      </c>
      <c r="E47" s="5" t="s">
        <v>43</v>
      </c>
      <c r="F47" s="5" t="s">
        <v>44</v>
      </c>
      <c r="G47" s="5" t="s">
        <v>45</v>
      </c>
      <c r="H47" s="5" t="s">
        <v>46</v>
      </c>
      <c r="I47" s="5" t="s">
        <v>47</v>
      </c>
      <c r="J47" s="5" t="s">
        <v>48</v>
      </c>
      <c r="K47" s="5" t="s">
        <v>49</v>
      </c>
      <c r="L47" s="5" t="s">
        <v>50</v>
      </c>
      <c r="M47" s="5" t="s">
        <v>51</v>
      </c>
      <c r="N47" s="5" t="s">
        <v>52</v>
      </c>
      <c r="O47" s="5" t="s">
        <v>53</v>
      </c>
      <c r="P47" s="5" t="s">
        <v>54</v>
      </c>
      <c r="Q47" s="5" t="s">
        <v>55</v>
      </c>
      <c r="R47" s="5" t="s">
        <v>56</v>
      </c>
      <c r="S47" s="5" t="s">
        <v>57</v>
      </c>
      <c r="T47" s="5" t="s">
        <v>58</v>
      </c>
      <c r="U47" s="5" t="s">
        <v>59</v>
      </c>
      <c r="V47" s="5" t="s">
        <v>60</v>
      </c>
      <c r="W47" s="5" t="s">
        <v>61</v>
      </c>
      <c r="X47" s="5" t="s">
        <v>62</v>
      </c>
      <c r="Y47" s="5" t="s">
        <v>63</v>
      </c>
      <c r="Z47" s="5" t="s">
        <v>64</v>
      </c>
      <c r="AA47" s="5" t="s">
        <v>65</v>
      </c>
      <c r="AB47" s="5" t="s">
        <v>66</v>
      </c>
      <c r="AC47" s="5" t="s">
        <v>36</v>
      </c>
      <c r="AD47" s="5" t="s">
        <v>67</v>
      </c>
      <c r="AE47" s="5" t="s">
        <v>220</v>
      </c>
      <c r="AF47" s="5" t="s">
        <v>221</v>
      </c>
      <c r="AG47" s="5" t="s">
        <v>242</v>
      </c>
      <c r="AH47" s="169" t="s">
        <v>259</v>
      </c>
      <c r="AI47" s="9">
        <v>20.22</v>
      </c>
    </row>
    <row r="48" spans="1:34" ht="12">
      <c r="A48" s="5" t="s">
        <v>185</v>
      </c>
      <c r="B48" s="170">
        <v>671009.247</v>
      </c>
      <c r="C48" s="170">
        <v>578553.8</v>
      </c>
      <c r="D48" s="170">
        <v>536480</v>
      </c>
      <c r="E48" s="170">
        <v>516324.5</v>
      </c>
      <c r="F48" s="170">
        <v>491776</v>
      </c>
      <c r="G48" s="170">
        <v>475618</v>
      </c>
      <c r="H48" s="170">
        <v>474710.9</v>
      </c>
      <c r="I48" s="170">
        <v>453728</v>
      </c>
      <c r="J48" s="170">
        <v>431310</v>
      </c>
      <c r="K48" s="170">
        <v>409418</v>
      </c>
      <c r="L48" s="170">
        <v>428931</v>
      </c>
      <c r="M48" s="170">
        <v>443616</v>
      </c>
      <c r="N48" s="170">
        <v>447073</v>
      </c>
      <c r="O48" s="170">
        <v>449234</v>
      </c>
      <c r="P48" s="170">
        <v>447244</v>
      </c>
      <c r="Q48" s="170">
        <v>437681</v>
      </c>
      <c r="R48" s="170">
        <v>435570</v>
      </c>
      <c r="S48" s="170">
        <v>440817</v>
      </c>
      <c r="T48" s="170">
        <v>429185</v>
      </c>
      <c r="U48" s="170">
        <v>414360</v>
      </c>
      <c r="V48" s="170">
        <v>402630</v>
      </c>
      <c r="W48" s="170">
        <v>433667</v>
      </c>
      <c r="X48" s="170">
        <v>439375</v>
      </c>
      <c r="Y48" s="170">
        <v>411930</v>
      </c>
      <c r="Z48" s="170">
        <v>400677</v>
      </c>
      <c r="AA48" s="170">
        <v>401254</v>
      </c>
      <c r="AB48" s="170">
        <v>371582</v>
      </c>
      <c r="AC48" s="170">
        <v>382675.205</v>
      </c>
      <c r="AD48" s="170">
        <v>367035.115</v>
      </c>
      <c r="AE48" s="170">
        <v>307597.027</v>
      </c>
      <c r="AF48" s="170">
        <v>244456.879</v>
      </c>
      <c r="AG48" s="146">
        <v>274986.129</v>
      </c>
      <c r="AH48" s="146">
        <v>294272.391</v>
      </c>
    </row>
    <row r="49" spans="1:36" ht="12">
      <c r="A49" s="5" t="s">
        <v>26</v>
      </c>
      <c r="B49" s="170">
        <v>357468</v>
      </c>
      <c r="C49" s="170">
        <v>279578</v>
      </c>
      <c r="D49" s="170">
        <v>241812</v>
      </c>
      <c r="E49" s="170">
        <v>221801</v>
      </c>
      <c r="F49" s="170">
        <v>207077</v>
      </c>
      <c r="G49" s="170">
        <v>192756</v>
      </c>
      <c r="H49" s="170">
        <v>187239</v>
      </c>
      <c r="I49" s="170">
        <v>177160</v>
      </c>
      <c r="J49" s="170">
        <v>166035</v>
      </c>
      <c r="K49" s="170">
        <v>161282</v>
      </c>
      <c r="L49" s="170">
        <v>167691</v>
      </c>
      <c r="M49" s="170">
        <v>175364</v>
      </c>
      <c r="N49" s="170">
        <v>181778</v>
      </c>
      <c r="O49" s="170">
        <v>179085</v>
      </c>
      <c r="P49" s="170">
        <v>181926</v>
      </c>
      <c r="Q49" s="170">
        <v>177907</v>
      </c>
      <c r="R49" s="170">
        <v>176321</v>
      </c>
      <c r="S49" s="170">
        <v>180409</v>
      </c>
      <c r="T49" s="170">
        <v>175313</v>
      </c>
      <c r="U49" s="170">
        <v>169857</v>
      </c>
      <c r="V49" s="170">
        <v>169403</v>
      </c>
      <c r="W49" s="170">
        <v>176502</v>
      </c>
      <c r="X49" s="170">
        <v>185432</v>
      </c>
      <c r="Y49" s="170">
        <v>182696</v>
      </c>
      <c r="Z49" s="170">
        <v>178178</v>
      </c>
      <c r="AA49" s="170">
        <v>178065</v>
      </c>
      <c r="AB49" s="170">
        <v>171547</v>
      </c>
      <c r="AC49" s="170">
        <v>171286</v>
      </c>
      <c r="AD49" s="170">
        <v>166258</v>
      </c>
      <c r="AE49" s="170">
        <v>131314</v>
      </c>
      <c r="AF49" s="170">
        <v>107377</v>
      </c>
      <c r="AG49" s="146">
        <v>126257</v>
      </c>
      <c r="AH49" s="146">
        <v>130815.123</v>
      </c>
      <c r="AI49" s="52">
        <f>AH49/$AH$48</f>
        <v>0.44453753393399387</v>
      </c>
      <c r="AJ49" s="9">
        <v>0.44453753393399387</v>
      </c>
    </row>
    <row r="50" spans="1:36" ht="12">
      <c r="A50" s="5" t="s">
        <v>12</v>
      </c>
      <c r="B50" s="170">
        <v>78983</v>
      </c>
      <c r="C50" s="170">
        <v>76663</v>
      </c>
      <c r="D50" s="170">
        <v>68084</v>
      </c>
      <c r="E50" s="170">
        <v>66884</v>
      </c>
      <c r="F50" s="170">
        <v>59568</v>
      </c>
      <c r="G50" s="170">
        <v>57163</v>
      </c>
      <c r="H50" s="170">
        <v>59692</v>
      </c>
      <c r="I50" s="170">
        <v>57446</v>
      </c>
      <c r="J50" s="170">
        <v>51417</v>
      </c>
      <c r="K50" s="170">
        <v>44790</v>
      </c>
      <c r="L50" s="170">
        <v>50307</v>
      </c>
      <c r="M50" s="170">
        <v>50968</v>
      </c>
      <c r="N50" s="170">
        <v>48889</v>
      </c>
      <c r="O50" s="170">
        <v>50261</v>
      </c>
      <c r="P50" s="170">
        <v>48497</v>
      </c>
      <c r="Q50" s="170">
        <v>48772</v>
      </c>
      <c r="R50" s="170">
        <v>49518</v>
      </c>
      <c r="S50" s="170">
        <v>49732</v>
      </c>
      <c r="T50" s="170">
        <v>47537</v>
      </c>
      <c r="U50" s="170">
        <v>45416</v>
      </c>
      <c r="V50" s="170">
        <v>43774</v>
      </c>
      <c r="W50" s="170">
        <v>46639</v>
      </c>
      <c r="X50" s="170">
        <v>43533</v>
      </c>
      <c r="Y50" s="170">
        <v>40385</v>
      </c>
      <c r="Z50" s="170">
        <v>38177</v>
      </c>
      <c r="AA50" s="170">
        <v>38105</v>
      </c>
      <c r="AB50" s="170">
        <v>38528</v>
      </c>
      <c r="AC50" s="170">
        <v>39305.987</v>
      </c>
      <c r="AD50" s="170">
        <v>39190.6</v>
      </c>
      <c r="AE50" s="170">
        <v>37471.223</v>
      </c>
      <c r="AF50" s="170">
        <v>29432.92</v>
      </c>
      <c r="AG50" s="146">
        <v>29279.386</v>
      </c>
      <c r="AH50" s="146">
        <v>33380.185000000005</v>
      </c>
      <c r="AI50" s="52">
        <f aca="true" t="shared" si="0" ref="AI50:AI58">AH50/$AH$48</f>
        <v>0.11343294859081769</v>
      </c>
      <c r="AJ50" s="9">
        <v>0.11343294859081769</v>
      </c>
    </row>
    <row r="51" spans="1:36" ht="12">
      <c r="A51" s="5" t="s">
        <v>15</v>
      </c>
      <c r="B51" s="170">
        <v>67584</v>
      </c>
      <c r="C51" s="170">
        <v>69406</v>
      </c>
      <c r="D51" s="170">
        <v>66852</v>
      </c>
      <c r="E51" s="170">
        <v>68105</v>
      </c>
      <c r="F51" s="170">
        <v>66770</v>
      </c>
      <c r="G51" s="170">
        <v>63547</v>
      </c>
      <c r="H51" s="170">
        <v>63845</v>
      </c>
      <c r="I51" s="170">
        <v>63169</v>
      </c>
      <c r="J51" s="170">
        <v>62820</v>
      </c>
      <c r="K51" s="170">
        <v>60839</v>
      </c>
      <c r="L51" s="170">
        <v>59484</v>
      </c>
      <c r="M51" s="170">
        <v>59552</v>
      </c>
      <c r="N51" s="170">
        <v>58210</v>
      </c>
      <c r="O51" s="170">
        <v>60920</v>
      </c>
      <c r="P51" s="170">
        <v>61198</v>
      </c>
      <c r="Q51" s="170">
        <v>61636</v>
      </c>
      <c r="R51" s="170">
        <v>60844</v>
      </c>
      <c r="S51" s="170">
        <v>57538</v>
      </c>
      <c r="T51" s="170">
        <v>59668</v>
      </c>
      <c r="U51" s="170">
        <v>57108</v>
      </c>
      <c r="V51" s="170">
        <v>56510</v>
      </c>
      <c r="W51" s="170">
        <v>62841</v>
      </c>
      <c r="X51" s="170">
        <v>64280</v>
      </c>
      <c r="Y51" s="170">
        <v>65849</v>
      </c>
      <c r="Z51" s="170">
        <v>63877</v>
      </c>
      <c r="AA51" s="170">
        <v>63128</v>
      </c>
      <c r="AB51" s="170">
        <v>60246</v>
      </c>
      <c r="AC51" s="170">
        <v>61160.66</v>
      </c>
      <c r="AD51" s="170">
        <v>58570.9</v>
      </c>
      <c r="AE51" s="170">
        <v>50328.578</v>
      </c>
      <c r="AF51" s="170">
        <v>45983.406</v>
      </c>
      <c r="AG51" s="146">
        <v>52355.513</v>
      </c>
      <c r="AH51" s="146">
        <v>54621.41</v>
      </c>
      <c r="AI51" s="52">
        <f t="shared" si="0"/>
        <v>0.1856151364196446</v>
      </c>
      <c r="AJ51" s="9">
        <v>0.1856151364196446</v>
      </c>
    </row>
    <row r="52" spans="1:36" ht="12">
      <c r="A52" s="5" t="s">
        <v>13</v>
      </c>
      <c r="B52" s="170">
        <v>51896</v>
      </c>
      <c r="C52" s="170">
        <v>52695</v>
      </c>
      <c r="D52" s="170">
        <v>55051</v>
      </c>
      <c r="E52" s="170">
        <v>54817</v>
      </c>
      <c r="F52" s="170">
        <v>56672</v>
      </c>
      <c r="G52" s="170">
        <v>57662</v>
      </c>
      <c r="H52" s="170">
        <v>59781</v>
      </c>
      <c r="I52" s="170">
        <v>58844</v>
      </c>
      <c r="J52" s="170">
        <v>60884</v>
      </c>
      <c r="K52" s="170">
        <v>62051</v>
      </c>
      <c r="L52" s="170">
        <v>63887</v>
      </c>
      <c r="M52" s="170">
        <v>66344</v>
      </c>
      <c r="N52" s="170">
        <v>70468</v>
      </c>
      <c r="O52" s="170">
        <v>68299</v>
      </c>
      <c r="P52" s="170">
        <v>70041</v>
      </c>
      <c r="Q52" s="170">
        <v>69398</v>
      </c>
      <c r="R52" s="170">
        <v>64787</v>
      </c>
      <c r="S52" s="170">
        <v>66308</v>
      </c>
      <c r="T52" s="170">
        <v>65720</v>
      </c>
      <c r="U52" s="170">
        <v>64893</v>
      </c>
      <c r="V52" s="170">
        <v>56520</v>
      </c>
      <c r="W52" s="170">
        <v>58666</v>
      </c>
      <c r="X52" s="170">
        <v>62956</v>
      </c>
      <c r="Y52" s="170">
        <v>53924</v>
      </c>
      <c r="Z52" s="170">
        <v>50845</v>
      </c>
      <c r="AA52" s="170">
        <v>46246</v>
      </c>
      <c r="AB52" s="170">
        <v>32638</v>
      </c>
      <c r="AC52" s="170">
        <v>37731.348</v>
      </c>
      <c r="AD52" s="170">
        <v>36488.8</v>
      </c>
      <c r="AE52" s="170">
        <v>27375.45</v>
      </c>
      <c r="AF52" s="170">
        <v>14053.6</v>
      </c>
      <c r="AG52" s="146">
        <v>12397.967</v>
      </c>
      <c r="AH52" s="146">
        <v>13703.125999999998</v>
      </c>
      <c r="AI52" s="52">
        <f t="shared" si="0"/>
        <v>0.04656612859070424</v>
      </c>
      <c r="AJ52" s="9">
        <v>0.04656612859070424</v>
      </c>
    </row>
    <row r="53" spans="1:36" ht="12">
      <c r="A53" s="5" t="s">
        <v>16</v>
      </c>
      <c r="B53" s="170">
        <v>33737</v>
      </c>
      <c r="C53" s="170">
        <v>28578</v>
      </c>
      <c r="D53" s="170">
        <v>34272</v>
      </c>
      <c r="E53" s="170">
        <v>38527</v>
      </c>
      <c r="F53" s="170">
        <v>39182</v>
      </c>
      <c r="G53" s="170">
        <v>39973</v>
      </c>
      <c r="H53" s="170">
        <v>40546</v>
      </c>
      <c r="I53" s="170">
        <v>32055</v>
      </c>
      <c r="J53" s="170">
        <v>24825</v>
      </c>
      <c r="K53" s="170">
        <v>21785</v>
      </c>
      <c r="L53" s="170">
        <v>29004</v>
      </c>
      <c r="M53" s="170">
        <v>33168</v>
      </c>
      <c r="N53" s="170">
        <v>30401</v>
      </c>
      <c r="O53" s="170">
        <v>33053</v>
      </c>
      <c r="P53" s="170">
        <v>31739</v>
      </c>
      <c r="Q53" s="170">
        <v>31074</v>
      </c>
      <c r="R53" s="170">
        <v>34902</v>
      </c>
      <c r="S53" s="170">
        <v>35768</v>
      </c>
      <c r="T53" s="170">
        <v>35852</v>
      </c>
      <c r="U53" s="170">
        <v>33950</v>
      </c>
      <c r="V53" s="170">
        <v>31123</v>
      </c>
      <c r="W53" s="170">
        <v>35477</v>
      </c>
      <c r="X53" s="170">
        <v>33902</v>
      </c>
      <c r="Y53" s="170">
        <v>24674</v>
      </c>
      <c r="Z53" s="170">
        <v>23485</v>
      </c>
      <c r="AA53" s="170">
        <v>25483</v>
      </c>
      <c r="AB53" s="170">
        <v>22980</v>
      </c>
      <c r="AC53" s="170">
        <v>25752.204</v>
      </c>
      <c r="AD53" s="170">
        <v>23647.1</v>
      </c>
      <c r="AE53" s="170">
        <v>21652.321</v>
      </c>
      <c r="AF53" s="170">
        <v>15030.906</v>
      </c>
      <c r="AG53" s="146">
        <v>17733.034</v>
      </c>
      <c r="AH53" s="146">
        <v>18160</v>
      </c>
      <c r="AI53" s="52">
        <f t="shared" si="0"/>
        <v>0.06171153174882791</v>
      </c>
      <c r="AJ53" s="9">
        <v>0.06171153174882791</v>
      </c>
    </row>
    <row r="54" spans="1:36" ht="12">
      <c r="A54" s="5" t="s">
        <v>11</v>
      </c>
      <c r="B54" s="170">
        <v>31532</v>
      </c>
      <c r="C54" s="170">
        <v>25231</v>
      </c>
      <c r="D54" s="170">
        <v>26735</v>
      </c>
      <c r="E54" s="170">
        <v>25350</v>
      </c>
      <c r="F54" s="170">
        <v>25429</v>
      </c>
      <c r="G54" s="170">
        <v>27449</v>
      </c>
      <c r="H54" s="170">
        <v>28104</v>
      </c>
      <c r="I54" s="170">
        <v>29606</v>
      </c>
      <c r="J54" s="170">
        <v>30019</v>
      </c>
      <c r="K54" s="170">
        <v>25176</v>
      </c>
      <c r="L54" s="170">
        <v>26314</v>
      </c>
      <c r="M54" s="170">
        <v>26501</v>
      </c>
      <c r="N54" s="170">
        <v>25924</v>
      </c>
      <c r="O54" s="170">
        <v>27248</v>
      </c>
      <c r="P54" s="170">
        <v>26452</v>
      </c>
      <c r="Q54" s="170">
        <v>24686</v>
      </c>
      <c r="R54" s="170">
        <v>25651</v>
      </c>
      <c r="S54" s="170">
        <v>28418</v>
      </c>
      <c r="T54" s="170">
        <v>28748</v>
      </c>
      <c r="U54" s="170">
        <v>27148</v>
      </c>
      <c r="V54" s="170">
        <v>29379</v>
      </c>
      <c r="W54" s="170">
        <v>37110</v>
      </c>
      <c r="X54" s="170">
        <v>33412</v>
      </c>
      <c r="Y54" s="170">
        <v>28615</v>
      </c>
      <c r="Z54" s="170">
        <v>31268</v>
      </c>
      <c r="AA54" s="170">
        <v>35859</v>
      </c>
      <c r="AB54" s="170">
        <v>31231</v>
      </c>
      <c r="AC54" s="170">
        <v>34277.342</v>
      </c>
      <c r="AD54" s="170">
        <v>30262.98</v>
      </c>
      <c r="AE54" s="170">
        <v>28000.644</v>
      </c>
      <c r="AF54" s="170">
        <v>22298.48</v>
      </c>
      <c r="AG54" s="146">
        <v>28289.21</v>
      </c>
      <c r="AH54" s="146">
        <v>35512.666</v>
      </c>
      <c r="AI54" s="52">
        <f t="shared" si="0"/>
        <v>0.12067957132954411</v>
      </c>
      <c r="AJ54" s="9">
        <v>0.12067957132954411</v>
      </c>
    </row>
    <row r="55" spans="1:36" ht="12">
      <c r="A55" s="5" t="s">
        <v>14</v>
      </c>
      <c r="B55" s="170">
        <v>17332</v>
      </c>
      <c r="C55" s="170">
        <v>16607</v>
      </c>
      <c r="D55" s="170">
        <v>15761</v>
      </c>
      <c r="E55" s="170">
        <v>14832</v>
      </c>
      <c r="F55" s="170">
        <v>14084</v>
      </c>
      <c r="G55" s="170">
        <v>14772</v>
      </c>
      <c r="H55" s="170">
        <v>15259</v>
      </c>
      <c r="I55" s="170">
        <v>15764</v>
      </c>
      <c r="J55" s="170">
        <v>14668</v>
      </c>
      <c r="K55" s="170">
        <v>14547</v>
      </c>
      <c r="L55" s="170">
        <v>14033</v>
      </c>
      <c r="M55" s="170">
        <v>13914</v>
      </c>
      <c r="N55" s="170">
        <v>13027</v>
      </c>
      <c r="O55" s="170">
        <v>13301</v>
      </c>
      <c r="P55" s="170">
        <v>11242</v>
      </c>
      <c r="Q55" s="170">
        <v>9570</v>
      </c>
      <c r="R55" s="170">
        <v>9952</v>
      </c>
      <c r="S55" s="170">
        <v>9818</v>
      </c>
      <c r="T55" s="170">
        <v>9404</v>
      </c>
      <c r="U55" s="170">
        <v>8986</v>
      </c>
      <c r="V55" s="170">
        <v>9113</v>
      </c>
      <c r="W55" s="170">
        <v>9555</v>
      </c>
      <c r="X55" s="170">
        <v>9290</v>
      </c>
      <c r="Y55" s="170">
        <v>9558</v>
      </c>
      <c r="Z55" s="170">
        <v>9551</v>
      </c>
      <c r="AA55" s="170">
        <v>9261</v>
      </c>
      <c r="AB55" s="170">
        <v>9216</v>
      </c>
      <c r="AC55" s="170">
        <v>7972</v>
      </c>
      <c r="AD55" s="170">
        <v>7898</v>
      </c>
      <c r="AE55" s="170">
        <v>6847</v>
      </c>
      <c r="AF55" s="170">
        <v>6125</v>
      </c>
      <c r="AG55" s="146">
        <v>4988</v>
      </c>
      <c r="AH55" s="146">
        <v>4928.004999999999</v>
      </c>
      <c r="AI55" s="52">
        <f t="shared" si="0"/>
        <v>0.016746406223341555</v>
      </c>
      <c r="AJ55" s="9">
        <f>SUM(AJ49:AJ54)</f>
        <v>0.9725428506135323</v>
      </c>
    </row>
    <row r="56" spans="1:35" ht="12">
      <c r="A56" s="5" t="s">
        <v>95</v>
      </c>
      <c r="B56" s="170">
        <v>16373</v>
      </c>
      <c r="C56" s="170">
        <v>15523</v>
      </c>
      <c r="D56" s="170">
        <v>14779</v>
      </c>
      <c r="E56" s="170">
        <v>13347</v>
      </c>
      <c r="F56" s="170">
        <v>11362</v>
      </c>
      <c r="G56" s="170">
        <v>10776</v>
      </c>
      <c r="H56" s="170">
        <v>9604</v>
      </c>
      <c r="I56" s="170">
        <v>8463</v>
      </c>
      <c r="J56" s="170">
        <v>9750</v>
      </c>
      <c r="K56" s="170">
        <v>8832</v>
      </c>
      <c r="L56" s="170">
        <v>8524</v>
      </c>
      <c r="M56" s="170">
        <v>8718</v>
      </c>
      <c r="N56" s="170">
        <v>8726</v>
      </c>
      <c r="O56" s="170">
        <v>7979</v>
      </c>
      <c r="P56" s="170">
        <v>8153</v>
      </c>
      <c r="Q56" s="170">
        <v>7587</v>
      </c>
      <c r="R56" s="170">
        <v>6872</v>
      </c>
      <c r="S56" s="170">
        <v>6180</v>
      </c>
      <c r="T56" s="170">
        <v>0</v>
      </c>
      <c r="U56" s="170">
        <v>0</v>
      </c>
      <c r="V56" s="170">
        <v>0</v>
      </c>
      <c r="W56" s="170">
        <v>0</v>
      </c>
      <c r="X56" s="170">
        <v>0</v>
      </c>
      <c r="Y56" s="170">
        <v>0</v>
      </c>
      <c r="Z56" s="170">
        <v>0</v>
      </c>
      <c r="AA56" s="170">
        <v>0</v>
      </c>
      <c r="AB56" s="170">
        <v>0</v>
      </c>
      <c r="AC56" s="170">
        <v>0</v>
      </c>
      <c r="AD56" s="170">
        <v>0</v>
      </c>
      <c r="AE56" s="170">
        <v>0</v>
      </c>
      <c r="AF56" s="170">
        <v>0</v>
      </c>
      <c r="AG56" s="146">
        <v>0</v>
      </c>
      <c r="AH56" s="146">
        <v>0</v>
      </c>
      <c r="AI56" s="52">
        <f t="shared" si="0"/>
        <v>0</v>
      </c>
    </row>
    <row r="57" spans="1:35" ht="12">
      <c r="A57" s="5" t="s">
        <v>17</v>
      </c>
      <c r="B57" s="170">
        <v>5583</v>
      </c>
      <c r="C57" s="170">
        <v>5158</v>
      </c>
      <c r="D57" s="170">
        <v>5574</v>
      </c>
      <c r="E57" s="170">
        <v>5121</v>
      </c>
      <c r="F57" s="170">
        <v>4854</v>
      </c>
      <c r="G57" s="170">
        <v>4884</v>
      </c>
      <c r="H57" s="170">
        <v>4767</v>
      </c>
      <c r="I57" s="170">
        <v>4930</v>
      </c>
      <c r="J57" s="170">
        <v>4875</v>
      </c>
      <c r="K57" s="170">
        <v>4556</v>
      </c>
      <c r="L57" s="170">
        <v>4480</v>
      </c>
      <c r="M57" s="170">
        <v>4133</v>
      </c>
      <c r="N57" s="170">
        <v>4686</v>
      </c>
      <c r="O57" s="170">
        <v>4830</v>
      </c>
      <c r="P57" s="170">
        <v>4809</v>
      </c>
      <c r="Q57" s="170">
        <v>4540</v>
      </c>
      <c r="R57" s="170">
        <v>4522</v>
      </c>
      <c r="S57" s="170">
        <v>4535</v>
      </c>
      <c r="T57" s="170">
        <v>4520</v>
      </c>
      <c r="U57" s="170">
        <v>4429</v>
      </c>
      <c r="V57" s="170">
        <v>4430</v>
      </c>
      <c r="W57" s="170">
        <v>4501</v>
      </c>
      <c r="X57" s="170">
        <v>4278</v>
      </c>
      <c r="Y57" s="170">
        <v>3876</v>
      </c>
      <c r="Z57" s="170">
        <v>3108</v>
      </c>
      <c r="AA57" s="170">
        <v>3168</v>
      </c>
      <c r="AB57" s="170">
        <v>3349</v>
      </c>
      <c r="AC57" s="170">
        <v>3355.664</v>
      </c>
      <c r="AD57" s="170">
        <v>3216.735</v>
      </c>
      <c r="AE57" s="170">
        <v>3142.811</v>
      </c>
      <c r="AF57" s="170">
        <v>3174.567</v>
      </c>
      <c r="AG57" s="146">
        <v>2612.019</v>
      </c>
      <c r="AH57" s="146">
        <v>2281.8759999999997</v>
      </c>
      <c r="AI57" s="52">
        <f t="shared" si="0"/>
        <v>0.0077542986355114765</v>
      </c>
    </row>
    <row r="58" spans="1:35" ht="12">
      <c r="A58" s="5" t="s">
        <v>18</v>
      </c>
      <c r="B58" s="170">
        <v>4766</v>
      </c>
      <c r="C58" s="170">
        <v>4119</v>
      </c>
      <c r="D58" s="170">
        <v>3497</v>
      </c>
      <c r="E58" s="170">
        <v>3547</v>
      </c>
      <c r="F58" s="170">
        <v>3634</v>
      </c>
      <c r="G58" s="170">
        <v>3759</v>
      </c>
      <c r="H58" s="170">
        <v>3829</v>
      </c>
      <c r="I58" s="170">
        <v>3915</v>
      </c>
      <c r="J58" s="170">
        <v>3951</v>
      </c>
      <c r="K58" s="170">
        <v>3748</v>
      </c>
      <c r="L58" s="170">
        <v>3648</v>
      </c>
      <c r="M58" s="170">
        <v>3424</v>
      </c>
      <c r="N58" s="170">
        <v>3404</v>
      </c>
      <c r="O58" s="170">
        <v>3097</v>
      </c>
      <c r="P58" s="170">
        <v>2952</v>
      </c>
      <c r="Q58" s="170">
        <v>2511</v>
      </c>
      <c r="R58" s="170">
        <v>2201</v>
      </c>
      <c r="S58" s="170">
        <v>2111</v>
      </c>
      <c r="T58" s="170">
        <v>2423</v>
      </c>
      <c r="U58" s="170">
        <v>2573</v>
      </c>
      <c r="V58" s="170">
        <v>2378</v>
      </c>
      <c r="W58" s="170">
        <v>2376</v>
      </c>
      <c r="X58" s="170">
        <v>2292</v>
      </c>
      <c r="Y58" s="170">
        <v>2353</v>
      </c>
      <c r="Z58" s="170">
        <v>2188</v>
      </c>
      <c r="AA58" s="170">
        <v>1939</v>
      </c>
      <c r="AB58" s="170">
        <v>1847</v>
      </c>
      <c r="AC58" s="170">
        <v>1834</v>
      </c>
      <c r="AD58" s="170">
        <v>1502</v>
      </c>
      <c r="AE58" s="170">
        <v>1465</v>
      </c>
      <c r="AF58" s="170">
        <v>981</v>
      </c>
      <c r="AG58" s="146">
        <v>1074</v>
      </c>
      <c r="AH58" s="146">
        <v>870</v>
      </c>
      <c r="AI58" s="52">
        <f t="shared" si="0"/>
        <v>0.0029564445276145527</v>
      </c>
    </row>
    <row r="59" spans="1:34" ht="12">
      <c r="A59" s="5" t="s">
        <v>116</v>
      </c>
      <c r="B59" s="170">
        <v>2448</v>
      </c>
      <c r="C59" s="170">
        <v>2081</v>
      </c>
      <c r="D59" s="170">
        <v>1771</v>
      </c>
      <c r="E59" s="170">
        <v>1691</v>
      </c>
      <c r="F59" s="170">
        <v>1369</v>
      </c>
      <c r="G59" s="170">
        <v>1297</v>
      </c>
      <c r="H59" s="170">
        <v>1108</v>
      </c>
      <c r="I59" s="170">
        <v>1130</v>
      </c>
      <c r="J59" s="170">
        <v>1140</v>
      </c>
      <c r="K59" s="170">
        <v>1137</v>
      </c>
      <c r="L59" s="170">
        <v>1249</v>
      </c>
      <c r="M59" s="170">
        <v>1206</v>
      </c>
      <c r="N59" s="170">
        <v>1412</v>
      </c>
      <c r="O59" s="170">
        <v>1152</v>
      </c>
      <c r="P59" s="170">
        <v>235</v>
      </c>
      <c r="Q59" s="170">
        <v>0</v>
      </c>
      <c r="R59" s="170">
        <v>0</v>
      </c>
      <c r="S59" s="170">
        <v>0</v>
      </c>
      <c r="T59" s="170">
        <v>0</v>
      </c>
      <c r="U59" s="170">
        <v>0</v>
      </c>
      <c r="V59" s="170">
        <v>0</v>
      </c>
      <c r="W59" s="170">
        <v>0</v>
      </c>
      <c r="X59" s="170">
        <v>0</v>
      </c>
      <c r="Y59" s="170">
        <v>0</v>
      </c>
      <c r="Z59" s="170">
        <v>0</v>
      </c>
      <c r="AA59" s="170">
        <v>0</v>
      </c>
      <c r="AB59" s="170">
        <v>0</v>
      </c>
      <c r="AC59" s="170">
        <v>0</v>
      </c>
      <c r="AD59" s="170">
        <v>0</v>
      </c>
      <c r="AE59" s="170">
        <v>0</v>
      </c>
      <c r="AF59" s="170">
        <v>0</v>
      </c>
      <c r="AG59" s="146">
        <v>0</v>
      </c>
      <c r="AH59" s="146">
        <v>0</v>
      </c>
    </row>
    <row r="60" spans="1:35" ht="12">
      <c r="A60" s="5" t="s">
        <v>97</v>
      </c>
      <c r="B60" s="170">
        <v>2333</v>
      </c>
      <c r="C60" s="170">
        <v>1966</v>
      </c>
      <c r="D60" s="170">
        <v>1578</v>
      </c>
      <c r="E60" s="170">
        <v>1672</v>
      </c>
      <c r="F60" s="170">
        <v>1501</v>
      </c>
      <c r="G60" s="170">
        <v>1401</v>
      </c>
      <c r="H60" s="170">
        <v>798</v>
      </c>
      <c r="I60" s="170">
        <v>1030</v>
      </c>
      <c r="J60" s="170">
        <v>737</v>
      </c>
      <c r="K60" s="170">
        <v>560</v>
      </c>
      <c r="L60" s="170">
        <v>296</v>
      </c>
      <c r="M60" s="170">
        <v>324</v>
      </c>
      <c r="N60" s="170">
        <v>148</v>
      </c>
      <c r="O60" s="170">
        <v>9</v>
      </c>
      <c r="P60" s="170">
        <v>0</v>
      </c>
      <c r="Q60" s="170">
        <v>0</v>
      </c>
      <c r="R60" s="170">
        <v>0</v>
      </c>
      <c r="S60" s="170">
        <v>0</v>
      </c>
      <c r="T60" s="170">
        <v>0</v>
      </c>
      <c r="U60" s="170">
        <v>0</v>
      </c>
      <c r="V60" s="170">
        <v>0</v>
      </c>
      <c r="W60" s="170">
        <v>0</v>
      </c>
      <c r="X60" s="170">
        <v>0</v>
      </c>
      <c r="Y60" s="170">
        <v>0</v>
      </c>
      <c r="Z60" s="170">
        <v>0</v>
      </c>
      <c r="AA60" s="170">
        <v>0</v>
      </c>
      <c r="AB60" s="170">
        <v>0</v>
      </c>
      <c r="AC60" s="170">
        <v>0</v>
      </c>
      <c r="AD60" s="170">
        <v>0</v>
      </c>
      <c r="AE60" s="170">
        <v>0</v>
      </c>
      <c r="AF60" s="170">
        <v>0</v>
      </c>
      <c r="AG60" s="146">
        <v>0</v>
      </c>
      <c r="AH60" s="146">
        <v>0</v>
      </c>
      <c r="AI60" s="52"/>
    </row>
    <row r="61" spans="1:34" ht="12">
      <c r="A61" s="5" t="s">
        <v>101</v>
      </c>
      <c r="B61" s="170">
        <v>956</v>
      </c>
      <c r="C61" s="170">
        <v>940</v>
      </c>
      <c r="D61" s="170">
        <v>714</v>
      </c>
      <c r="E61" s="170">
        <v>620</v>
      </c>
      <c r="F61" s="170">
        <v>267</v>
      </c>
      <c r="G61" s="170">
        <v>172</v>
      </c>
      <c r="H61" s="170">
        <v>137</v>
      </c>
      <c r="I61" s="170">
        <v>216</v>
      </c>
      <c r="J61" s="170">
        <v>189</v>
      </c>
      <c r="K61" s="170">
        <v>115</v>
      </c>
      <c r="L61" s="170">
        <v>14</v>
      </c>
      <c r="M61" s="170">
        <v>0</v>
      </c>
      <c r="N61" s="170">
        <v>0</v>
      </c>
      <c r="O61" s="170">
        <v>0</v>
      </c>
      <c r="P61" s="170">
        <v>0</v>
      </c>
      <c r="Q61" s="170">
        <v>0</v>
      </c>
      <c r="R61" s="170">
        <v>0</v>
      </c>
      <c r="S61" s="170">
        <v>0</v>
      </c>
      <c r="T61" s="170">
        <v>0</v>
      </c>
      <c r="U61" s="170">
        <v>0</v>
      </c>
      <c r="V61" s="170">
        <v>0</v>
      </c>
      <c r="W61" s="170">
        <v>0</v>
      </c>
      <c r="X61" s="170">
        <v>0</v>
      </c>
      <c r="Y61" s="170">
        <v>0</v>
      </c>
      <c r="Z61" s="170">
        <v>0</v>
      </c>
      <c r="AA61" s="170">
        <v>0</v>
      </c>
      <c r="AB61" s="170">
        <v>0</v>
      </c>
      <c r="AC61" s="170">
        <v>0</v>
      </c>
      <c r="AD61" s="170">
        <v>0</v>
      </c>
      <c r="AE61" s="170">
        <v>0</v>
      </c>
      <c r="AF61" s="170">
        <v>0</v>
      </c>
      <c r="AG61" s="146">
        <v>0</v>
      </c>
      <c r="AH61" s="146">
        <v>0</v>
      </c>
    </row>
    <row r="62" spans="1:34" ht="12">
      <c r="A62" s="5" t="s">
        <v>99</v>
      </c>
      <c r="B62" s="170">
        <v>18.247</v>
      </c>
      <c r="C62" s="170">
        <v>8.8</v>
      </c>
      <c r="D62" s="170">
        <v>0</v>
      </c>
      <c r="E62" s="170">
        <v>10.5</v>
      </c>
      <c r="F62" s="170">
        <v>7</v>
      </c>
      <c r="G62" s="170">
        <v>7</v>
      </c>
      <c r="H62" s="170">
        <v>1.9</v>
      </c>
      <c r="I62" s="170">
        <v>0</v>
      </c>
      <c r="J62" s="170">
        <v>0</v>
      </c>
      <c r="K62" s="170">
        <v>0</v>
      </c>
      <c r="L62" s="170">
        <v>0</v>
      </c>
      <c r="M62" s="170">
        <v>0</v>
      </c>
      <c r="N62" s="170">
        <v>0</v>
      </c>
      <c r="O62" s="170">
        <v>0</v>
      </c>
      <c r="P62" s="170">
        <v>0</v>
      </c>
      <c r="Q62" s="170">
        <v>0</v>
      </c>
      <c r="R62" s="170">
        <v>0</v>
      </c>
      <c r="S62" s="170">
        <v>0</v>
      </c>
      <c r="T62" s="170">
        <v>0</v>
      </c>
      <c r="U62" s="170">
        <v>0</v>
      </c>
      <c r="V62" s="170">
        <v>0</v>
      </c>
      <c r="W62" s="170">
        <v>0</v>
      </c>
      <c r="X62" s="170">
        <v>0</v>
      </c>
      <c r="Y62" s="170">
        <v>0</v>
      </c>
      <c r="Z62" s="170">
        <v>0</v>
      </c>
      <c r="AA62" s="170">
        <v>0</v>
      </c>
      <c r="AB62" s="170">
        <v>0</v>
      </c>
      <c r="AC62" s="170">
        <v>0</v>
      </c>
      <c r="AD62" s="170">
        <v>0</v>
      </c>
      <c r="AE62" s="170">
        <v>0</v>
      </c>
      <c r="AF62" s="170">
        <v>0</v>
      </c>
      <c r="AG62" s="146">
        <v>0</v>
      </c>
      <c r="AH62" s="146">
        <v>0</v>
      </c>
    </row>
    <row r="63" spans="1:35" ht="12">
      <c r="A63" s="34" t="s">
        <v>185</v>
      </c>
      <c r="B63" s="49">
        <v>1</v>
      </c>
      <c r="C63" s="49">
        <v>1</v>
      </c>
      <c r="D63" s="49">
        <v>1</v>
      </c>
      <c r="E63" s="49">
        <v>1</v>
      </c>
      <c r="F63" s="49">
        <v>1</v>
      </c>
      <c r="G63" s="49">
        <v>1</v>
      </c>
      <c r="H63" s="49">
        <v>1</v>
      </c>
      <c r="I63" s="49">
        <v>1</v>
      </c>
      <c r="J63" s="49">
        <v>1</v>
      </c>
      <c r="K63" s="49">
        <v>1</v>
      </c>
      <c r="L63" s="49">
        <v>1</v>
      </c>
      <c r="M63" s="49">
        <v>1</v>
      </c>
      <c r="N63" s="49">
        <v>1</v>
      </c>
      <c r="O63" s="49">
        <v>1</v>
      </c>
      <c r="P63" s="49">
        <v>1</v>
      </c>
      <c r="Q63" s="49">
        <v>1</v>
      </c>
      <c r="R63" s="49">
        <v>1</v>
      </c>
      <c r="S63" s="49">
        <v>1</v>
      </c>
      <c r="T63" s="49">
        <v>1</v>
      </c>
      <c r="U63" s="49">
        <v>1</v>
      </c>
      <c r="V63" s="49">
        <v>1</v>
      </c>
      <c r="W63" s="49">
        <v>1</v>
      </c>
      <c r="X63" s="49">
        <v>1</v>
      </c>
      <c r="Y63" s="49">
        <v>1</v>
      </c>
      <c r="Z63" s="49">
        <v>1</v>
      </c>
      <c r="AA63" s="49">
        <v>1</v>
      </c>
      <c r="AB63" s="49">
        <v>1</v>
      </c>
      <c r="AC63" s="49">
        <v>1</v>
      </c>
      <c r="AD63" s="49">
        <v>1</v>
      </c>
      <c r="AE63" s="49">
        <v>1</v>
      </c>
      <c r="AF63" s="49">
        <v>1</v>
      </c>
      <c r="AG63" s="49">
        <v>1</v>
      </c>
      <c r="AH63" s="49">
        <v>1</v>
      </c>
      <c r="AI63" s="2" t="s">
        <v>144</v>
      </c>
    </row>
    <row r="64" spans="1:35" ht="12">
      <c r="A64" s="147" t="s">
        <v>234</v>
      </c>
      <c r="B64" s="148">
        <f aca="true" t="shared" si="1" ref="B64:AG64">SUM(B59:B62)</f>
        <v>5755.247</v>
      </c>
      <c r="C64" s="148">
        <f t="shared" si="1"/>
        <v>4995.8</v>
      </c>
      <c r="D64" s="148">
        <f t="shared" si="1"/>
        <v>4063</v>
      </c>
      <c r="E64" s="148">
        <f t="shared" si="1"/>
        <v>3993.5</v>
      </c>
      <c r="F64" s="148">
        <f t="shared" si="1"/>
        <v>3144</v>
      </c>
      <c r="G64" s="148">
        <f t="shared" si="1"/>
        <v>2877</v>
      </c>
      <c r="H64" s="148">
        <f t="shared" si="1"/>
        <v>2044.9</v>
      </c>
      <c r="I64" s="148">
        <f t="shared" si="1"/>
        <v>2376</v>
      </c>
      <c r="J64" s="148">
        <f t="shared" si="1"/>
        <v>2066</v>
      </c>
      <c r="K64" s="148">
        <f t="shared" si="1"/>
        <v>1812</v>
      </c>
      <c r="L64" s="148">
        <f t="shared" si="1"/>
        <v>1559</v>
      </c>
      <c r="M64" s="148">
        <f t="shared" si="1"/>
        <v>1530</v>
      </c>
      <c r="N64" s="148">
        <f t="shared" si="1"/>
        <v>1560</v>
      </c>
      <c r="O64" s="148">
        <f t="shared" si="1"/>
        <v>1161</v>
      </c>
      <c r="P64" s="148">
        <f t="shared" si="1"/>
        <v>235</v>
      </c>
      <c r="Q64" s="148">
        <f t="shared" si="1"/>
        <v>0</v>
      </c>
      <c r="R64" s="148">
        <f t="shared" si="1"/>
        <v>0</v>
      </c>
      <c r="S64" s="148">
        <f t="shared" si="1"/>
        <v>0</v>
      </c>
      <c r="T64" s="148">
        <f t="shared" si="1"/>
        <v>0</v>
      </c>
      <c r="U64" s="148">
        <f t="shared" si="1"/>
        <v>0</v>
      </c>
      <c r="V64" s="148">
        <f t="shared" si="1"/>
        <v>0</v>
      </c>
      <c r="W64" s="148">
        <f t="shared" si="1"/>
        <v>0</v>
      </c>
      <c r="X64" s="148">
        <f t="shared" si="1"/>
        <v>0</v>
      </c>
      <c r="Y64" s="148">
        <f t="shared" si="1"/>
        <v>0</v>
      </c>
      <c r="Z64" s="148">
        <f t="shared" si="1"/>
        <v>0</v>
      </c>
      <c r="AA64" s="148">
        <f t="shared" si="1"/>
        <v>0</v>
      </c>
      <c r="AB64" s="148">
        <f t="shared" si="1"/>
        <v>0</v>
      </c>
      <c r="AC64" s="148">
        <f t="shared" si="1"/>
        <v>0</v>
      </c>
      <c r="AD64" s="148">
        <f t="shared" si="1"/>
        <v>0</v>
      </c>
      <c r="AE64" s="148">
        <f t="shared" si="1"/>
        <v>0</v>
      </c>
      <c r="AF64" s="148">
        <f t="shared" si="1"/>
        <v>0</v>
      </c>
      <c r="AG64" s="148">
        <f t="shared" si="1"/>
        <v>0</v>
      </c>
      <c r="AH64" s="148">
        <f aca="true" t="shared" si="2" ref="AH64">SUM(AH59:AH62)</f>
        <v>0</v>
      </c>
      <c r="AI64" s="2" t="s">
        <v>236</v>
      </c>
    </row>
    <row r="65" ht="12">
      <c r="A65" s="2" t="s">
        <v>238</v>
      </c>
    </row>
    <row r="66" spans="1:12" ht="11.45" customHeight="1">
      <c r="A66" s="2" t="s">
        <v>239</v>
      </c>
      <c r="I66" s="51"/>
      <c r="J66" s="51"/>
      <c r="K66" s="51"/>
      <c r="L66" s="51"/>
    </row>
    <row r="67" ht="12"/>
    <row r="68" spans="9:12" ht="11.45" customHeight="1">
      <c r="I68" s="51"/>
      <c r="J68" s="51"/>
      <c r="K68" s="51"/>
      <c r="L68" s="51"/>
    </row>
    <row r="69" spans="9:12" ht="11.45" customHeight="1">
      <c r="I69" s="51"/>
      <c r="J69" s="51"/>
      <c r="K69" s="51"/>
      <c r="L69" s="51"/>
    </row>
    <row r="70" spans="9:12" ht="11.45" customHeight="1">
      <c r="I70" s="51"/>
      <c r="J70" s="51"/>
      <c r="K70" s="51"/>
      <c r="L70" s="51"/>
    </row>
    <row r="71" spans="9:12" ht="11.45" customHeight="1">
      <c r="I71" s="51"/>
      <c r="J71" s="51"/>
      <c r="K71" s="51"/>
      <c r="L71" s="51"/>
    </row>
    <row r="72" spans="9:12" ht="11.45" customHeight="1">
      <c r="I72" s="51"/>
      <c r="J72" s="51"/>
      <c r="K72" s="51"/>
      <c r="L72" s="51"/>
    </row>
    <row r="73" spans="9:12" ht="11.45" customHeight="1">
      <c r="I73" s="51"/>
      <c r="J73" s="51"/>
      <c r="K73" s="51"/>
      <c r="L73" s="51"/>
    </row>
    <row r="74" spans="9:12" ht="11.45" customHeight="1">
      <c r="I74" s="51"/>
      <c r="J74" s="51"/>
      <c r="K74" s="51"/>
      <c r="L74" s="51"/>
    </row>
    <row r="75" spans="9:12" ht="11.45" customHeight="1">
      <c r="I75" s="51"/>
      <c r="J75" s="51"/>
      <c r="K75" s="51"/>
      <c r="L75" s="51"/>
    </row>
    <row r="76" spans="9:12" ht="11.45" customHeight="1">
      <c r="I76" s="51"/>
      <c r="J76" s="51"/>
      <c r="K76" s="51"/>
      <c r="L76" s="51"/>
    </row>
    <row r="77" spans="9:12" ht="11.45" customHeight="1">
      <c r="I77" s="51"/>
      <c r="J77" s="51"/>
      <c r="K77" s="51"/>
      <c r="L77" s="51"/>
    </row>
    <row r="78" spans="9:12" ht="11.45" customHeight="1">
      <c r="I78" s="51"/>
      <c r="J78" s="51"/>
      <c r="K78" s="51"/>
      <c r="L78" s="51"/>
    </row>
    <row r="79" spans="9:12" ht="11.45" customHeight="1">
      <c r="I79" s="51"/>
      <c r="J79" s="51"/>
      <c r="K79" s="51"/>
      <c r="L79" s="51"/>
    </row>
    <row r="80" spans="9:12" ht="12">
      <c r="I80" s="51"/>
      <c r="J80" s="51"/>
      <c r="K80" s="51"/>
      <c r="L80" s="51"/>
    </row>
    <row r="81" spans="9:12" ht="12">
      <c r="I81" s="51"/>
      <c r="J81" s="51"/>
      <c r="K81" s="51"/>
      <c r="L81" s="51"/>
    </row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spans="1:21" s="32" customFormat="1" ht="15.95" customHeight="1">
      <c r="A112" s="190" t="s">
        <v>246</v>
      </c>
      <c r="B112" s="190"/>
      <c r="C112" s="190"/>
      <c r="D112" s="190"/>
      <c r="E112" s="190"/>
      <c r="F112" s="190"/>
      <c r="G112" s="190"/>
      <c r="H112" s="190"/>
      <c r="N112" s="190" t="s">
        <v>247</v>
      </c>
      <c r="O112" s="190"/>
      <c r="P112" s="190"/>
      <c r="Q112" s="190"/>
      <c r="R112" s="190"/>
      <c r="S112" s="190"/>
      <c r="T112" s="190"/>
      <c r="U112" s="190"/>
    </row>
    <row r="113" spans="1:14" s="13" customFormat="1" ht="12" customHeight="1">
      <c r="A113" s="13" t="s">
        <v>243</v>
      </c>
      <c r="N113" s="13" t="s">
        <v>243</v>
      </c>
    </row>
    <row r="114" s="13" customFormat="1" ht="12">
      <c r="I114" s="80"/>
    </row>
    <row r="115" s="13" customFormat="1" ht="12"/>
    <row r="116" s="13" customFormat="1" ht="12"/>
    <row r="117" ht="12.95" customHeight="1"/>
    <row r="118" spans="2:30" s="23" customFormat="1" ht="12"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79"/>
      <c r="AD118" s="79"/>
    </row>
    <row r="119" ht="12">
      <c r="A119" s="33"/>
    </row>
    <row r="120" spans="1:255" s="23" customFormat="1" ht="12">
      <c r="A120" s="3"/>
      <c r="B120" s="3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</row>
    <row r="121" s="23" customFormat="1" ht="12"/>
    <row r="122" s="23" customFormat="1" ht="12"/>
    <row r="123" spans="11:12" s="23" customFormat="1" ht="12">
      <c r="K123" s="192"/>
      <c r="L123" s="194"/>
    </row>
    <row r="124" spans="1:255" s="23" customFormat="1" ht="1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193"/>
      <c r="L124" s="194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</row>
    <row r="125" spans="1:255" s="23" customFormat="1" ht="1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193"/>
      <c r="L125" s="194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</row>
    <row r="126" spans="1:255" s="23" customFormat="1" ht="1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193"/>
      <c r="L126" s="194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</row>
    <row r="127" spans="1:255" s="23" customFormat="1" ht="1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193"/>
      <c r="L127" s="194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</row>
    <row r="128" spans="1:255" s="23" customFormat="1" ht="1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193"/>
      <c r="L128" s="194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</row>
    <row r="129" spans="1:255" s="23" customFormat="1" ht="1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193"/>
      <c r="L129" s="194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</row>
    <row r="130" spans="1:255" s="23" customFormat="1" ht="1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193"/>
      <c r="L130" s="194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</row>
    <row r="131" spans="1:255" s="23" customFormat="1" ht="1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193"/>
      <c r="L131" s="194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</row>
    <row r="132" spans="1:255" s="23" customFormat="1" ht="1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193"/>
      <c r="L132" s="194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</row>
    <row r="133" spans="11:12" s="23" customFormat="1" ht="12">
      <c r="K133" s="193"/>
      <c r="L133" s="194"/>
    </row>
    <row r="134" spans="11:12" s="23" customFormat="1" ht="12">
      <c r="K134" s="193"/>
      <c r="L134" s="194"/>
    </row>
    <row r="135" spans="11:12" s="23" customFormat="1" ht="12">
      <c r="K135" s="193"/>
      <c r="L135" s="194"/>
    </row>
    <row r="136" spans="11:12" s="23" customFormat="1" ht="12">
      <c r="K136" s="193"/>
      <c r="L136" s="194"/>
    </row>
    <row r="137" spans="11:12" s="23" customFormat="1" ht="12">
      <c r="K137" s="193"/>
      <c r="L137" s="194"/>
    </row>
    <row r="138" spans="11:12" s="23" customFormat="1" ht="12">
      <c r="K138" s="193"/>
      <c r="L138" s="194"/>
    </row>
    <row r="139" spans="11:12" s="23" customFormat="1" ht="12">
      <c r="K139" s="193"/>
      <c r="L139" s="194"/>
    </row>
    <row r="140" spans="11:12" s="23" customFormat="1" ht="12">
      <c r="K140" s="193"/>
      <c r="L140" s="194"/>
    </row>
    <row r="141" spans="11:12" s="23" customFormat="1" ht="12">
      <c r="K141" s="193"/>
      <c r="L141" s="194"/>
    </row>
    <row r="142" spans="11:12" s="23" customFormat="1" ht="12">
      <c r="K142" s="193"/>
      <c r="L142" s="194"/>
    </row>
    <row r="143" spans="11:12" s="23" customFormat="1" ht="12">
      <c r="K143" s="193"/>
      <c r="L143" s="194"/>
    </row>
    <row r="144" spans="11:12" s="23" customFormat="1" ht="12">
      <c r="K144" s="193"/>
      <c r="L144" s="194"/>
    </row>
    <row r="145" spans="11:12" s="23" customFormat="1" ht="12">
      <c r="K145" s="193"/>
      <c r="L145" s="194"/>
    </row>
    <row r="146" spans="11:12" s="23" customFormat="1" ht="12">
      <c r="K146" s="193"/>
      <c r="L146" s="194"/>
    </row>
    <row r="147" spans="11:12" s="23" customFormat="1" ht="12">
      <c r="K147" s="193"/>
      <c r="L147" s="194"/>
    </row>
    <row r="148" s="23" customFormat="1" ht="12"/>
    <row r="149" s="47" customFormat="1" ht="12"/>
    <row r="150" s="47" customFormat="1" ht="12"/>
    <row r="151" s="47" customFormat="1" ht="12"/>
    <row r="152" s="47" customFormat="1" ht="12"/>
    <row r="153" s="47" customFormat="1" ht="12"/>
    <row r="154" s="47" customFormat="1" ht="12"/>
    <row r="155" s="47" customFormat="1" ht="12"/>
    <row r="156" s="47" customFormat="1" ht="12"/>
    <row r="157" s="47" customFormat="1" ht="12"/>
    <row r="158" s="47" customFormat="1" ht="12"/>
    <row r="159" s="47" customFormat="1" ht="12"/>
    <row r="160" s="47" customFormat="1" ht="12"/>
    <row r="161" s="47" customFormat="1" ht="12"/>
    <row r="162" s="47" customFormat="1" ht="12"/>
    <row r="163" s="47" customFormat="1" ht="12"/>
    <row r="164" s="47" customFormat="1" ht="12"/>
    <row r="165" s="47" customFormat="1" ht="12"/>
    <row r="166" spans="1:255" s="47" customFormat="1" ht="14.45" customHeight="1">
      <c r="A166" s="190" t="s">
        <v>223</v>
      </c>
      <c r="B166" s="190"/>
      <c r="C166" s="190"/>
      <c r="D166" s="190"/>
      <c r="E166" s="190"/>
      <c r="F166" s="190"/>
      <c r="G166" s="190"/>
      <c r="H166" s="190"/>
      <c r="I166" s="190"/>
      <c r="S166" s="48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  <c r="BT166" s="32"/>
      <c r="BU166" s="32"/>
      <c r="BV166" s="32"/>
      <c r="BW166" s="32"/>
      <c r="BX166" s="32"/>
      <c r="BY166" s="32"/>
      <c r="BZ166" s="32"/>
      <c r="CA166" s="32"/>
      <c r="CB166" s="32"/>
      <c r="CC166" s="32"/>
      <c r="CD166" s="32"/>
      <c r="CE166" s="32"/>
      <c r="CF166" s="32"/>
      <c r="CG166" s="32"/>
      <c r="CH166" s="32"/>
      <c r="CI166" s="32"/>
      <c r="CJ166" s="32"/>
      <c r="CK166" s="32"/>
      <c r="CL166" s="32"/>
      <c r="CM166" s="32"/>
      <c r="CN166" s="32"/>
      <c r="CO166" s="32"/>
      <c r="CP166" s="32"/>
      <c r="CQ166" s="32"/>
      <c r="CR166" s="32"/>
      <c r="CS166" s="32"/>
      <c r="CT166" s="32"/>
      <c r="CU166" s="32"/>
      <c r="CV166" s="32"/>
      <c r="CW166" s="32"/>
      <c r="CX166" s="32"/>
      <c r="CY166" s="32"/>
      <c r="CZ166" s="32"/>
      <c r="DA166" s="32"/>
      <c r="DB166" s="32"/>
      <c r="DC166" s="32"/>
      <c r="DD166" s="32"/>
      <c r="DE166" s="32"/>
      <c r="DF166" s="32"/>
      <c r="DG166" s="32"/>
      <c r="DH166" s="32"/>
      <c r="DI166" s="32"/>
      <c r="DJ166" s="32"/>
      <c r="DK166" s="32"/>
      <c r="DL166" s="32"/>
      <c r="DM166" s="32"/>
      <c r="DN166" s="32"/>
      <c r="DO166" s="32"/>
      <c r="DP166" s="32"/>
      <c r="DQ166" s="32"/>
      <c r="DR166" s="32"/>
      <c r="DS166" s="32"/>
      <c r="DT166" s="32"/>
      <c r="DU166" s="32"/>
      <c r="DV166" s="32"/>
      <c r="DW166" s="32"/>
      <c r="DX166" s="32"/>
      <c r="DY166" s="32"/>
      <c r="DZ166" s="32"/>
      <c r="EA166" s="32"/>
      <c r="EB166" s="32"/>
      <c r="EC166" s="32"/>
      <c r="ED166" s="32"/>
      <c r="EE166" s="32"/>
      <c r="EF166" s="32"/>
      <c r="EG166" s="32"/>
      <c r="EH166" s="32"/>
      <c r="EI166" s="32"/>
      <c r="EJ166" s="32"/>
      <c r="EK166" s="32"/>
      <c r="EL166" s="32"/>
      <c r="EM166" s="32"/>
      <c r="EN166" s="32"/>
      <c r="EO166" s="32"/>
      <c r="EP166" s="32"/>
      <c r="EQ166" s="32"/>
      <c r="ER166" s="32"/>
      <c r="ES166" s="32"/>
      <c r="ET166" s="32"/>
      <c r="EU166" s="32"/>
      <c r="EV166" s="32"/>
      <c r="EW166" s="32"/>
      <c r="EX166" s="32"/>
      <c r="EY166" s="32"/>
      <c r="EZ166" s="32"/>
      <c r="FA166" s="32"/>
      <c r="FB166" s="32"/>
      <c r="FC166" s="32"/>
      <c r="FD166" s="32"/>
      <c r="FE166" s="32"/>
      <c r="FF166" s="32"/>
      <c r="FG166" s="32"/>
      <c r="FH166" s="32"/>
      <c r="FI166" s="32"/>
      <c r="FJ166" s="32"/>
      <c r="FK166" s="32"/>
      <c r="FL166" s="32"/>
      <c r="FM166" s="32"/>
      <c r="FN166" s="32"/>
      <c r="FO166" s="32"/>
      <c r="FP166" s="32"/>
      <c r="FQ166" s="32"/>
      <c r="FR166" s="32"/>
      <c r="FS166" s="32"/>
      <c r="FT166" s="32"/>
      <c r="FU166" s="32"/>
      <c r="FV166" s="32"/>
      <c r="FW166" s="32"/>
      <c r="FX166" s="32"/>
      <c r="FY166" s="32"/>
      <c r="FZ166" s="32"/>
      <c r="GA166" s="32"/>
      <c r="GB166" s="32"/>
      <c r="GC166" s="32"/>
      <c r="GD166" s="32"/>
      <c r="GE166" s="32"/>
      <c r="GF166" s="32"/>
      <c r="GG166" s="32"/>
      <c r="GH166" s="32"/>
      <c r="GI166" s="32"/>
      <c r="GJ166" s="32"/>
      <c r="GK166" s="32"/>
      <c r="GL166" s="32"/>
      <c r="GM166" s="32"/>
      <c r="GN166" s="32"/>
      <c r="GO166" s="32"/>
      <c r="GP166" s="32"/>
      <c r="GQ166" s="32"/>
      <c r="GR166" s="32"/>
      <c r="GS166" s="32"/>
      <c r="GT166" s="32"/>
      <c r="GU166" s="32"/>
      <c r="GV166" s="32"/>
      <c r="GW166" s="32"/>
      <c r="GX166" s="32"/>
      <c r="GY166" s="32"/>
      <c r="GZ166" s="32"/>
      <c r="HA166" s="32"/>
      <c r="HB166" s="32"/>
      <c r="HC166" s="32"/>
      <c r="HD166" s="32"/>
      <c r="HE166" s="32"/>
      <c r="HF166" s="32"/>
      <c r="HG166" s="32"/>
      <c r="HH166" s="32"/>
      <c r="HI166" s="32"/>
      <c r="HJ166" s="32"/>
      <c r="HK166" s="32"/>
      <c r="HL166" s="32"/>
      <c r="HM166" s="32"/>
      <c r="HN166" s="32"/>
      <c r="HO166" s="32"/>
      <c r="HP166" s="32"/>
      <c r="HQ166" s="32"/>
      <c r="HR166" s="32"/>
      <c r="HS166" s="32"/>
      <c r="HT166" s="32"/>
      <c r="HU166" s="32"/>
      <c r="HV166" s="32"/>
      <c r="HW166" s="32"/>
      <c r="HX166" s="32"/>
      <c r="HY166" s="32"/>
      <c r="HZ166" s="32"/>
      <c r="IA166" s="32"/>
      <c r="IB166" s="32"/>
      <c r="IC166" s="32"/>
      <c r="ID166" s="32"/>
      <c r="IE166" s="32"/>
      <c r="IF166" s="32"/>
      <c r="IG166" s="32"/>
      <c r="IH166" s="32"/>
      <c r="II166" s="32"/>
      <c r="IJ166" s="32"/>
      <c r="IK166" s="32"/>
      <c r="IL166" s="32"/>
      <c r="IM166" s="32"/>
      <c r="IN166" s="32"/>
      <c r="IO166" s="32"/>
      <c r="IP166" s="32"/>
      <c r="IQ166" s="32"/>
      <c r="IR166" s="32"/>
      <c r="IS166" s="32"/>
      <c r="IT166" s="32"/>
      <c r="IU166" s="32"/>
    </row>
    <row r="167" spans="1:255" s="47" customFormat="1" ht="12">
      <c r="A167" s="13"/>
      <c r="B167" s="13"/>
      <c r="C167" s="13"/>
      <c r="D167" s="13"/>
      <c r="E167" s="13"/>
      <c r="F167" s="13"/>
      <c r="G167" s="13"/>
      <c r="H167" s="13"/>
      <c r="I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  <c r="EL167" s="13"/>
      <c r="EM167" s="13"/>
      <c r="EN167" s="13"/>
      <c r="EO167" s="13"/>
      <c r="EP167" s="13"/>
      <c r="EQ167" s="13"/>
      <c r="ER167" s="13"/>
      <c r="ES167" s="13"/>
      <c r="ET167" s="13"/>
      <c r="EU167" s="13"/>
      <c r="EV167" s="13"/>
      <c r="EW167" s="13"/>
      <c r="EX167" s="13"/>
      <c r="EY167" s="13"/>
      <c r="EZ167" s="13"/>
      <c r="FA167" s="13"/>
      <c r="FB167" s="13"/>
      <c r="FC167" s="13"/>
      <c r="FD167" s="13"/>
      <c r="FE167" s="13"/>
      <c r="FF167" s="13"/>
      <c r="FG167" s="13"/>
      <c r="FH167" s="13"/>
      <c r="FI167" s="13"/>
      <c r="FJ167" s="13"/>
      <c r="FK167" s="13"/>
      <c r="FL167" s="13"/>
      <c r="FM167" s="13"/>
      <c r="FN167" s="13"/>
      <c r="FO167" s="13"/>
      <c r="FP167" s="13"/>
      <c r="FQ167" s="13"/>
      <c r="FR167" s="13"/>
      <c r="FS167" s="13"/>
      <c r="FT167" s="13"/>
      <c r="FU167" s="13"/>
      <c r="FV167" s="13"/>
      <c r="FW167" s="13"/>
      <c r="FX167" s="13"/>
      <c r="FY167" s="13"/>
      <c r="FZ167" s="13"/>
      <c r="GA167" s="13"/>
      <c r="GB167" s="13"/>
      <c r="GC167" s="13"/>
      <c r="GD167" s="13"/>
      <c r="GE167" s="13"/>
      <c r="GF167" s="13"/>
      <c r="GG167" s="13"/>
      <c r="GH167" s="13"/>
      <c r="GI167" s="13"/>
      <c r="GJ167" s="13"/>
      <c r="GK167" s="13"/>
      <c r="GL167" s="13"/>
      <c r="GM167" s="13"/>
      <c r="GN167" s="13"/>
      <c r="GO167" s="13"/>
      <c r="GP167" s="13"/>
      <c r="GQ167" s="13"/>
      <c r="GR167" s="13"/>
      <c r="GS167" s="13"/>
      <c r="GT167" s="13"/>
      <c r="GU167" s="13"/>
      <c r="GV167" s="13"/>
      <c r="GW167" s="13"/>
      <c r="GX167" s="13"/>
      <c r="GY167" s="13"/>
      <c r="GZ167" s="13"/>
      <c r="HA167" s="13"/>
      <c r="HB167" s="13"/>
      <c r="HC167" s="13"/>
      <c r="HD167" s="13"/>
      <c r="HE167" s="13"/>
      <c r="HF167" s="13"/>
      <c r="HG167" s="13"/>
      <c r="HH167" s="13"/>
      <c r="HI167" s="13"/>
      <c r="HJ167" s="13"/>
      <c r="HK167" s="13"/>
      <c r="HL167" s="13"/>
      <c r="HM167" s="13"/>
      <c r="HN167" s="13"/>
      <c r="HO167" s="13"/>
      <c r="HP167" s="13"/>
      <c r="HQ167" s="13"/>
      <c r="HR167" s="13"/>
      <c r="HS167" s="13"/>
      <c r="HT167" s="13"/>
      <c r="HU167" s="13"/>
      <c r="HV167" s="13"/>
      <c r="HW167" s="13"/>
      <c r="HX167" s="13"/>
      <c r="HY167" s="13"/>
      <c r="HZ167" s="13"/>
      <c r="IA167" s="13"/>
      <c r="IB167" s="13"/>
      <c r="IC167" s="13"/>
      <c r="ID167" s="13"/>
      <c r="IE167" s="13"/>
      <c r="IF167" s="13"/>
      <c r="IG167" s="13"/>
      <c r="IH167" s="13"/>
      <c r="II167" s="13"/>
      <c r="IJ167" s="13"/>
      <c r="IK167" s="13"/>
      <c r="IL167" s="13"/>
      <c r="IM167" s="13"/>
      <c r="IN167" s="13"/>
      <c r="IO167" s="13"/>
      <c r="IP167" s="13"/>
      <c r="IQ167" s="13"/>
      <c r="IR167" s="13"/>
      <c r="IS167" s="13"/>
      <c r="IT167" s="13"/>
      <c r="IU167" s="13"/>
    </row>
    <row r="168" spans="1:255" s="47" customFormat="1" ht="12" customHeight="1">
      <c r="A168" s="191" t="s">
        <v>235</v>
      </c>
      <c r="B168" s="191"/>
      <c r="C168" s="191"/>
      <c r="D168" s="191"/>
      <c r="E168" s="191"/>
      <c r="F168" s="191"/>
      <c r="G168" s="191"/>
      <c r="H168" s="191"/>
      <c r="I168" s="191"/>
      <c r="S168" s="54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  <c r="EK168" s="13"/>
      <c r="EL168" s="13"/>
      <c r="EM168" s="13"/>
      <c r="EN168" s="13"/>
      <c r="EO168" s="13"/>
      <c r="EP168" s="13"/>
      <c r="EQ168" s="13"/>
      <c r="ER168" s="13"/>
      <c r="ES168" s="13"/>
      <c r="ET168" s="13"/>
      <c r="EU168" s="13"/>
      <c r="EV168" s="13"/>
      <c r="EW168" s="13"/>
      <c r="EX168" s="13"/>
      <c r="EY168" s="13"/>
      <c r="EZ168" s="13"/>
      <c r="FA168" s="13"/>
      <c r="FB168" s="13"/>
      <c r="FC168" s="13"/>
      <c r="FD168" s="13"/>
      <c r="FE168" s="13"/>
      <c r="FF168" s="13"/>
      <c r="FG168" s="13"/>
      <c r="FH168" s="13"/>
      <c r="FI168" s="13"/>
      <c r="FJ168" s="13"/>
      <c r="FK168" s="13"/>
      <c r="FL168" s="13"/>
      <c r="FM168" s="13"/>
      <c r="FN168" s="13"/>
      <c r="FO168" s="13"/>
      <c r="FP168" s="13"/>
      <c r="FQ168" s="13"/>
      <c r="FR168" s="13"/>
      <c r="FS168" s="13"/>
      <c r="FT168" s="13"/>
      <c r="FU168" s="13"/>
      <c r="FV168" s="13"/>
      <c r="FW168" s="13"/>
      <c r="FX168" s="13"/>
      <c r="FY168" s="13"/>
      <c r="FZ168" s="13"/>
      <c r="GA168" s="13"/>
      <c r="GB168" s="13"/>
      <c r="GC168" s="13"/>
      <c r="GD168" s="13"/>
      <c r="GE168" s="13"/>
      <c r="GF168" s="13"/>
      <c r="GG168" s="13"/>
      <c r="GH168" s="13"/>
      <c r="GI168" s="13"/>
      <c r="GJ168" s="13"/>
      <c r="GK168" s="13"/>
      <c r="GL168" s="13"/>
      <c r="GM168" s="13"/>
      <c r="GN168" s="13"/>
      <c r="GO168" s="13"/>
      <c r="GP168" s="13"/>
      <c r="GQ168" s="13"/>
      <c r="GR168" s="13"/>
      <c r="GS168" s="13"/>
      <c r="GT168" s="13"/>
      <c r="GU168" s="13"/>
      <c r="GV168" s="13"/>
      <c r="GW168" s="13"/>
      <c r="GX168" s="13"/>
      <c r="GY168" s="13"/>
      <c r="GZ168" s="13"/>
      <c r="HA168" s="13"/>
      <c r="HB168" s="13"/>
      <c r="HC168" s="13"/>
      <c r="HD168" s="13"/>
      <c r="HE168" s="13"/>
      <c r="HF168" s="13"/>
      <c r="HG168" s="13"/>
      <c r="HH168" s="13"/>
      <c r="HI168" s="13"/>
      <c r="HJ168" s="13"/>
      <c r="HK168" s="13"/>
      <c r="HL168" s="13"/>
      <c r="HM168" s="13"/>
      <c r="HN168" s="13"/>
      <c r="HO168" s="13"/>
      <c r="HP168" s="13"/>
      <c r="HQ168" s="13"/>
      <c r="HR168" s="13"/>
      <c r="HS168" s="13"/>
      <c r="HT168" s="13"/>
      <c r="HU168" s="13"/>
      <c r="HV168" s="13"/>
      <c r="HW168" s="13"/>
      <c r="HX168" s="13"/>
      <c r="HY168" s="13"/>
      <c r="HZ168" s="13"/>
      <c r="IA168" s="13"/>
      <c r="IB168" s="13"/>
      <c r="IC168" s="13"/>
      <c r="ID168" s="13"/>
      <c r="IE168" s="13"/>
      <c r="IF168" s="13"/>
      <c r="IG168" s="13"/>
      <c r="IH168" s="13"/>
      <c r="II168" s="13"/>
      <c r="IJ168" s="13"/>
      <c r="IK168" s="13"/>
      <c r="IL168" s="13"/>
      <c r="IM168" s="13"/>
      <c r="IN168" s="13"/>
      <c r="IO168" s="13"/>
      <c r="IP168" s="13"/>
      <c r="IQ168" s="13"/>
      <c r="IR168" s="13"/>
      <c r="IS168" s="13"/>
      <c r="IT168" s="13"/>
      <c r="IU168" s="13"/>
    </row>
    <row r="169" spans="1:19" s="47" customFormat="1" ht="14.25">
      <c r="A169" s="191"/>
      <c r="B169" s="191"/>
      <c r="C169" s="191"/>
      <c r="D169" s="191"/>
      <c r="E169" s="191"/>
      <c r="F169" s="191"/>
      <c r="G169" s="191"/>
      <c r="H169" s="191"/>
      <c r="I169" s="191"/>
      <c r="S169" s="54"/>
    </row>
    <row r="170" s="47" customFormat="1" ht="14.25">
      <c r="A170" s="13" t="s">
        <v>244</v>
      </c>
    </row>
    <row r="171" s="23" customFormat="1" ht="14.25"/>
    <row r="172" s="23" customFormat="1" ht="14.25">
      <c r="B172" s="60" t="s">
        <v>216</v>
      </c>
    </row>
    <row r="173" spans="2:35" ht="14.25">
      <c r="B173" s="30" t="s">
        <v>40</v>
      </c>
      <c r="C173" s="30" t="s">
        <v>41</v>
      </c>
      <c r="D173" s="30" t="s">
        <v>42</v>
      </c>
      <c r="E173" s="30" t="s">
        <v>43</v>
      </c>
      <c r="F173" s="30" t="s">
        <v>44</v>
      </c>
      <c r="G173" s="30" t="s">
        <v>45</v>
      </c>
      <c r="H173" s="30" t="s">
        <v>46</v>
      </c>
      <c r="I173" s="30" t="s">
        <v>47</v>
      </c>
      <c r="J173" s="30" t="s">
        <v>48</v>
      </c>
      <c r="K173" s="30" t="s">
        <v>49</v>
      </c>
      <c r="L173" s="30" t="s">
        <v>50</v>
      </c>
      <c r="M173" s="30" t="s">
        <v>51</v>
      </c>
      <c r="N173" s="30" t="s">
        <v>52</v>
      </c>
      <c r="O173" s="30" t="s">
        <v>53</v>
      </c>
      <c r="P173" s="30" t="s">
        <v>54</v>
      </c>
      <c r="Q173" s="30" t="s">
        <v>55</v>
      </c>
      <c r="R173" s="30" t="s">
        <v>56</v>
      </c>
      <c r="S173" s="30" t="s">
        <v>57</v>
      </c>
      <c r="T173" s="30" t="s">
        <v>58</v>
      </c>
      <c r="U173" s="30" t="s">
        <v>59</v>
      </c>
      <c r="V173" s="30" t="s">
        <v>60</v>
      </c>
      <c r="W173" s="30" t="s">
        <v>61</v>
      </c>
      <c r="X173" s="30" t="s">
        <v>62</v>
      </c>
      <c r="Y173" s="30" t="s">
        <v>63</v>
      </c>
      <c r="Z173" s="30" t="s">
        <v>64</v>
      </c>
      <c r="AA173" s="30" t="s">
        <v>65</v>
      </c>
      <c r="AB173" s="30" t="s">
        <v>66</v>
      </c>
      <c r="AC173" s="30" t="s">
        <v>36</v>
      </c>
      <c r="AD173" s="30" t="s">
        <v>67</v>
      </c>
      <c r="AE173" s="30" t="s">
        <v>220</v>
      </c>
      <c r="AF173" s="30" t="s">
        <v>221</v>
      </c>
      <c r="AG173" s="30" t="s">
        <v>242</v>
      </c>
      <c r="AH173" s="171" t="s">
        <v>259</v>
      </c>
      <c r="AI173" s="2" t="s">
        <v>145</v>
      </c>
    </row>
    <row r="174" spans="1:35" ht="14.25">
      <c r="A174" s="2" t="s">
        <v>88</v>
      </c>
      <c r="B174" s="53">
        <f aca="true" t="shared" si="3" ref="B174">B49/B48</f>
        <v>0.5327318536938136</v>
      </c>
      <c r="C174" s="53">
        <f aca="true" t="shared" si="4" ref="C174:AG174">C49/C48</f>
        <v>0.4832359583499408</v>
      </c>
      <c r="D174" s="53">
        <f t="shared" si="4"/>
        <v>0.4507381449448255</v>
      </c>
      <c r="E174" s="53">
        <f t="shared" si="4"/>
        <v>0.4295767487306916</v>
      </c>
      <c r="F174" s="53">
        <f t="shared" si="4"/>
        <v>0.42107992256637167</v>
      </c>
      <c r="G174" s="53">
        <f t="shared" si="4"/>
        <v>0.4052748213902754</v>
      </c>
      <c r="H174" s="53">
        <f t="shared" si="4"/>
        <v>0.3944274294101947</v>
      </c>
      <c r="I174" s="53">
        <f t="shared" si="4"/>
        <v>0.39045419282036814</v>
      </c>
      <c r="J174" s="53">
        <f t="shared" si="4"/>
        <v>0.3849551366766363</v>
      </c>
      <c r="K174" s="53">
        <f t="shared" si="4"/>
        <v>0.39392992003282706</v>
      </c>
      <c r="L174" s="53">
        <f t="shared" si="4"/>
        <v>0.3909509921176133</v>
      </c>
      <c r="M174" s="53">
        <f t="shared" si="4"/>
        <v>0.39530585010459496</v>
      </c>
      <c r="N174" s="53">
        <f t="shared" si="4"/>
        <v>0.4065957908440009</v>
      </c>
      <c r="O174" s="53">
        <f t="shared" si="4"/>
        <v>0.3986452494690963</v>
      </c>
      <c r="P174" s="53">
        <f t="shared" si="4"/>
        <v>0.4067712479094186</v>
      </c>
      <c r="Q174" s="53">
        <f t="shared" si="4"/>
        <v>0.4064764063324659</v>
      </c>
      <c r="R174" s="53">
        <f t="shared" si="4"/>
        <v>0.40480519778680807</v>
      </c>
      <c r="S174" s="53">
        <f t="shared" si="4"/>
        <v>0.4092605321482611</v>
      </c>
      <c r="T174" s="53">
        <f t="shared" si="4"/>
        <v>0.40847886109719583</v>
      </c>
      <c r="U174" s="53">
        <f t="shared" si="4"/>
        <v>0.40992615117289316</v>
      </c>
      <c r="V174" s="53">
        <f t="shared" si="4"/>
        <v>0.42074112708938727</v>
      </c>
      <c r="W174" s="53">
        <f t="shared" si="4"/>
        <v>0.4069989185250434</v>
      </c>
      <c r="X174" s="53">
        <f t="shared" si="4"/>
        <v>0.4220358463726885</v>
      </c>
      <c r="Y174" s="53">
        <f t="shared" si="4"/>
        <v>0.44351224722647054</v>
      </c>
      <c r="Z174" s="53">
        <f t="shared" si="4"/>
        <v>0.44469235818377395</v>
      </c>
      <c r="AA174" s="53">
        <f t="shared" si="4"/>
        <v>0.44377127704645936</v>
      </c>
      <c r="AB174" s="53">
        <f t="shared" si="4"/>
        <v>0.46166660387209285</v>
      </c>
      <c r="AC174" s="53">
        <f t="shared" si="4"/>
        <v>0.4476015110516502</v>
      </c>
      <c r="AD174" s="53">
        <f t="shared" si="4"/>
        <v>0.4529757323083379</v>
      </c>
      <c r="AE174" s="53">
        <f t="shared" si="4"/>
        <v>0.4269026956492658</v>
      </c>
      <c r="AF174" s="53">
        <f t="shared" si="4"/>
        <v>0.43924720154837615</v>
      </c>
      <c r="AG174" s="53">
        <f t="shared" si="4"/>
        <v>0.45913952263388524</v>
      </c>
      <c r="AH174" s="53">
        <f aca="true" t="shared" si="5" ref="AH174">AH49/AH48</f>
        <v>0.44453753393399387</v>
      </c>
      <c r="AI174" s="52">
        <f>AVERAGE(B174:AG174)</f>
        <v>0.4247782952845539</v>
      </c>
    </row>
    <row r="175" spans="1:35" s="23" customFormat="1" ht="14.25">
      <c r="A175" s="23" t="s">
        <v>224</v>
      </c>
      <c r="B175" s="31">
        <f aca="true" t="shared" si="6" ref="B175">(SUM(B49:B51))/B48</f>
        <v>0.7511595440055091</v>
      </c>
      <c r="C175" s="31">
        <f aca="true" t="shared" si="7" ref="C175:AG175">(SUM(C49:C51))/C48</f>
        <v>0.7357085892444228</v>
      </c>
      <c r="D175" s="31">
        <f t="shared" si="7"/>
        <v>0.7022591708917387</v>
      </c>
      <c r="E175" s="31">
        <f t="shared" si="7"/>
        <v>0.6910189231771879</v>
      </c>
      <c r="F175" s="31">
        <f t="shared" si="7"/>
        <v>0.6779814387038001</v>
      </c>
      <c r="G175" s="31">
        <f t="shared" si="7"/>
        <v>0.659070935078151</v>
      </c>
      <c r="H175" s="31">
        <f t="shared" si="7"/>
        <v>0.6546637121667103</v>
      </c>
      <c r="I175" s="31">
        <f t="shared" si="7"/>
        <v>0.6562852634177304</v>
      </c>
      <c r="J175" s="31">
        <f t="shared" si="7"/>
        <v>0.6498156778187383</v>
      </c>
      <c r="K175" s="31">
        <f t="shared" si="7"/>
        <v>0.65192785856997</v>
      </c>
      <c r="L175" s="31">
        <f t="shared" si="7"/>
        <v>0.6469152381152213</v>
      </c>
      <c r="M175" s="31">
        <f t="shared" si="7"/>
        <v>0.6444402366010243</v>
      </c>
      <c r="N175" s="31">
        <f t="shared" si="7"/>
        <v>0.6461517470301271</v>
      </c>
      <c r="O175" s="31">
        <f t="shared" si="7"/>
        <v>0.6461354216288171</v>
      </c>
      <c r="P175" s="31">
        <f t="shared" si="7"/>
        <v>0.6520400497267711</v>
      </c>
      <c r="Q175" s="31">
        <f t="shared" si="7"/>
        <v>0.6587331869557965</v>
      </c>
      <c r="R175" s="31">
        <f t="shared" si="7"/>
        <v>0.6581789379433846</v>
      </c>
      <c r="S175" s="31">
        <f t="shared" si="7"/>
        <v>0.6526041418547833</v>
      </c>
      <c r="T175" s="31">
        <f t="shared" si="7"/>
        <v>0.6582662488204387</v>
      </c>
      <c r="U175" s="31">
        <f t="shared" si="7"/>
        <v>0.6573535090259678</v>
      </c>
      <c r="V175" s="31">
        <f t="shared" si="7"/>
        <v>0.6698134763927179</v>
      </c>
      <c r="W175" s="31">
        <f t="shared" si="7"/>
        <v>0.6594506845113878</v>
      </c>
      <c r="X175" s="31">
        <f t="shared" si="7"/>
        <v>0.6674139402560455</v>
      </c>
      <c r="Y175" s="31">
        <f t="shared" si="7"/>
        <v>0.7014055786177263</v>
      </c>
      <c r="Z175" s="31">
        <f t="shared" si="7"/>
        <v>0.6993962718099617</v>
      </c>
      <c r="AA175" s="31">
        <f t="shared" si="7"/>
        <v>0.696062842987235</v>
      </c>
      <c r="AB175" s="31">
        <f t="shared" si="7"/>
        <v>0.7274867996835154</v>
      </c>
      <c r="AC175" s="31">
        <f t="shared" si="7"/>
        <v>0.7101391557365208</v>
      </c>
      <c r="AD175" s="31">
        <f t="shared" si="7"/>
        <v>0.7193303561704171</v>
      </c>
      <c r="AE175" s="31">
        <f t="shared" si="7"/>
        <v>0.7123404381928568</v>
      </c>
      <c r="AF175" s="31">
        <f t="shared" si="7"/>
        <v>0.7477528419235034</v>
      </c>
      <c r="AG175" s="31">
        <f t="shared" si="7"/>
        <v>0.7560086748957435</v>
      </c>
      <c r="AH175" s="31">
        <f aca="true" t="shared" si="8" ref="AH175">(SUM(AH49:AH51))/AH48</f>
        <v>0.7435856189444562</v>
      </c>
      <c r="AI175" s="52">
        <f aca="true" t="shared" si="9" ref="AI175:AI176">AVERAGE(B175:AG175)</f>
        <v>0.6817909653735601</v>
      </c>
    </row>
    <row r="176" spans="1:35" s="23" customFormat="1" ht="14.25">
      <c r="A176" s="23" t="s">
        <v>225</v>
      </c>
      <c r="B176" s="31">
        <f aca="true" t="shared" si="10" ref="B176">(SUM(B49:B54))/B48</f>
        <v>0.9257696563457344</v>
      </c>
      <c r="C176" s="31">
        <f aca="true" t="shared" si="11" ref="C176:AG176">(SUM(C49:C54))/C48</f>
        <v>0.9197951858582555</v>
      </c>
      <c r="D176" s="31">
        <f t="shared" si="11"/>
        <v>0.9185915597971965</v>
      </c>
      <c r="E176" s="31">
        <f t="shared" si="11"/>
        <v>0.9209014873398416</v>
      </c>
      <c r="F176" s="31">
        <f t="shared" si="11"/>
        <v>0.9246038846954711</v>
      </c>
      <c r="G176" s="31">
        <f t="shared" si="11"/>
        <v>0.9220635047454049</v>
      </c>
      <c r="H176" s="31">
        <f t="shared" si="11"/>
        <v>0.9252094274641681</v>
      </c>
      <c r="I176" s="31">
        <f t="shared" si="11"/>
        <v>0.921873898018196</v>
      </c>
      <c r="J176" s="31">
        <f t="shared" si="11"/>
        <v>0.918133129303749</v>
      </c>
      <c r="K176" s="31">
        <f t="shared" si="11"/>
        <v>0.9181887459759952</v>
      </c>
      <c r="L176" s="31">
        <f t="shared" si="11"/>
        <v>0.924827070088196</v>
      </c>
      <c r="M176" s="31">
        <f t="shared" si="11"/>
        <v>0.9284989720839645</v>
      </c>
      <c r="N176" s="31">
        <f t="shared" si="11"/>
        <v>0.9297586747578136</v>
      </c>
      <c r="O176" s="31">
        <f t="shared" si="11"/>
        <v>0.9324004861608872</v>
      </c>
      <c r="P176" s="31">
        <f t="shared" si="11"/>
        <v>0.9387560257935266</v>
      </c>
      <c r="Q176" s="31">
        <f t="shared" si="11"/>
        <v>0.9446903109799146</v>
      </c>
      <c r="R176" s="31">
        <f t="shared" si="11"/>
        <v>0.9459398030167366</v>
      </c>
      <c r="S176" s="31">
        <f t="shared" si="11"/>
        <v>0.948631745145945</v>
      </c>
      <c r="T176" s="31">
        <f t="shared" si="11"/>
        <v>0.9619115299928935</v>
      </c>
      <c r="U176" s="31">
        <f t="shared" si="11"/>
        <v>0.9614151945168452</v>
      </c>
      <c r="V176" s="31">
        <f t="shared" si="11"/>
        <v>0.9604574919901646</v>
      </c>
      <c r="W176" s="31">
        <f t="shared" si="11"/>
        <v>0.9621091759345304</v>
      </c>
      <c r="X176" s="31">
        <f t="shared" si="11"/>
        <v>0.9639032716927454</v>
      </c>
      <c r="Y176" s="31">
        <f t="shared" si="11"/>
        <v>0.9616755273954313</v>
      </c>
      <c r="Z176" s="31">
        <f t="shared" si="11"/>
        <v>0.9629452152232347</v>
      </c>
      <c r="AA176" s="31">
        <f t="shared" si="11"/>
        <v>0.9641922572734477</v>
      </c>
      <c r="AB176" s="31">
        <f t="shared" si="11"/>
        <v>0.9612144829405084</v>
      </c>
      <c r="AC176" s="31">
        <f t="shared" si="11"/>
        <v>0.9656061750852136</v>
      </c>
      <c r="AD176" s="31">
        <f t="shared" si="11"/>
        <v>0.9656252644927447</v>
      </c>
      <c r="AE176" s="31">
        <f t="shared" si="11"/>
        <v>0.9627603325307823</v>
      </c>
      <c r="AF176" s="31">
        <f t="shared" si="11"/>
        <v>0.9579452742665507</v>
      </c>
      <c r="AG176" s="31">
        <f t="shared" si="11"/>
        <v>0.9684565216742261</v>
      </c>
      <c r="AH176" s="31">
        <f aca="true" t="shared" si="12" ref="AH176">(SUM(AH49:AH54))/AH48</f>
        <v>0.9725428506135324</v>
      </c>
      <c r="AI176" s="52">
        <f t="shared" si="9"/>
        <v>0.9434016025806349</v>
      </c>
    </row>
    <row r="177" s="23" customFormat="1" ht="14.25"/>
    <row r="178" s="23" customFormat="1" ht="14.25"/>
    <row r="179" s="23" customFormat="1" ht="14.25"/>
    <row r="180" s="23" customFormat="1" ht="14.25"/>
    <row r="181" s="23" customFormat="1" ht="14.25"/>
    <row r="182" s="23" customFormat="1" ht="14.25"/>
    <row r="183" spans="1:255" ht="14.2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  <c r="CU183" s="23"/>
      <c r="CV183" s="23"/>
      <c r="CW183" s="23"/>
      <c r="CX183" s="23"/>
      <c r="CY183" s="23"/>
      <c r="CZ183" s="23"/>
      <c r="DA183" s="23"/>
      <c r="DB183" s="23"/>
      <c r="DC183" s="23"/>
      <c r="DD183" s="23"/>
      <c r="DE183" s="23"/>
      <c r="DF183" s="23"/>
      <c r="DG183" s="23"/>
      <c r="DH183" s="23"/>
      <c r="DI183" s="23"/>
      <c r="DJ183" s="23"/>
      <c r="DK183" s="23"/>
      <c r="DL183" s="23"/>
      <c r="DM183" s="23"/>
      <c r="DN183" s="23"/>
      <c r="DO183" s="23"/>
      <c r="DP183" s="23"/>
      <c r="DQ183" s="23"/>
      <c r="DR183" s="23"/>
      <c r="DS183" s="23"/>
      <c r="DT183" s="23"/>
      <c r="DU183" s="23"/>
      <c r="DV183" s="23"/>
      <c r="DW183" s="23"/>
      <c r="DX183" s="23"/>
      <c r="DY183" s="23"/>
      <c r="DZ183" s="23"/>
      <c r="EA183" s="23"/>
      <c r="EB183" s="23"/>
      <c r="EC183" s="23"/>
      <c r="ED183" s="23"/>
      <c r="EE183" s="23"/>
      <c r="EF183" s="23"/>
      <c r="EG183" s="23"/>
      <c r="EH183" s="23"/>
      <c r="EI183" s="23"/>
      <c r="EJ183" s="23"/>
      <c r="EK183" s="23"/>
      <c r="EL183" s="23"/>
      <c r="EM183" s="23"/>
      <c r="EN183" s="23"/>
      <c r="EO183" s="23"/>
      <c r="EP183" s="23"/>
      <c r="EQ183" s="23"/>
      <c r="ER183" s="23"/>
      <c r="ES183" s="23"/>
      <c r="ET183" s="23"/>
      <c r="EU183" s="23"/>
      <c r="EV183" s="23"/>
      <c r="EW183" s="23"/>
      <c r="EX183" s="23"/>
      <c r="EY183" s="23"/>
      <c r="EZ183" s="23"/>
      <c r="FA183" s="23"/>
      <c r="FB183" s="23"/>
      <c r="FC183" s="23"/>
      <c r="FD183" s="23"/>
      <c r="FE183" s="23"/>
      <c r="FF183" s="23"/>
      <c r="FG183" s="23"/>
      <c r="FH183" s="23"/>
      <c r="FI183" s="23"/>
      <c r="FJ183" s="23"/>
      <c r="FK183" s="23"/>
      <c r="FL183" s="23"/>
      <c r="FM183" s="23"/>
      <c r="FN183" s="23"/>
      <c r="FO183" s="23"/>
      <c r="FP183" s="23"/>
      <c r="FQ183" s="23"/>
      <c r="FR183" s="23"/>
      <c r="FS183" s="23"/>
      <c r="FT183" s="23"/>
      <c r="FU183" s="23"/>
      <c r="FV183" s="23"/>
      <c r="FW183" s="23"/>
      <c r="FX183" s="23"/>
      <c r="FY183" s="23"/>
      <c r="FZ183" s="23"/>
      <c r="GA183" s="23"/>
      <c r="GB183" s="23"/>
      <c r="GC183" s="23"/>
      <c r="GD183" s="23"/>
      <c r="GE183" s="23"/>
      <c r="GF183" s="23"/>
      <c r="GG183" s="23"/>
      <c r="GH183" s="23"/>
      <c r="GI183" s="23"/>
      <c r="GJ183" s="23"/>
      <c r="GK183" s="23"/>
      <c r="GL183" s="23"/>
      <c r="GM183" s="23"/>
      <c r="GN183" s="23"/>
      <c r="GO183" s="23"/>
      <c r="GP183" s="23"/>
      <c r="GQ183" s="23"/>
      <c r="GR183" s="23"/>
      <c r="GS183" s="23"/>
      <c r="GT183" s="23"/>
      <c r="GU183" s="23"/>
      <c r="GV183" s="23"/>
      <c r="GW183" s="23"/>
      <c r="GX183" s="23"/>
      <c r="GY183" s="23"/>
      <c r="GZ183" s="23"/>
      <c r="HA183" s="23"/>
      <c r="HB183" s="23"/>
      <c r="HC183" s="23"/>
      <c r="HD183" s="23"/>
      <c r="HE183" s="23"/>
      <c r="HF183" s="23"/>
      <c r="HG183" s="23"/>
      <c r="HH183" s="23"/>
      <c r="HI183" s="23"/>
      <c r="HJ183" s="23"/>
      <c r="HK183" s="23"/>
      <c r="HL183" s="23"/>
      <c r="HM183" s="23"/>
      <c r="HN183" s="23"/>
      <c r="HO183" s="23"/>
      <c r="HP183" s="23"/>
      <c r="HQ183" s="23"/>
      <c r="HR183" s="23"/>
      <c r="HS183" s="23"/>
      <c r="HT183" s="23"/>
      <c r="HU183" s="23"/>
      <c r="HV183" s="23"/>
      <c r="HW183" s="23"/>
      <c r="HX183" s="23"/>
      <c r="HY183" s="23"/>
      <c r="HZ183" s="23"/>
      <c r="IA183" s="23"/>
      <c r="IB183" s="23"/>
      <c r="IC183" s="23"/>
      <c r="ID183" s="23"/>
      <c r="IE183" s="23"/>
      <c r="IF183" s="23"/>
      <c r="IG183" s="23"/>
      <c r="IH183" s="23"/>
      <c r="II183" s="23"/>
      <c r="IJ183" s="23"/>
      <c r="IK183" s="23"/>
      <c r="IL183" s="23"/>
      <c r="IM183" s="23"/>
      <c r="IN183" s="23"/>
      <c r="IO183" s="23"/>
      <c r="IP183" s="23"/>
      <c r="IQ183" s="23"/>
      <c r="IR183" s="23"/>
      <c r="IS183" s="23"/>
      <c r="IT183" s="23"/>
      <c r="IU183" s="23"/>
    </row>
  </sheetData>
  <mergeCells count="6">
    <mergeCell ref="N112:U112"/>
    <mergeCell ref="A112:H112"/>
    <mergeCell ref="A166:I166"/>
    <mergeCell ref="A168:I169"/>
    <mergeCell ref="K123:K147"/>
    <mergeCell ref="L123:L147"/>
  </mergeCells>
  <printOptions/>
  <pageMargins left="0.7" right="0.7" top="0.75" bottom="0.75" header="0.3" footer="0.3"/>
  <pageSetup horizontalDpi="600" verticalDpi="600" orientation="portrait" paperSize="9" r:id="rId2"/>
  <ignoredErrors>
    <ignoredError sqref="B64:AF64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5"/>
  <sheetViews>
    <sheetView workbookViewId="0" topLeftCell="A1"/>
  </sheetViews>
  <sheetFormatPr defaultColWidth="8.75390625" defaultRowHeight="14.25" outlineLevelRow="1"/>
  <cols>
    <col min="1" max="1" width="8.75390625" style="55" customWidth="1"/>
    <col min="2" max="33" width="9.50390625" style="55" bestFit="1" customWidth="1"/>
    <col min="34" max="16384" width="8.75390625" style="55" customWidth="1"/>
  </cols>
  <sheetData>
    <row r="1" spans="1:8" ht="12">
      <c r="A1" s="26" t="s">
        <v>72</v>
      </c>
      <c r="H1" s="56" t="s">
        <v>71</v>
      </c>
    </row>
    <row r="2" ht="12"/>
    <row r="3" spans="1:2" ht="12">
      <c r="A3" s="24" t="s">
        <v>0</v>
      </c>
      <c r="B3" s="4">
        <v>45072.958333333336</v>
      </c>
    </row>
    <row r="4" spans="1:2" ht="12">
      <c r="A4" s="24" t="s">
        <v>1</v>
      </c>
      <c r="B4" s="4">
        <v>45078.4702662037</v>
      </c>
    </row>
    <row r="5" spans="1:2" ht="12">
      <c r="A5" s="24" t="s">
        <v>2</v>
      </c>
      <c r="B5" s="24" t="s">
        <v>3</v>
      </c>
    </row>
    <row r="6" ht="12"/>
    <row r="7" ht="12"/>
    <row r="8" spans="1:2" ht="12">
      <c r="A8" s="24" t="s">
        <v>4</v>
      </c>
      <c r="B8" s="26" t="s">
        <v>37</v>
      </c>
    </row>
    <row r="9" spans="1:2" ht="12">
      <c r="A9" s="24" t="s">
        <v>6</v>
      </c>
      <c r="B9" s="27" t="s">
        <v>19</v>
      </c>
    </row>
    <row r="10" spans="1:2" ht="12">
      <c r="A10" s="24" t="s">
        <v>8</v>
      </c>
      <c r="B10" s="24" t="s">
        <v>39</v>
      </c>
    </row>
    <row r="11" ht="12"/>
    <row r="12" spans="1:33" ht="12">
      <c r="A12" s="150" t="s">
        <v>10</v>
      </c>
      <c r="B12" s="150" t="s">
        <v>40</v>
      </c>
      <c r="C12" s="150" t="s">
        <v>41</v>
      </c>
      <c r="D12" s="150" t="s">
        <v>42</v>
      </c>
      <c r="E12" s="150" t="s">
        <v>43</v>
      </c>
      <c r="F12" s="150" t="s">
        <v>44</v>
      </c>
      <c r="G12" s="150" t="s">
        <v>45</v>
      </c>
      <c r="H12" s="150" t="s">
        <v>46</v>
      </c>
      <c r="I12" s="150" t="s">
        <v>47</v>
      </c>
      <c r="J12" s="150" t="s">
        <v>48</v>
      </c>
      <c r="K12" s="150" t="s">
        <v>49</v>
      </c>
      <c r="L12" s="150" t="s">
        <v>50</v>
      </c>
      <c r="M12" s="150" t="s">
        <v>51</v>
      </c>
      <c r="N12" s="150" t="s">
        <v>52</v>
      </c>
      <c r="O12" s="150" t="s">
        <v>53</v>
      </c>
      <c r="P12" s="150" t="s">
        <v>54</v>
      </c>
      <c r="Q12" s="150" t="s">
        <v>55</v>
      </c>
      <c r="R12" s="150" t="s">
        <v>56</v>
      </c>
      <c r="S12" s="150" t="s">
        <v>57</v>
      </c>
      <c r="T12" s="150" t="s">
        <v>58</v>
      </c>
      <c r="U12" s="150" t="s">
        <v>59</v>
      </c>
      <c r="V12" s="150" t="s">
        <v>60</v>
      </c>
      <c r="W12" s="150" t="s">
        <v>61</v>
      </c>
      <c r="X12" s="150" t="s">
        <v>62</v>
      </c>
      <c r="Y12" s="150" t="s">
        <v>63</v>
      </c>
      <c r="Z12" s="150" t="s">
        <v>64</v>
      </c>
      <c r="AA12" s="150" t="s">
        <v>65</v>
      </c>
      <c r="AB12" s="150" t="s">
        <v>66</v>
      </c>
      <c r="AC12" s="150" t="s">
        <v>36</v>
      </c>
      <c r="AD12" s="150" t="s">
        <v>67</v>
      </c>
      <c r="AE12" s="150" t="s">
        <v>220</v>
      </c>
      <c r="AF12" s="150" t="s">
        <v>221</v>
      </c>
      <c r="AG12" s="150" t="s">
        <v>242</v>
      </c>
    </row>
    <row r="13" spans="1:33" ht="12">
      <c r="A13" s="150" t="s">
        <v>185</v>
      </c>
      <c r="B13" s="151">
        <v>683467.448</v>
      </c>
      <c r="C13" s="151">
        <v>583302.521</v>
      </c>
      <c r="D13" s="151">
        <v>539951.159</v>
      </c>
      <c r="E13" s="151">
        <v>519462.799</v>
      </c>
      <c r="F13" s="151">
        <v>494268.172</v>
      </c>
      <c r="G13" s="151">
        <v>476527.3</v>
      </c>
      <c r="H13" s="151">
        <v>472839.1</v>
      </c>
      <c r="I13" s="151">
        <v>453166.3</v>
      </c>
      <c r="J13" s="151">
        <v>432881.3</v>
      </c>
      <c r="K13" s="151">
        <v>412325.3</v>
      </c>
      <c r="L13" s="151">
        <v>431960.3</v>
      </c>
      <c r="M13" s="151">
        <v>444343.6</v>
      </c>
      <c r="N13" s="151">
        <v>445068.8</v>
      </c>
      <c r="O13" s="151">
        <v>453368.5</v>
      </c>
      <c r="P13" s="151">
        <v>449492.5</v>
      </c>
      <c r="Q13" s="151">
        <v>440712.987</v>
      </c>
      <c r="R13" s="151">
        <v>437510.644</v>
      </c>
      <c r="S13" s="151">
        <v>440265.179</v>
      </c>
      <c r="T13" s="151">
        <v>426806.013</v>
      </c>
      <c r="U13" s="151">
        <v>413715.049</v>
      </c>
      <c r="V13" s="151">
        <v>405080.52</v>
      </c>
      <c r="W13" s="151">
        <v>434786.747</v>
      </c>
      <c r="X13" s="151">
        <v>437878.24</v>
      </c>
      <c r="Y13" s="151">
        <v>413182.329</v>
      </c>
      <c r="Z13" s="151">
        <v>403012.819</v>
      </c>
      <c r="AA13" s="151">
        <v>399269.189</v>
      </c>
      <c r="AB13" s="151">
        <v>373150.042</v>
      </c>
      <c r="AC13" s="151">
        <v>382331.809</v>
      </c>
      <c r="AD13" s="151">
        <v>369385.355</v>
      </c>
      <c r="AE13" s="151">
        <v>306096.943</v>
      </c>
      <c r="AF13" s="151">
        <v>246334.285</v>
      </c>
      <c r="AG13" s="151">
        <v>277659.485</v>
      </c>
    </row>
    <row r="14" spans="1:33" ht="12">
      <c r="A14" s="150" t="s">
        <v>11</v>
      </c>
      <c r="B14" s="151">
        <v>31778</v>
      </c>
      <c r="C14" s="151">
        <v>25309</v>
      </c>
      <c r="D14" s="151">
        <v>26495</v>
      </c>
      <c r="E14" s="151">
        <v>25620</v>
      </c>
      <c r="F14" s="151">
        <v>25348</v>
      </c>
      <c r="G14" s="151">
        <v>27679</v>
      </c>
      <c r="H14" s="151">
        <v>27822</v>
      </c>
      <c r="I14" s="151">
        <v>29928</v>
      </c>
      <c r="J14" s="151">
        <v>29631</v>
      </c>
      <c r="K14" s="151">
        <v>25559</v>
      </c>
      <c r="L14" s="151">
        <v>25844</v>
      </c>
      <c r="M14" s="151">
        <v>27194</v>
      </c>
      <c r="N14" s="151">
        <v>24973</v>
      </c>
      <c r="O14" s="151">
        <v>27485</v>
      </c>
      <c r="P14" s="151">
        <v>26292</v>
      </c>
      <c r="Q14" s="151">
        <v>24870</v>
      </c>
      <c r="R14" s="151">
        <v>25775</v>
      </c>
      <c r="S14" s="151">
        <v>28687</v>
      </c>
      <c r="T14" s="151">
        <v>28530</v>
      </c>
      <c r="U14" s="151">
        <v>27171</v>
      </c>
      <c r="V14" s="151">
        <v>29445</v>
      </c>
      <c r="W14" s="151">
        <v>36996</v>
      </c>
      <c r="X14" s="151">
        <v>32970</v>
      </c>
      <c r="Y14" s="151">
        <v>28719</v>
      </c>
      <c r="Z14" s="151">
        <v>31440</v>
      </c>
      <c r="AA14" s="151">
        <v>35742</v>
      </c>
      <c r="AB14" s="151">
        <v>31001</v>
      </c>
      <c r="AC14" s="151">
        <v>33672.258</v>
      </c>
      <c r="AD14" s="151">
        <v>30166.21</v>
      </c>
      <c r="AE14" s="151">
        <v>27875.582</v>
      </c>
      <c r="AF14" s="151">
        <v>22283.048</v>
      </c>
      <c r="AG14" s="151">
        <v>28527.372</v>
      </c>
    </row>
    <row r="15" spans="1:33" ht="12">
      <c r="A15" s="150" t="s">
        <v>12</v>
      </c>
      <c r="B15" s="151">
        <v>71772</v>
      </c>
      <c r="C15" s="151">
        <v>67840</v>
      </c>
      <c r="D15" s="151">
        <v>61024</v>
      </c>
      <c r="E15" s="151">
        <v>58090</v>
      </c>
      <c r="F15" s="151">
        <v>53207</v>
      </c>
      <c r="G15" s="151">
        <v>52300</v>
      </c>
      <c r="H15" s="151">
        <v>52681</v>
      </c>
      <c r="I15" s="151">
        <v>52723</v>
      </c>
      <c r="J15" s="151">
        <v>47950</v>
      </c>
      <c r="K15" s="151">
        <v>41700</v>
      </c>
      <c r="L15" s="151">
        <v>50372</v>
      </c>
      <c r="M15" s="151">
        <v>47925</v>
      </c>
      <c r="N15" s="151">
        <v>46903</v>
      </c>
      <c r="O15" s="151">
        <v>49152</v>
      </c>
      <c r="P15" s="151">
        <v>47430</v>
      </c>
      <c r="Q15" s="151">
        <v>47622</v>
      </c>
      <c r="R15" s="151">
        <v>47973</v>
      </c>
      <c r="S15" s="151">
        <v>48577</v>
      </c>
      <c r="T15" s="151">
        <v>45381</v>
      </c>
      <c r="U15" s="151">
        <v>44278</v>
      </c>
      <c r="V15" s="151">
        <v>44214</v>
      </c>
      <c r="W15" s="151">
        <v>44127</v>
      </c>
      <c r="X15" s="151">
        <v>42639</v>
      </c>
      <c r="Y15" s="151">
        <v>39967</v>
      </c>
      <c r="Z15" s="151">
        <v>38392</v>
      </c>
      <c r="AA15" s="151">
        <v>37838</v>
      </c>
      <c r="AB15" s="151">
        <v>38216</v>
      </c>
      <c r="AC15" s="151">
        <v>38660.617</v>
      </c>
      <c r="AD15" s="151">
        <v>38793.505</v>
      </c>
      <c r="AE15" s="151">
        <v>36192.835</v>
      </c>
      <c r="AF15" s="151">
        <v>29777.553</v>
      </c>
      <c r="AG15" s="151">
        <v>29675.2</v>
      </c>
    </row>
    <row r="16" spans="1:33" ht="12">
      <c r="A16" s="150" t="s">
        <v>70</v>
      </c>
      <c r="B16" s="151">
        <v>364050</v>
      </c>
      <c r="C16" s="151">
        <v>283806</v>
      </c>
      <c r="D16" s="151">
        <v>246910</v>
      </c>
      <c r="E16" s="151">
        <v>225477</v>
      </c>
      <c r="F16" s="151">
        <v>210088</v>
      </c>
      <c r="G16" s="151">
        <v>194811</v>
      </c>
      <c r="H16" s="151">
        <v>189575</v>
      </c>
      <c r="I16" s="151">
        <v>179215</v>
      </c>
      <c r="J16" s="151">
        <v>168364</v>
      </c>
      <c r="K16" s="151">
        <v>162961</v>
      </c>
      <c r="L16" s="151">
        <v>169942</v>
      </c>
      <c r="M16" s="151">
        <v>177512</v>
      </c>
      <c r="N16" s="151">
        <v>182940</v>
      </c>
      <c r="O16" s="151">
        <v>179771</v>
      </c>
      <c r="P16" s="151">
        <v>181918</v>
      </c>
      <c r="Q16" s="151">
        <v>177885</v>
      </c>
      <c r="R16" s="151">
        <v>176436</v>
      </c>
      <c r="S16" s="151">
        <v>180485</v>
      </c>
      <c r="T16" s="151">
        <v>174863</v>
      </c>
      <c r="U16" s="151">
        <v>169857</v>
      </c>
      <c r="V16" s="151">
        <v>169743</v>
      </c>
      <c r="W16" s="151">
        <v>176304</v>
      </c>
      <c r="X16" s="151">
        <v>185176</v>
      </c>
      <c r="Y16" s="151">
        <v>182491</v>
      </c>
      <c r="Z16" s="151">
        <v>176956</v>
      </c>
      <c r="AA16" s="151">
        <v>176970</v>
      </c>
      <c r="AB16" s="151">
        <v>171041</v>
      </c>
      <c r="AC16" s="151">
        <v>171214</v>
      </c>
      <c r="AD16" s="151">
        <v>167199</v>
      </c>
      <c r="AE16" s="151">
        <v>131451.204</v>
      </c>
      <c r="AF16" s="151">
        <v>107429.61</v>
      </c>
      <c r="AG16" s="151">
        <v>126182.054</v>
      </c>
    </row>
    <row r="17" spans="1:33" ht="12">
      <c r="A17" s="150" t="s">
        <v>13</v>
      </c>
      <c r="B17" s="151">
        <v>52053</v>
      </c>
      <c r="C17" s="151">
        <v>51551</v>
      </c>
      <c r="D17" s="151">
        <v>54493</v>
      </c>
      <c r="E17" s="151">
        <v>55183</v>
      </c>
      <c r="F17" s="151">
        <v>57973</v>
      </c>
      <c r="G17" s="151">
        <v>56962</v>
      </c>
      <c r="H17" s="151">
        <v>58152</v>
      </c>
      <c r="I17" s="151">
        <v>58625</v>
      </c>
      <c r="J17" s="151">
        <v>60624</v>
      </c>
      <c r="K17" s="151">
        <v>60947</v>
      </c>
      <c r="L17" s="151">
        <v>64564</v>
      </c>
      <c r="M17" s="151">
        <v>67255</v>
      </c>
      <c r="N17" s="151">
        <v>68718</v>
      </c>
      <c r="O17" s="151">
        <v>70069</v>
      </c>
      <c r="P17" s="151">
        <v>70855</v>
      </c>
      <c r="Q17" s="151">
        <v>70096</v>
      </c>
      <c r="R17" s="151">
        <v>64598</v>
      </c>
      <c r="S17" s="151">
        <v>66373</v>
      </c>
      <c r="T17" s="151">
        <v>64632</v>
      </c>
      <c r="U17" s="151">
        <v>65213</v>
      </c>
      <c r="V17" s="151">
        <v>57704</v>
      </c>
      <c r="W17" s="151">
        <v>59978</v>
      </c>
      <c r="X17" s="151">
        <v>61910</v>
      </c>
      <c r="Y17" s="151">
        <v>54386</v>
      </c>
      <c r="Z17" s="151">
        <v>51878</v>
      </c>
      <c r="AA17" s="151">
        <v>44267</v>
      </c>
      <c r="AB17" s="151">
        <v>34230</v>
      </c>
      <c r="AC17" s="151">
        <v>38061.474</v>
      </c>
      <c r="AD17" s="151">
        <v>36669.02</v>
      </c>
      <c r="AE17" s="151">
        <v>26621.16</v>
      </c>
      <c r="AF17" s="151">
        <v>14379.838</v>
      </c>
      <c r="AG17" s="151">
        <v>13213.707</v>
      </c>
    </row>
    <row r="18" spans="1:33" ht="12">
      <c r="A18" s="150" t="s">
        <v>14</v>
      </c>
      <c r="B18" s="151">
        <v>17899</v>
      </c>
      <c r="C18" s="151">
        <v>17160</v>
      </c>
      <c r="D18" s="151">
        <v>16508</v>
      </c>
      <c r="E18" s="151">
        <v>16415</v>
      </c>
      <c r="F18" s="151">
        <v>15001</v>
      </c>
      <c r="G18" s="151">
        <v>15242</v>
      </c>
      <c r="H18" s="151">
        <v>15593</v>
      </c>
      <c r="I18" s="151">
        <v>15593</v>
      </c>
      <c r="J18" s="151">
        <v>14958</v>
      </c>
      <c r="K18" s="151">
        <v>15115</v>
      </c>
      <c r="L18" s="151">
        <v>13503</v>
      </c>
      <c r="M18" s="151">
        <v>13937</v>
      </c>
      <c r="N18" s="151">
        <v>12947</v>
      </c>
      <c r="O18" s="151">
        <v>13246</v>
      </c>
      <c r="P18" s="151">
        <v>11803</v>
      </c>
      <c r="Q18" s="151">
        <v>9511</v>
      </c>
      <c r="R18" s="151">
        <v>9463</v>
      </c>
      <c r="S18" s="151">
        <v>9488</v>
      </c>
      <c r="T18" s="151">
        <v>9223</v>
      </c>
      <c r="U18" s="151">
        <v>8897</v>
      </c>
      <c r="V18" s="151">
        <v>8921</v>
      </c>
      <c r="W18" s="151">
        <v>9662</v>
      </c>
      <c r="X18" s="151">
        <v>9553</v>
      </c>
      <c r="Y18" s="151">
        <v>9662</v>
      </c>
      <c r="Z18" s="151">
        <v>9189</v>
      </c>
      <c r="AA18" s="151">
        <v>9162</v>
      </c>
      <c r="AB18" s="151">
        <v>9046</v>
      </c>
      <c r="AC18" s="151">
        <v>8109</v>
      </c>
      <c r="AD18" s="151">
        <v>8145</v>
      </c>
      <c r="AE18" s="151">
        <v>6882</v>
      </c>
      <c r="AF18" s="151">
        <v>6202</v>
      </c>
      <c r="AG18" s="151">
        <v>5035</v>
      </c>
    </row>
    <row r="19" spans="1:33" ht="12">
      <c r="A19" s="150" t="s">
        <v>15</v>
      </c>
      <c r="B19" s="151">
        <v>67391</v>
      </c>
      <c r="C19" s="151">
        <v>67948</v>
      </c>
      <c r="D19" s="151">
        <v>65392</v>
      </c>
      <c r="E19" s="151">
        <v>67221</v>
      </c>
      <c r="F19" s="151">
        <v>66034</v>
      </c>
      <c r="G19" s="151">
        <v>63196</v>
      </c>
      <c r="H19" s="151">
        <v>63864</v>
      </c>
      <c r="I19" s="151">
        <v>63143</v>
      </c>
      <c r="J19" s="151">
        <v>62786</v>
      </c>
      <c r="K19" s="151">
        <v>60826</v>
      </c>
      <c r="L19" s="151">
        <v>59488</v>
      </c>
      <c r="M19" s="151">
        <v>59538</v>
      </c>
      <c r="N19" s="151">
        <v>58168</v>
      </c>
      <c r="O19" s="151">
        <v>60871</v>
      </c>
      <c r="P19" s="151">
        <v>61175</v>
      </c>
      <c r="Q19" s="151">
        <v>61589</v>
      </c>
      <c r="R19" s="151">
        <v>60800</v>
      </c>
      <c r="S19" s="151">
        <v>57529</v>
      </c>
      <c r="T19" s="151">
        <v>59651</v>
      </c>
      <c r="U19" s="151">
        <v>57084</v>
      </c>
      <c r="V19" s="151">
        <v>56593</v>
      </c>
      <c r="W19" s="151">
        <v>62708</v>
      </c>
      <c r="X19" s="151">
        <v>64155</v>
      </c>
      <c r="Y19" s="151">
        <v>65934</v>
      </c>
      <c r="Z19" s="151">
        <v>63845</v>
      </c>
      <c r="AA19" s="151">
        <v>63047</v>
      </c>
      <c r="AB19" s="151">
        <v>60390</v>
      </c>
      <c r="AC19" s="151">
        <v>61183.702</v>
      </c>
      <c r="AD19" s="151">
        <v>58583.385</v>
      </c>
      <c r="AE19" s="151">
        <v>50461.443</v>
      </c>
      <c r="AF19" s="151">
        <v>46107.019</v>
      </c>
      <c r="AG19" s="151">
        <v>52614.807</v>
      </c>
    </row>
    <row r="20" spans="1:33" ht="12">
      <c r="A20" s="150" t="s">
        <v>16</v>
      </c>
      <c r="B20" s="151">
        <v>36872</v>
      </c>
      <c r="C20" s="151">
        <v>31340</v>
      </c>
      <c r="D20" s="151">
        <v>35138</v>
      </c>
      <c r="E20" s="151">
        <v>39615</v>
      </c>
      <c r="F20" s="151">
        <v>39737</v>
      </c>
      <c r="G20" s="151">
        <v>39810</v>
      </c>
      <c r="H20" s="151">
        <v>39894</v>
      </c>
      <c r="I20" s="151">
        <v>31504</v>
      </c>
      <c r="J20" s="151">
        <v>25857</v>
      </c>
      <c r="K20" s="151">
        <v>24092</v>
      </c>
      <c r="L20" s="151">
        <v>29313</v>
      </c>
      <c r="M20" s="151">
        <v>31086</v>
      </c>
      <c r="N20" s="151">
        <v>30785</v>
      </c>
      <c r="O20" s="151">
        <v>34321</v>
      </c>
      <c r="P20" s="151">
        <v>32176</v>
      </c>
      <c r="Q20" s="151">
        <v>32324</v>
      </c>
      <c r="R20" s="151">
        <v>36895</v>
      </c>
      <c r="S20" s="151">
        <v>35056</v>
      </c>
      <c r="T20" s="151">
        <v>36403</v>
      </c>
      <c r="U20" s="151">
        <v>33358</v>
      </c>
      <c r="V20" s="151">
        <v>30830</v>
      </c>
      <c r="W20" s="151">
        <v>37065</v>
      </c>
      <c r="X20" s="151">
        <v>33798</v>
      </c>
      <c r="Y20" s="151">
        <v>24971</v>
      </c>
      <c r="Z20" s="151">
        <v>25435</v>
      </c>
      <c r="AA20" s="151">
        <v>26204</v>
      </c>
      <c r="AB20" s="151">
        <v>23218</v>
      </c>
      <c r="AC20" s="151">
        <v>25575.035</v>
      </c>
      <c r="AD20" s="151">
        <v>24339.203</v>
      </c>
      <c r="AE20" s="151">
        <v>21457.638</v>
      </c>
      <c r="AF20" s="151">
        <v>15235.387</v>
      </c>
      <c r="AG20" s="151">
        <v>18205.318</v>
      </c>
    </row>
    <row r="21" spans="1:33" ht="12">
      <c r="A21" s="150" t="s">
        <v>17</v>
      </c>
      <c r="B21" s="151">
        <v>5827</v>
      </c>
      <c r="C21" s="151">
        <v>5360</v>
      </c>
      <c r="D21" s="151">
        <v>5738</v>
      </c>
      <c r="E21" s="151">
        <v>5256</v>
      </c>
      <c r="F21" s="151">
        <v>4985</v>
      </c>
      <c r="G21" s="151">
        <v>4911</v>
      </c>
      <c r="H21" s="151">
        <v>4563</v>
      </c>
      <c r="I21" s="151">
        <v>4994</v>
      </c>
      <c r="J21" s="151">
        <v>4860</v>
      </c>
      <c r="K21" s="151">
        <v>4465</v>
      </c>
      <c r="L21" s="151">
        <v>4479</v>
      </c>
      <c r="M21" s="151">
        <v>4714</v>
      </c>
      <c r="N21" s="151">
        <v>5025</v>
      </c>
      <c r="O21" s="151">
        <v>4744</v>
      </c>
      <c r="P21" s="151">
        <v>4779</v>
      </c>
      <c r="Q21" s="151">
        <v>4580</v>
      </c>
      <c r="R21" s="151">
        <v>4664</v>
      </c>
      <c r="S21" s="151">
        <v>4671</v>
      </c>
      <c r="T21" s="151">
        <v>4601</v>
      </c>
      <c r="U21" s="151">
        <v>4450</v>
      </c>
      <c r="V21" s="151">
        <v>4419</v>
      </c>
      <c r="W21" s="151">
        <v>4557</v>
      </c>
      <c r="X21" s="151">
        <v>4512</v>
      </c>
      <c r="Y21" s="151">
        <v>4030</v>
      </c>
      <c r="Z21" s="151">
        <v>3186</v>
      </c>
      <c r="AA21" s="151">
        <v>3212</v>
      </c>
      <c r="AB21" s="151">
        <v>3376</v>
      </c>
      <c r="AC21" s="151">
        <v>3338.902</v>
      </c>
      <c r="AD21" s="151">
        <v>3258.576</v>
      </c>
      <c r="AE21" s="151">
        <v>3123.188</v>
      </c>
      <c r="AF21" s="151">
        <v>3147.531</v>
      </c>
      <c r="AG21" s="151">
        <v>2832.992</v>
      </c>
    </row>
    <row r="22" spans="1:33" ht="12">
      <c r="A22" s="150" t="s">
        <v>18</v>
      </c>
      <c r="B22" s="151">
        <v>12481</v>
      </c>
      <c r="C22" s="151">
        <v>10913</v>
      </c>
      <c r="D22" s="151">
        <v>9351</v>
      </c>
      <c r="E22" s="151">
        <v>8957</v>
      </c>
      <c r="F22" s="151">
        <v>7303</v>
      </c>
      <c r="G22" s="151">
        <v>7221</v>
      </c>
      <c r="H22" s="151">
        <v>7142</v>
      </c>
      <c r="I22" s="151">
        <v>6196</v>
      </c>
      <c r="J22" s="151">
        <v>5566</v>
      </c>
      <c r="K22" s="151">
        <v>5134</v>
      </c>
      <c r="L22" s="151">
        <v>4213</v>
      </c>
      <c r="M22" s="151">
        <v>4313</v>
      </c>
      <c r="N22" s="151">
        <v>4046</v>
      </c>
      <c r="O22" s="151">
        <v>3960</v>
      </c>
      <c r="P22" s="151">
        <v>3589</v>
      </c>
      <c r="Q22" s="151">
        <v>3307</v>
      </c>
      <c r="R22" s="151">
        <v>3168</v>
      </c>
      <c r="S22" s="151">
        <v>2935</v>
      </c>
      <c r="T22" s="151">
        <v>3374</v>
      </c>
      <c r="U22" s="151">
        <v>3266</v>
      </c>
      <c r="V22" s="151">
        <v>3051</v>
      </c>
      <c r="W22" s="151">
        <v>3151</v>
      </c>
      <c r="X22" s="151">
        <v>2976</v>
      </c>
      <c r="Y22" s="151">
        <v>2730</v>
      </c>
      <c r="Z22" s="151">
        <v>2451</v>
      </c>
      <c r="AA22" s="151">
        <v>2598</v>
      </c>
      <c r="AB22" s="151">
        <v>2420</v>
      </c>
      <c r="AC22" s="151">
        <v>2349</v>
      </c>
      <c r="AD22" s="151">
        <v>2054</v>
      </c>
      <c r="AE22" s="151">
        <v>1927</v>
      </c>
      <c r="AF22" s="151">
        <v>1678</v>
      </c>
      <c r="AG22" s="151">
        <v>1306</v>
      </c>
    </row>
    <row r="23" ht="12"/>
    <row r="24" spans="1:7" s="57" customFormat="1" ht="12">
      <c r="A24" s="29" t="s">
        <v>33</v>
      </c>
      <c r="B24" s="29" t="s">
        <v>35</v>
      </c>
      <c r="G24" s="57" t="s">
        <v>263</v>
      </c>
    </row>
    <row r="25" spans="1:2" ht="12">
      <c r="A25" s="24" t="s">
        <v>6</v>
      </c>
      <c r="B25" s="24" t="s">
        <v>19</v>
      </c>
    </row>
    <row r="26" spans="1:2" ht="12">
      <c r="A26" s="24" t="s">
        <v>8</v>
      </c>
      <c r="B26" s="24" t="s">
        <v>39</v>
      </c>
    </row>
    <row r="27" ht="12"/>
    <row r="28" spans="1:33" ht="12">
      <c r="A28" s="152" t="s">
        <v>10</v>
      </c>
      <c r="B28" s="152" t="s">
        <v>40</v>
      </c>
      <c r="C28" s="152" t="s">
        <v>41</v>
      </c>
      <c r="D28" s="152" t="s">
        <v>42</v>
      </c>
      <c r="E28" s="152" t="s">
        <v>43</v>
      </c>
      <c r="F28" s="152" t="s">
        <v>44</v>
      </c>
      <c r="G28" s="152" t="s">
        <v>45</v>
      </c>
      <c r="H28" s="152" t="s">
        <v>46</v>
      </c>
      <c r="I28" s="152" t="s">
        <v>47</v>
      </c>
      <c r="J28" s="152" t="s">
        <v>48</v>
      </c>
      <c r="K28" s="152" t="s">
        <v>49</v>
      </c>
      <c r="L28" s="152" t="s">
        <v>50</v>
      </c>
      <c r="M28" s="152" t="s">
        <v>51</v>
      </c>
      <c r="N28" s="152" t="s">
        <v>52</v>
      </c>
      <c r="O28" s="152" t="s">
        <v>53</v>
      </c>
      <c r="P28" s="152" t="s">
        <v>54</v>
      </c>
      <c r="Q28" s="152" t="s">
        <v>55</v>
      </c>
      <c r="R28" s="152" t="s">
        <v>56</v>
      </c>
      <c r="S28" s="152" t="s">
        <v>57</v>
      </c>
      <c r="T28" s="152" t="s">
        <v>58</v>
      </c>
      <c r="U28" s="152" t="s">
        <v>59</v>
      </c>
      <c r="V28" s="152" t="s">
        <v>60</v>
      </c>
      <c r="W28" s="152" t="s">
        <v>61</v>
      </c>
      <c r="X28" s="152" t="s">
        <v>62</v>
      </c>
      <c r="Y28" s="152" t="s">
        <v>63</v>
      </c>
      <c r="Z28" s="152" t="s">
        <v>64</v>
      </c>
      <c r="AA28" s="152" t="s">
        <v>65</v>
      </c>
      <c r="AB28" s="152" t="s">
        <v>66</v>
      </c>
      <c r="AC28" s="152" t="s">
        <v>36</v>
      </c>
      <c r="AD28" s="152" t="s">
        <v>67</v>
      </c>
      <c r="AE28" s="152" t="s">
        <v>220</v>
      </c>
      <c r="AF28" s="152" t="s">
        <v>221</v>
      </c>
      <c r="AG28" s="152" t="s">
        <v>242</v>
      </c>
    </row>
    <row r="29" spans="1:33" ht="12">
      <c r="A29" s="152" t="s">
        <v>185</v>
      </c>
      <c r="B29" s="28">
        <f>B45+B61+B77+B93+B109+B125</f>
        <v>494808.721</v>
      </c>
      <c r="C29" s="28">
        <f aca="true" t="shared" si="0" ref="C29:AG37">C45+C61+C77+C93+C109+C125</f>
        <v>457551.67</v>
      </c>
      <c r="D29" s="28">
        <f t="shared" si="0"/>
        <v>449939.987</v>
      </c>
      <c r="E29" s="28">
        <f t="shared" si="0"/>
        <v>443397.024</v>
      </c>
      <c r="F29" s="28">
        <f t="shared" si="0"/>
        <v>435761</v>
      </c>
      <c r="G29" s="28">
        <f t="shared" si="0"/>
        <v>429065.1</v>
      </c>
      <c r="H29" s="28">
        <f t="shared" si="0"/>
        <v>431059.2</v>
      </c>
      <c r="I29" s="28">
        <f t="shared" si="0"/>
        <v>420702.8</v>
      </c>
      <c r="J29" s="28">
        <f t="shared" si="0"/>
        <v>404193.7</v>
      </c>
      <c r="K29" s="28">
        <f t="shared" si="0"/>
        <v>385347.9</v>
      </c>
      <c r="L29" s="28">
        <f t="shared" si="0"/>
        <v>403075.2</v>
      </c>
      <c r="M29" s="28">
        <f t="shared" si="0"/>
        <v>419624.2</v>
      </c>
      <c r="N29" s="28">
        <f t="shared" si="0"/>
        <v>419436.8</v>
      </c>
      <c r="O29" s="28">
        <f t="shared" si="0"/>
        <v>426181.8</v>
      </c>
      <c r="P29" s="28">
        <f t="shared" si="0"/>
        <v>424239</v>
      </c>
      <c r="Q29" s="28">
        <f t="shared" si="0"/>
        <v>416129.618</v>
      </c>
      <c r="R29" s="28">
        <f t="shared" si="0"/>
        <v>410688.79699999996</v>
      </c>
      <c r="S29" s="28">
        <f t="shared" si="0"/>
        <v>415963</v>
      </c>
      <c r="T29" s="28">
        <f t="shared" si="0"/>
        <v>402338.3</v>
      </c>
      <c r="U29" s="28">
        <f t="shared" si="0"/>
        <v>389626.3</v>
      </c>
      <c r="V29" s="28">
        <f t="shared" si="0"/>
        <v>379684.4</v>
      </c>
      <c r="W29" s="28">
        <f t="shared" si="0"/>
        <v>409465</v>
      </c>
      <c r="X29" s="28">
        <f t="shared" si="0"/>
        <v>412101.3</v>
      </c>
      <c r="Y29" s="28">
        <f t="shared" si="0"/>
        <v>387017.8</v>
      </c>
      <c r="Z29" s="28">
        <f t="shared" si="0"/>
        <v>378025.4</v>
      </c>
      <c r="AA29" s="28">
        <f t="shared" si="0"/>
        <v>375376.7</v>
      </c>
      <c r="AB29" s="28">
        <f t="shared" si="0"/>
        <v>350460.2</v>
      </c>
      <c r="AC29" s="28">
        <f t="shared" si="0"/>
        <v>356737.83400000003</v>
      </c>
      <c r="AD29" s="28">
        <f t="shared" si="0"/>
        <v>345093.1290000001</v>
      </c>
      <c r="AE29" s="28">
        <f t="shared" si="0"/>
        <v>284198.691</v>
      </c>
      <c r="AF29" s="28">
        <f t="shared" si="0"/>
        <v>226012.98399999997</v>
      </c>
      <c r="AG29" s="28">
        <f t="shared" si="0"/>
        <v>255327.37300000002</v>
      </c>
    </row>
    <row r="30" spans="1:33" ht="12">
      <c r="A30" s="152" t="s">
        <v>11</v>
      </c>
      <c r="B30" s="28">
        <f aca="true" t="shared" si="1" ref="B30:Q38">B46+B62+B78+B94+B110+B126</f>
        <v>26911</v>
      </c>
      <c r="C30" s="28">
        <f t="shared" si="1"/>
        <v>21416</v>
      </c>
      <c r="D30" s="28">
        <f t="shared" si="1"/>
        <v>22513</v>
      </c>
      <c r="E30" s="28">
        <f t="shared" si="1"/>
        <v>20516</v>
      </c>
      <c r="F30" s="28">
        <f t="shared" si="1"/>
        <v>22468</v>
      </c>
      <c r="G30" s="28">
        <f t="shared" si="1"/>
        <v>24798</v>
      </c>
      <c r="H30" s="28">
        <f t="shared" si="1"/>
        <v>24202</v>
      </c>
      <c r="I30" s="28">
        <f t="shared" si="1"/>
        <v>27201</v>
      </c>
      <c r="J30" s="28">
        <f t="shared" si="1"/>
        <v>26052</v>
      </c>
      <c r="K30" s="28">
        <f t="shared" si="1"/>
        <v>21535</v>
      </c>
      <c r="L30" s="28">
        <f t="shared" si="1"/>
        <v>23141</v>
      </c>
      <c r="M30" s="28">
        <f t="shared" si="1"/>
        <v>24723</v>
      </c>
      <c r="N30" s="28">
        <f t="shared" si="1"/>
        <v>22032</v>
      </c>
      <c r="O30" s="28">
        <f t="shared" si="1"/>
        <v>24335</v>
      </c>
      <c r="P30" s="28">
        <f t="shared" si="1"/>
        <v>23745</v>
      </c>
      <c r="Q30" s="28">
        <f t="shared" si="1"/>
        <v>22029</v>
      </c>
      <c r="R30" s="28">
        <f t="shared" si="0"/>
        <v>22442</v>
      </c>
      <c r="S30" s="28">
        <f t="shared" si="0"/>
        <v>25304</v>
      </c>
      <c r="T30" s="28">
        <f t="shared" si="0"/>
        <v>25050</v>
      </c>
      <c r="U30" s="28">
        <f t="shared" si="0"/>
        <v>24414</v>
      </c>
      <c r="V30" s="28">
        <f t="shared" si="0"/>
        <v>26962</v>
      </c>
      <c r="W30" s="28">
        <f t="shared" si="0"/>
        <v>35234</v>
      </c>
      <c r="X30" s="28">
        <f t="shared" si="0"/>
        <v>30878</v>
      </c>
      <c r="Y30" s="28">
        <f t="shared" si="0"/>
        <v>25914</v>
      </c>
      <c r="Z30" s="28">
        <f t="shared" si="0"/>
        <v>28428</v>
      </c>
      <c r="AA30" s="28">
        <f t="shared" si="0"/>
        <v>33408</v>
      </c>
      <c r="AB30" s="28">
        <f t="shared" si="0"/>
        <v>28536</v>
      </c>
      <c r="AC30" s="28">
        <f t="shared" si="0"/>
        <v>31244.924</v>
      </c>
      <c r="AD30" s="28">
        <f t="shared" si="0"/>
        <v>27512.144</v>
      </c>
      <c r="AE30" s="28">
        <f t="shared" si="0"/>
        <v>25437.45</v>
      </c>
      <c r="AF30" s="28">
        <f t="shared" si="0"/>
        <v>19713.523</v>
      </c>
      <c r="AG30" s="28">
        <f t="shared" si="0"/>
        <v>25059.645</v>
      </c>
    </row>
    <row r="31" spans="1:33" ht="12">
      <c r="A31" s="152" t="s">
        <v>12</v>
      </c>
      <c r="B31" s="28">
        <f t="shared" si="1"/>
        <v>43710</v>
      </c>
      <c r="C31" s="28">
        <f t="shared" si="0"/>
        <v>42443</v>
      </c>
      <c r="D31" s="28">
        <f t="shared" si="0"/>
        <v>40889</v>
      </c>
      <c r="E31" s="28">
        <f t="shared" si="0"/>
        <v>40922</v>
      </c>
      <c r="F31" s="28">
        <f t="shared" si="0"/>
        <v>39355</v>
      </c>
      <c r="G31" s="28">
        <f t="shared" si="0"/>
        <v>40769</v>
      </c>
      <c r="H31" s="28">
        <f t="shared" si="0"/>
        <v>42236</v>
      </c>
      <c r="I31" s="28">
        <f t="shared" si="0"/>
        <v>43855</v>
      </c>
      <c r="J31" s="28">
        <f t="shared" si="0"/>
        <v>42308</v>
      </c>
      <c r="K31" s="28">
        <f t="shared" si="0"/>
        <v>35963</v>
      </c>
      <c r="L31" s="28">
        <f t="shared" si="0"/>
        <v>41150</v>
      </c>
      <c r="M31" s="28">
        <f t="shared" si="0"/>
        <v>41917</v>
      </c>
      <c r="N31" s="28">
        <f t="shared" si="0"/>
        <v>40682</v>
      </c>
      <c r="O31" s="28">
        <f t="shared" si="0"/>
        <v>40402</v>
      </c>
      <c r="P31" s="28">
        <f t="shared" si="0"/>
        <v>39874</v>
      </c>
      <c r="Q31" s="28">
        <f t="shared" si="0"/>
        <v>40950</v>
      </c>
      <c r="R31" s="28">
        <f t="shared" si="0"/>
        <v>40377</v>
      </c>
      <c r="S31" s="28">
        <f t="shared" si="0"/>
        <v>42615</v>
      </c>
      <c r="T31" s="28">
        <f t="shared" si="0"/>
        <v>40208</v>
      </c>
      <c r="U31" s="28">
        <f t="shared" si="0"/>
        <v>37557</v>
      </c>
      <c r="V31" s="28">
        <f t="shared" si="0"/>
        <v>38479</v>
      </c>
      <c r="W31" s="28">
        <f t="shared" si="0"/>
        <v>39079</v>
      </c>
      <c r="X31" s="28">
        <f t="shared" si="0"/>
        <v>37392</v>
      </c>
      <c r="Y31" s="28">
        <f t="shared" si="0"/>
        <v>34637</v>
      </c>
      <c r="Z31" s="28">
        <f t="shared" si="0"/>
        <v>33680</v>
      </c>
      <c r="AA31" s="28">
        <f t="shared" si="0"/>
        <v>33359</v>
      </c>
      <c r="AB31" s="28">
        <f t="shared" si="0"/>
        <v>33465</v>
      </c>
      <c r="AC31" s="28">
        <f t="shared" si="0"/>
        <v>33540.74</v>
      </c>
      <c r="AD31" s="28">
        <f t="shared" si="0"/>
        <v>33785.838</v>
      </c>
      <c r="AE31" s="28">
        <f t="shared" si="0"/>
        <v>31634.838000000003</v>
      </c>
      <c r="AF31" s="28">
        <f t="shared" si="0"/>
        <v>25972.403</v>
      </c>
      <c r="AG31" s="28">
        <f t="shared" si="0"/>
        <v>27019.500999999997</v>
      </c>
    </row>
    <row r="32" spans="1:33" ht="12">
      <c r="A32" s="152" t="s">
        <v>70</v>
      </c>
      <c r="B32" s="28">
        <f t="shared" si="1"/>
        <v>227902</v>
      </c>
      <c r="C32" s="28">
        <f t="shared" si="0"/>
        <v>204903</v>
      </c>
      <c r="D32" s="28">
        <f t="shared" si="0"/>
        <v>193707</v>
      </c>
      <c r="E32" s="28">
        <f t="shared" si="0"/>
        <v>183545</v>
      </c>
      <c r="F32" s="28">
        <f t="shared" si="0"/>
        <v>178395</v>
      </c>
      <c r="G32" s="28">
        <f t="shared" si="0"/>
        <v>170296</v>
      </c>
      <c r="H32" s="28">
        <f t="shared" si="0"/>
        <v>170291</v>
      </c>
      <c r="I32" s="28">
        <f t="shared" si="0"/>
        <v>164967</v>
      </c>
      <c r="J32" s="28">
        <f t="shared" si="0"/>
        <v>153644</v>
      </c>
      <c r="K32" s="28">
        <f t="shared" si="0"/>
        <v>149692</v>
      </c>
      <c r="L32" s="28">
        <f t="shared" si="0"/>
        <v>157390</v>
      </c>
      <c r="M32" s="28">
        <f t="shared" si="0"/>
        <v>165238</v>
      </c>
      <c r="N32" s="28">
        <f t="shared" si="0"/>
        <v>170848</v>
      </c>
      <c r="O32" s="28">
        <f t="shared" si="0"/>
        <v>167744</v>
      </c>
      <c r="P32" s="28">
        <f t="shared" si="0"/>
        <v>171140</v>
      </c>
      <c r="Q32" s="28">
        <f t="shared" si="0"/>
        <v>165979</v>
      </c>
      <c r="R32" s="28">
        <f t="shared" si="0"/>
        <v>163427</v>
      </c>
      <c r="S32" s="28">
        <f t="shared" si="0"/>
        <v>167817</v>
      </c>
      <c r="T32" s="28">
        <f t="shared" si="0"/>
        <v>162006</v>
      </c>
      <c r="U32" s="28">
        <f t="shared" si="0"/>
        <v>158520</v>
      </c>
      <c r="V32" s="28">
        <f t="shared" si="0"/>
        <v>155009</v>
      </c>
      <c r="W32" s="28">
        <f t="shared" si="0"/>
        <v>160212</v>
      </c>
      <c r="X32" s="28">
        <f t="shared" si="0"/>
        <v>169616</v>
      </c>
      <c r="Y32" s="28">
        <f t="shared" si="0"/>
        <v>166529</v>
      </c>
      <c r="Z32" s="28">
        <f t="shared" si="0"/>
        <v>161921</v>
      </c>
      <c r="AA32" s="28">
        <f t="shared" si="0"/>
        <v>161770</v>
      </c>
      <c r="AB32" s="28">
        <f t="shared" si="0"/>
        <v>156875</v>
      </c>
      <c r="AC32" s="28">
        <f t="shared" si="0"/>
        <v>155109</v>
      </c>
      <c r="AD32" s="28">
        <f t="shared" si="0"/>
        <v>150642</v>
      </c>
      <c r="AE32" s="28">
        <f t="shared" si="0"/>
        <v>117429</v>
      </c>
      <c r="AF32" s="28">
        <f t="shared" si="0"/>
        <v>94037.399</v>
      </c>
      <c r="AG32" s="28">
        <f t="shared" si="0"/>
        <v>111105.44200000001</v>
      </c>
    </row>
    <row r="33" spans="1:33" ht="12">
      <c r="A33" s="152" t="s">
        <v>13</v>
      </c>
      <c r="B33" s="28">
        <f t="shared" si="1"/>
        <v>50531</v>
      </c>
      <c r="C33" s="28">
        <f t="shared" si="0"/>
        <v>50265</v>
      </c>
      <c r="D33" s="28">
        <f t="shared" si="0"/>
        <v>53790</v>
      </c>
      <c r="E33" s="28">
        <f t="shared" si="0"/>
        <v>54323</v>
      </c>
      <c r="F33" s="28">
        <f t="shared" si="0"/>
        <v>57249</v>
      </c>
      <c r="G33" s="28">
        <f t="shared" si="0"/>
        <v>56240</v>
      </c>
      <c r="H33" s="28">
        <f t="shared" si="0"/>
        <v>57354</v>
      </c>
      <c r="I33" s="28">
        <f t="shared" si="0"/>
        <v>57929</v>
      </c>
      <c r="J33" s="28">
        <f t="shared" si="0"/>
        <v>60027</v>
      </c>
      <c r="K33" s="28">
        <f t="shared" si="0"/>
        <v>60513</v>
      </c>
      <c r="L33" s="28">
        <f t="shared" si="0"/>
        <v>63864</v>
      </c>
      <c r="M33" s="28">
        <f t="shared" si="0"/>
        <v>66740</v>
      </c>
      <c r="N33" s="28">
        <f t="shared" si="0"/>
        <v>68217</v>
      </c>
      <c r="O33" s="28">
        <f t="shared" si="0"/>
        <v>69455</v>
      </c>
      <c r="P33" s="28">
        <f t="shared" si="0"/>
        <v>70233</v>
      </c>
      <c r="Q33" s="28">
        <f t="shared" si="0"/>
        <v>69429</v>
      </c>
      <c r="R33" s="28">
        <f t="shared" si="0"/>
        <v>63956</v>
      </c>
      <c r="S33" s="28">
        <f t="shared" si="0"/>
        <v>65868</v>
      </c>
      <c r="T33" s="28">
        <f t="shared" si="0"/>
        <v>64227</v>
      </c>
      <c r="U33" s="28">
        <f t="shared" si="0"/>
        <v>65165</v>
      </c>
      <c r="V33" s="28">
        <f t="shared" si="0"/>
        <v>57656</v>
      </c>
      <c r="W33" s="28">
        <f t="shared" si="0"/>
        <v>59868</v>
      </c>
      <c r="X33" s="28">
        <f t="shared" si="0"/>
        <v>61907</v>
      </c>
      <c r="Y33" s="28">
        <f t="shared" si="0"/>
        <v>54292</v>
      </c>
      <c r="Z33" s="28">
        <f t="shared" si="0"/>
        <v>51631</v>
      </c>
      <c r="AA33" s="28">
        <f t="shared" si="0"/>
        <v>44023</v>
      </c>
      <c r="AB33" s="28">
        <f t="shared" si="0"/>
        <v>34179</v>
      </c>
      <c r="AC33" s="28">
        <f t="shared" si="0"/>
        <v>38006.1</v>
      </c>
      <c r="AD33" s="28">
        <f t="shared" si="0"/>
        <v>37797.82</v>
      </c>
      <c r="AE33" s="28">
        <f t="shared" si="0"/>
        <v>26584.05</v>
      </c>
      <c r="AF33" s="28">
        <f t="shared" si="0"/>
        <v>14340.51</v>
      </c>
      <c r="AG33" s="28">
        <f t="shared" si="0"/>
        <v>13164.546</v>
      </c>
    </row>
    <row r="34" spans="1:33" ht="12">
      <c r="A34" s="152" t="s">
        <v>14</v>
      </c>
      <c r="B34" s="28">
        <f t="shared" si="1"/>
        <v>14534</v>
      </c>
      <c r="C34" s="28">
        <f t="shared" si="0"/>
        <v>13545</v>
      </c>
      <c r="D34" s="28">
        <f t="shared" si="0"/>
        <v>14386</v>
      </c>
      <c r="E34" s="28">
        <f t="shared" si="0"/>
        <v>13914</v>
      </c>
      <c r="F34" s="28">
        <f t="shared" si="0"/>
        <v>13188</v>
      </c>
      <c r="G34" s="28">
        <f t="shared" si="0"/>
        <v>13828</v>
      </c>
      <c r="H34" s="28">
        <f t="shared" si="0"/>
        <v>14362</v>
      </c>
      <c r="I34" s="28">
        <f t="shared" si="0"/>
        <v>14224</v>
      </c>
      <c r="J34" s="28">
        <f t="shared" si="0"/>
        <v>14300</v>
      </c>
      <c r="K34" s="28">
        <f t="shared" si="0"/>
        <v>14455</v>
      </c>
      <c r="L34" s="28">
        <f t="shared" si="0"/>
        <v>12973</v>
      </c>
      <c r="M34" s="28">
        <f t="shared" si="0"/>
        <v>13335</v>
      </c>
      <c r="N34" s="28">
        <f t="shared" si="0"/>
        <v>12703</v>
      </c>
      <c r="O34" s="28">
        <f t="shared" si="0"/>
        <v>12989</v>
      </c>
      <c r="P34" s="28">
        <f t="shared" si="0"/>
        <v>11646</v>
      </c>
      <c r="Q34" s="28">
        <f t="shared" si="0"/>
        <v>9369</v>
      </c>
      <c r="R34" s="28">
        <f t="shared" si="0"/>
        <v>9328</v>
      </c>
      <c r="S34" s="28">
        <f t="shared" si="0"/>
        <v>9385</v>
      </c>
      <c r="T34" s="28">
        <f t="shared" si="0"/>
        <v>9081</v>
      </c>
      <c r="U34" s="28">
        <f t="shared" si="0"/>
        <v>8757</v>
      </c>
      <c r="V34" s="28">
        <f t="shared" si="0"/>
        <v>8742</v>
      </c>
      <c r="W34" s="28">
        <f t="shared" si="0"/>
        <v>9392</v>
      </c>
      <c r="X34" s="28">
        <f t="shared" si="0"/>
        <v>9184</v>
      </c>
      <c r="Y34" s="28">
        <f t="shared" si="0"/>
        <v>9284</v>
      </c>
      <c r="Z34" s="28">
        <f t="shared" si="0"/>
        <v>8869</v>
      </c>
      <c r="AA34" s="28">
        <f t="shared" si="0"/>
        <v>8821</v>
      </c>
      <c r="AB34" s="28">
        <f t="shared" si="0"/>
        <v>8768</v>
      </c>
      <c r="AC34" s="28">
        <f t="shared" si="0"/>
        <v>7704</v>
      </c>
      <c r="AD34" s="28">
        <f t="shared" si="0"/>
        <v>7874</v>
      </c>
      <c r="AE34" s="28">
        <f t="shared" si="0"/>
        <v>6667</v>
      </c>
      <c r="AF34" s="28">
        <f t="shared" si="0"/>
        <v>6042</v>
      </c>
      <c r="AG34" s="28">
        <f t="shared" si="0"/>
        <v>4902</v>
      </c>
    </row>
    <row r="35" spans="1:33" ht="12">
      <c r="A35" s="152" t="s">
        <v>15</v>
      </c>
      <c r="B35" s="28">
        <f t="shared" si="1"/>
        <v>66915</v>
      </c>
      <c r="C35" s="28">
        <f t="shared" si="0"/>
        <v>67452</v>
      </c>
      <c r="D35" s="28">
        <f t="shared" si="0"/>
        <v>65113</v>
      </c>
      <c r="E35" s="28">
        <f t="shared" si="0"/>
        <v>66388</v>
      </c>
      <c r="F35" s="28">
        <f t="shared" si="0"/>
        <v>65211</v>
      </c>
      <c r="G35" s="28">
        <f t="shared" si="0"/>
        <v>62281</v>
      </c>
      <c r="H35" s="28">
        <f t="shared" si="0"/>
        <v>62887</v>
      </c>
      <c r="I35" s="28">
        <f t="shared" si="0"/>
        <v>62383</v>
      </c>
      <c r="J35" s="28">
        <f t="shared" si="0"/>
        <v>62147</v>
      </c>
      <c r="K35" s="28">
        <f t="shared" si="0"/>
        <v>60350</v>
      </c>
      <c r="L35" s="28">
        <f t="shared" si="0"/>
        <v>59105</v>
      </c>
      <c r="M35" s="28">
        <f t="shared" si="0"/>
        <v>59168</v>
      </c>
      <c r="N35" s="28">
        <f t="shared" si="0"/>
        <v>57701</v>
      </c>
      <c r="O35" s="28">
        <f t="shared" si="0"/>
        <v>60409</v>
      </c>
      <c r="P35" s="28">
        <f t="shared" si="0"/>
        <v>60375</v>
      </c>
      <c r="Q35" s="28">
        <f t="shared" si="0"/>
        <v>61075</v>
      </c>
      <c r="R35" s="28">
        <f t="shared" si="0"/>
        <v>60231</v>
      </c>
      <c r="S35" s="28">
        <f t="shared" si="0"/>
        <v>56896</v>
      </c>
      <c r="T35" s="28">
        <f t="shared" si="0"/>
        <v>58645</v>
      </c>
      <c r="U35" s="28">
        <f t="shared" si="0"/>
        <v>56059</v>
      </c>
      <c r="V35" s="28">
        <f t="shared" si="0"/>
        <v>55733</v>
      </c>
      <c r="W35" s="28">
        <f t="shared" si="0"/>
        <v>61800</v>
      </c>
      <c r="X35" s="28">
        <f t="shared" si="0"/>
        <v>63333</v>
      </c>
      <c r="Y35" s="28">
        <f t="shared" si="0"/>
        <v>65069</v>
      </c>
      <c r="Z35" s="28">
        <f t="shared" si="0"/>
        <v>63206</v>
      </c>
      <c r="AA35" s="28">
        <f t="shared" si="0"/>
        <v>62411</v>
      </c>
      <c r="AB35" s="28">
        <f t="shared" si="0"/>
        <v>59846</v>
      </c>
      <c r="AC35" s="28">
        <f t="shared" si="0"/>
        <v>60526.317</v>
      </c>
      <c r="AD35" s="28">
        <f t="shared" si="0"/>
        <v>58081.066</v>
      </c>
      <c r="AE35" s="28">
        <f t="shared" si="0"/>
        <v>50071.471</v>
      </c>
      <c r="AF35" s="28">
        <f t="shared" si="0"/>
        <v>45881.555</v>
      </c>
      <c r="AG35" s="28">
        <f t="shared" si="0"/>
        <v>52453.129</v>
      </c>
    </row>
    <row r="36" spans="1:33" ht="12">
      <c r="A36" s="152" t="s">
        <v>16</v>
      </c>
      <c r="B36" s="28">
        <f t="shared" si="1"/>
        <v>33856</v>
      </c>
      <c r="C36" s="28">
        <f t="shared" si="0"/>
        <v>28598</v>
      </c>
      <c r="D36" s="28">
        <f t="shared" si="0"/>
        <v>32968</v>
      </c>
      <c r="E36" s="28">
        <f t="shared" si="0"/>
        <v>38649</v>
      </c>
      <c r="F36" s="28">
        <f t="shared" si="0"/>
        <v>37994</v>
      </c>
      <c r="G36" s="28">
        <f t="shared" si="0"/>
        <v>38767</v>
      </c>
      <c r="H36" s="28">
        <f t="shared" si="0"/>
        <v>38674</v>
      </c>
      <c r="I36" s="28">
        <f t="shared" si="0"/>
        <v>30468</v>
      </c>
      <c r="J36" s="28">
        <f t="shared" si="0"/>
        <v>24944</v>
      </c>
      <c r="K36" s="28">
        <f t="shared" si="0"/>
        <v>23767</v>
      </c>
      <c r="L36" s="28">
        <f t="shared" si="0"/>
        <v>28050</v>
      </c>
      <c r="M36" s="28">
        <f t="shared" si="0"/>
        <v>29715</v>
      </c>
      <c r="N36" s="28">
        <f t="shared" si="0"/>
        <v>29304</v>
      </c>
      <c r="O36" s="28">
        <f t="shared" si="0"/>
        <v>33257</v>
      </c>
      <c r="P36" s="28">
        <f t="shared" si="0"/>
        <v>30472</v>
      </c>
      <c r="Q36" s="28">
        <f t="shared" si="0"/>
        <v>31130</v>
      </c>
      <c r="R36" s="28">
        <f t="shared" si="0"/>
        <v>36010</v>
      </c>
      <c r="S36" s="28">
        <f t="shared" si="0"/>
        <v>34567</v>
      </c>
      <c r="T36" s="28">
        <f t="shared" si="0"/>
        <v>35664</v>
      </c>
      <c r="U36" s="28">
        <f t="shared" si="0"/>
        <v>31839</v>
      </c>
      <c r="V36" s="28">
        <f t="shared" si="0"/>
        <v>29830</v>
      </c>
      <c r="W36" s="28">
        <f t="shared" si="0"/>
        <v>36355</v>
      </c>
      <c r="X36" s="28">
        <f t="shared" si="0"/>
        <v>32543</v>
      </c>
      <c r="Y36" s="28">
        <f t="shared" si="0"/>
        <v>24672</v>
      </c>
      <c r="Z36" s="28">
        <f t="shared" si="0"/>
        <v>24805</v>
      </c>
      <c r="AA36" s="28">
        <f t="shared" si="0"/>
        <v>25937</v>
      </c>
      <c r="AB36" s="28">
        <f t="shared" si="0"/>
        <v>23147</v>
      </c>
      <c r="AC36" s="28">
        <f t="shared" si="0"/>
        <v>25067.451</v>
      </c>
      <c r="AD36" s="28">
        <f t="shared" si="0"/>
        <v>24183.385</v>
      </c>
      <c r="AE36" s="28">
        <f t="shared" si="0"/>
        <v>21420.893999999997</v>
      </c>
      <c r="AF36" s="28">
        <f t="shared" si="0"/>
        <v>15281.163</v>
      </c>
      <c r="AG36" s="28">
        <f t="shared" si="0"/>
        <v>17560.118</v>
      </c>
    </row>
    <row r="37" spans="1:33" ht="12">
      <c r="A37" s="152" t="s">
        <v>17</v>
      </c>
      <c r="B37" s="28">
        <f t="shared" si="1"/>
        <v>5072</v>
      </c>
      <c r="C37" s="28">
        <f t="shared" si="0"/>
        <v>4492</v>
      </c>
      <c r="D37" s="28">
        <f t="shared" si="0"/>
        <v>5116</v>
      </c>
      <c r="E37" s="28">
        <f t="shared" si="0"/>
        <v>4862</v>
      </c>
      <c r="F37" s="28">
        <f t="shared" si="0"/>
        <v>4665</v>
      </c>
      <c r="G37" s="28">
        <f t="shared" si="0"/>
        <v>4661</v>
      </c>
      <c r="H37" s="28">
        <f t="shared" si="0"/>
        <v>4344</v>
      </c>
      <c r="I37" s="28">
        <f t="shared" si="0"/>
        <v>4929</v>
      </c>
      <c r="J37" s="28">
        <f t="shared" si="0"/>
        <v>4968</v>
      </c>
      <c r="K37" s="28">
        <f t="shared" si="0"/>
        <v>4446</v>
      </c>
      <c r="L37" s="28">
        <f t="shared" si="0"/>
        <v>4468</v>
      </c>
      <c r="M37" s="28">
        <f t="shared" si="0"/>
        <v>4706</v>
      </c>
      <c r="N37" s="28">
        <f t="shared" si="0"/>
        <v>5003</v>
      </c>
      <c r="O37" s="28">
        <f t="shared" si="0"/>
        <v>4729</v>
      </c>
      <c r="P37" s="28">
        <f t="shared" si="0"/>
        <v>4779</v>
      </c>
      <c r="Q37" s="28">
        <f t="shared" si="0"/>
        <v>4580</v>
      </c>
      <c r="R37" s="28">
        <f t="shared" si="0"/>
        <v>4664</v>
      </c>
      <c r="S37" s="28">
        <f t="shared" si="0"/>
        <v>4671</v>
      </c>
      <c r="T37" s="28">
        <f t="shared" si="0"/>
        <v>4601</v>
      </c>
      <c r="U37" s="28">
        <f t="shared" si="0"/>
        <v>4450</v>
      </c>
      <c r="V37" s="28">
        <f t="shared" si="0"/>
        <v>4402</v>
      </c>
      <c r="W37" s="28">
        <f t="shared" si="0"/>
        <v>4527</v>
      </c>
      <c r="X37" s="28">
        <f t="shared" si="0"/>
        <v>4485</v>
      </c>
      <c r="Y37" s="28">
        <f aca="true" t="shared" si="2" ref="C37:AG38">Y53+Y69+Y85+Y101+Y117+Y133</f>
        <v>4001</v>
      </c>
      <c r="Z37" s="28">
        <f t="shared" si="2"/>
        <v>3157</v>
      </c>
      <c r="AA37" s="28">
        <f t="shared" si="2"/>
        <v>3190</v>
      </c>
      <c r="AB37" s="28">
        <f t="shared" si="2"/>
        <v>3368</v>
      </c>
      <c r="AC37" s="28">
        <f t="shared" si="2"/>
        <v>3338.902</v>
      </c>
      <c r="AD37" s="28">
        <f t="shared" si="2"/>
        <v>3258.576</v>
      </c>
      <c r="AE37" s="28">
        <f t="shared" si="2"/>
        <v>3123.188</v>
      </c>
      <c r="AF37" s="28">
        <f t="shared" si="2"/>
        <v>3147.531</v>
      </c>
      <c r="AG37" s="28">
        <f t="shared" si="2"/>
        <v>2832.9919999999997</v>
      </c>
    </row>
    <row r="38" spans="1:33" ht="12">
      <c r="A38" s="152" t="s">
        <v>18</v>
      </c>
      <c r="B38" s="28">
        <f t="shared" si="1"/>
        <v>3740</v>
      </c>
      <c r="C38" s="28">
        <f t="shared" si="2"/>
        <v>3816</v>
      </c>
      <c r="D38" s="28">
        <f t="shared" si="2"/>
        <v>3626</v>
      </c>
      <c r="E38" s="28">
        <f t="shared" si="2"/>
        <v>3591</v>
      </c>
      <c r="F38" s="28">
        <f t="shared" si="2"/>
        <v>3487</v>
      </c>
      <c r="G38" s="28">
        <f t="shared" si="2"/>
        <v>3892</v>
      </c>
      <c r="H38" s="28">
        <f t="shared" si="2"/>
        <v>3851</v>
      </c>
      <c r="I38" s="28">
        <f t="shared" si="2"/>
        <v>3874</v>
      </c>
      <c r="J38" s="28">
        <f t="shared" si="2"/>
        <v>3936</v>
      </c>
      <c r="K38" s="28">
        <f t="shared" si="2"/>
        <v>3549</v>
      </c>
      <c r="L38" s="28">
        <f t="shared" si="2"/>
        <v>3028</v>
      </c>
      <c r="M38" s="28">
        <f t="shared" si="2"/>
        <v>3560</v>
      </c>
      <c r="N38" s="28">
        <f t="shared" si="2"/>
        <v>2656</v>
      </c>
      <c r="O38" s="28">
        <f t="shared" si="2"/>
        <v>3396</v>
      </c>
      <c r="P38" s="28">
        <f t="shared" si="2"/>
        <v>2753</v>
      </c>
      <c r="Q38" s="28">
        <f t="shared" si="2"/>
        <v>2858</v>
      </c>
      <c r="R38" s="28">
        <f t="shared" si="2"/>
        <v>2658</v>
      </c>
      <c r="S38" s="28">
        <f t="shared" si="2"/>
        <v>2523</v>
      </c>
      <c r="T38" s="28">
        <f t="shared" si="2"/>
        <v>2854</v>
      </c>
      <c r="U38" s="28">
        <f t="shared" si="2"/>
        <v>2864</v>
      </c>
      <c r="V38" s="28">
        <f t="shared" si="2"/>
        <v>2861</v>
      </c>
      <c r="W38" s="28">
        <f t="shared" si="2"/>
        <v>2988</v>
      </c>
      <c r="X38" s="28">
        <f t="shared" si="2"/>
        <v>2756</v>
      </c>
      <c r="Y38" s="28">
        <f t="shared" si="2"/>
        <v>2612</v>
      </c>
      <c r="Z38" s="28">
        <f t="shared" si="2"/>
        <v>2319</v>
      </c>
      <c r="AA38" s="28">
        <f t="shared" si="2"/>
        <v>2450</v>
      </c>
      <c r="AB38" s="28">
        <f t="shared" si="2"/>
        <v>2267</v>
      </c>
      <c r="AC38" s="28">
        <f t="shared" si="2"/>
        <v>2192</v>
      </c>
      <c r="AD38" s="28">
        <f t="shared" si="2"/>
        <v>1952</v>
      </c>
      <c r="AE38" s="28">
        <f t="shared" si="2"/>
        <v>1825</v>
      </c>
      <c r="AF38" s="28">
        <f t="shared" si="2"/>
        <v>1594</v>
      </c>
      <c r="AG38" s="28">
        <f t="shared" si="2"/>
        <v>1230</v>
      </c>
    </row>
    <row r="39" spans="1:33" ht="12">
      <c r="A39" s="172"/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3"/>
      <c r="AF39" s="173"/>
      <c r="AG39" s="173"/>
    </row>
    <row r="40" spans="1:33" ht="14.25" hidden="1" outlineLevel="1">
      <c r="A40" s="172" t="s">
        <v>4</v>
      </c>
      <c r="B40" s="172" t="s">
        <v>73</v>
      </c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</row>
    <row r="41" spans="1:33" ht="14.25" hidden="1" outlineLevel="1">
      <c r="A41" s="172" t="s">
        <v>6</v>
      </c>
      <c r="B41" s="172" t="s">
        <v>19</v>
      </c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</row>
    <row r="42" spans="1:33" ht="14.25" hidden="1" outlineLevel="1">
      <c r="A42" s="172" t="s">
        <v>8</v>
      </c>
      <c r="B42" s="172" t="s">
        <v>39</v>
      </c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</row>
    <row r="43" spans="1:33" ht="14.25" hidden="1" outlineLevel="1">
      <c r="A43" s="173"/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</row>
    <row r="44" spans="1:33" ht="14.25" hidden="1" outlineLevel="1">
      <c r="A44" s="150" t="s">
        <v>10</v>
      </c>
      <c r="B44" s="150" t="s">
        <v>40</v>
      </c>
      <c r="C44" s="150" t="s">
        <v>41</v>
      </c>
      <c r="D44" s="150" t="s">
        <v>42</v>
      </c>
      <c r="E44" s="150" t="s">
        <v>43</v>
      </c>
      <c r="F44" s="150" t="s">
        <v>44</v>
      </c>
      <c r="G44" s="150" t="s">
        <v>45</v>
      </c>
      <c r="H44" s="150" t="s">
        <v>46</v>
      </c>
      <c r="I44" s="150" t="s">
        <v>47</v>
      </c>
      <c r="J44" s="150" t="s">
        <v>48</v>
      </c>
      <c r="K44" s="150" t="s">
        <v>49</v>
      </c>
      <c r="L44" s="150" t="s">
        <v>50</v>
      </c>
      <c r="M44" s="150" t="s">
        <v>51</v>
      </c>
      <c r="N44" s="150" t="s">
        <v>52</v>
      </c>
      <c r="O44" s="150" t="s">
        <v>53</v>
      </c>
      <c r="P44" s="150" t="s">
        <v>54</v>
      </c>
      <c r="Q44" s="150" t="s">
        <v>55</v>
      </c>
      <c r="R44" s="150" t="s">
        <v>56</v>
      </c>
      <c r="S44" s="150" t="s">
        <v>57</v>
      </c>
      <c r="T44" s="150" t="s">
        <v>58</v>
      </c>
      <c r="U44" s="150" t="s">
        <v>59</v>
      </c>
      <c r="V44" s="150" t="s">
        <v>60</v>
      </c>
      <c r="W44" s="150" t="s">
        <v>61</v>
      </c>
      <c r="X44" s="150" t="s">
        <v>62</v>
      </c>
      <c r="Y44" s="150" t="s">
        <v>63</v>
      </c>
      <c r="Z44" s="150" t="s">
        <v>64</v>
      </c>
      <c r="AA44" s="150" t="s">
        <v>65</v>
      </c>
      <c r="AB44" s="150" t="s">
        <v>66</v>
      </c>
      <c r="AC44" s="150" t="s">
        <v>36</v>
      </c>
      <c r="AD44" s="150" t="s">
        <v>67</v>
      </c>
      <c r="AE44" s="150" t="s">
        <v>220</v>
      </c>
      <c r="AF44" s="150" t="s">
        <v>221</v>
      </c>
      <c r="AG44" s="150" t="s">
        <v>242</v>
      </c>
    </row>
    <row r="45" spans="1:33" ht="14.25" hidden="1" outlineLevel="1">
      <c r="A45" s="150" t="s">
        <v>68</v>
      </c>
      <c r="B45" s="151">
        <v>323068</v>
      </c>
      <c r="C45" s="151">
        <v>304972</v>
      </c>
      <c r="D45" s="151">
        <v>301666</v>
      </c>
      <c r="E45" s="151">
        <v>299931</v>
      </c>
      <c r="F45" s="151">
        <v>300678</v>
      </c>
      <c r="G45" s="151">
        <v>295402</v>
      </c>
      <c r="H45" s="151">
        <v>299600</v>
      </c>
      <c r="I45" s="151">
        <v>289011</v>
      </c>
      <c r="J45" s="151">
        <v>283583</v>
      </c>
      <c r="K45" s="151">
        <v>271117</v>
      </c>
      <c r="L45" s="151">
        <v>290178</v>
      </c>
      <c r="M45" s="151">
        <v>312967</v>
      </c>
      <c r="N45" s="151">
        <v>317130</v>
      </c>
      <c r="O45" s="151">
        <v>311482</v>
      </c>
      <c r="P45" s="151">
        <v>316488</v>
      </c>
      <c r="Q45" s="151">
        <v>303528.967</v>
      </c>
      <c r="R45" s="151">
        <v>300031.274</v>
      </c>
      <c r="S45" s="151">
        <v>311083</v>
      </c>
      <c r="T45" s="151">
        <v>291514</v>
      </c>
      <c r="U45" s="151">
        <v>281472</v>
      </c>
      <c r="V45" s="151">
        <v>269424.544</v>
      </c>
      <c r="W45" s="151">
        <v>293402.806</v>
      </c>
      <c r="X45" s="151">
        <v>299469.525</v>
      </c>
      <c r="Y45" s="151">
        <v>275810.401</v>
      </c>
      <c r="Z45" s="151">
        <v>268799.852</v>
      </c>
      <c r="AA45" s="151">
        <v>268271.918</v>
      </c>
      <c r="AB45" s="151">
        <v>247760.737</v>
      </c>
      <c r="AC45" s="151">
        <v>248144.226</v>
      </c>
      <c r="AD45" s="151">
        <v>244229.988</v>
      </c>
      <c r="AE45" s="151">
        <v>194536.804</v>
      </c>
      <c r="AF45" s="151">
        <v>146796.082</v>
      </c>
      <c r="AG45" s="151">
        <v>171526.621</v>
      </c>
    </row>
    <row r="46" spans="1:33" ht="14.25" hidden="1" outlineLevel="1">
      <c r="A46" s="150" t="s">
        <v>11</v>
      </c>
      <c r="B46" s="151">
        <v>26168</v>
      </c>
      <c r="C46" s="151">
        <v>17466</v>
      </c>
      <c r="D46" s="151">
        <v>18723</v>
      </c>
      <c r="E46" s="151">
        <v>16481</v>
      </c>
      <c r="F46" s="151">
        <v>18801</v>
      </c>
      <c r="G46" s="151">
        <v>21134</v>
      </c>
      <c r="H46" s="151">
        <v>20857</v>
      </c>
      <c r="I46" s="151">
        <v>23241</v>
      </c>
      <c r="J46" s="151">
        <v>22272</v>
      </c>
      <c r="K46" s="151">
        <v>19337</v>
      </c>
      <c r="L46" s="151">
        <v>20601</v>
      </c>
      <c r="M46" s="151">
        <v>21763</v>
      </c>
      <c r="N46" s="151">
        <v>19719</v>
      </c>
      <c r="O46" s="151">
        <v>22005</v>
      </c>
      <c r="P46" s="151">
        <v>21421</v>
      </c>
      <c r="Q46" s="151">
        <v>19542</v>
      </c>
      <c r="R46" s="151">
        <v>20184</v>
      </c>
      <c r="S46" s="151">
        <v>23144</v>
      </c>
      <c r="T46" s="151">
        <v>23186</v>
      </c>
      <c r="U46" s="151">
        <v>22640</v>
      </c>
      <c r="V46" s="151">
        <v>25373</v>
      </c>
      <c r="W46" s="151">
        <v>33873</v>
      </c>
      <c r="X46" s="151">
        <v>29387</v>
      </c>
      <c r="Y46" s="151">
        <v>24514</v>
      </c>
      <c r="Z46" s="151">
        <v>27062</v>
      </c>
      <c r="AA46" s="151">
        <v>32282</v>
      </c>
      <c r="AB46" s="151">
        <v>27867</v>
      </c>
      <c r="AC46" s="151">
        <v>30364.187</v>
      </c>
      <c r="AD46" s="151">
        <v>27116.978</v>
      </c>
      <c r="AE46" s="151">
        <v>24257.274</v>
      </c>
      <c r="AF46" s="151">
        <v>18360.876</v>
      </c>
      <c r="AG46" s="151">
        <v>23911.381</v>
      </c>
    </row>
    <row r="47" spans="1:33" ht="14.25" hidden="1" outlineLevel="1">
      <c r="A47" s="150" t="s">
        <v>12</v>
      </c>
      <c r="B47" s="151">
        <v>29170</v>
      </c>
      <c r="C47" s="151">
        <v>28271</v>
      </c>
      <c r="D47" s="151">
        <v>26750</v>
      </c>
      <c r="E47" s="151">
        <v>26781</v>
      </c>
      <c r="F47" s="151">
        <v>25803</v>
      </c>
      <c r="G47" s="151">
        <v>25357</v>
      </c>
      <c r="H47" s="151">
        <v>27010</v>
      </c>
      <c r="I47" s="151">
        <v>28834</v>
      </c>
      <c r="J47" s="151">
        <v>29719</v>
      </c>
      <c r="K47" s="151">
        <v>23834</v>
      </c>
      <c r="L47" s="151">
        <v>28617</v>
      </c>
      <c r="M47" s="151">
        <v>28285</v>
      </c>
      <c r="N47" s="151">
        <v>27394</v>
      </c>
      <c r="O47" s="151">
        <v>26956</v>
      </c>
      <c r="P47" s="151">
        <v>26134</v>
      </c>
      <c r="Q47" s="151">
        <v>26038</v>
      </c>
      <c r="R47" s="151">
        <v>26520</v>
      </c>
      <c r="S47" s="151">
        <v>29853</v>
      </c>
      <c r="T47" s="151">
        <v>25897</v>
      </c>
      <c r="U47" s="151">
        <v>25405</v>
      </c>
      <c r="V47" s="151">
        <v>26410.544</v>
      </c>
      <c r="W47" s="151">
        <v>27554.806</v>
      </c>
      <c r="X47" s="151">
        <v>26384.525</v>
      </c>
      <c r="Y47" s="151">
        <v>24568.401</v>
      </c>
      <c r="Z47" s="151">
        <v>24918.852</v>
      </c>
      <c r="AA47" s="151">
        <v>25148.918</v>
      </c>
      <c r="AB47" s="151">
        <v>24920.737</v>
      </c>
      <c r="AC47" s="151">
        <v>25547.509</v>
      </c>
      <c r="AD47" s="151">
        <v>25878.388</v>
      </c>
      <c r="AE47" s="151">
        <v>23879.801</v>
      </c>
      <c r="AF47" s="151">
        <v>18475.209</v>
      </c>
      <c r="AG47" s="151">
        <v>17572.795</v>
      </c>
    </row>
    <row r="48" spans="1:33" ht="14.25" hidden="1" outlineLevel="1">
      <c r="A48" s="150" t="s">
        <v>38</v>
      </c>
      <c r="B48" s="151">
        <v>184335</v>
      </c>
      <c r="C48" s="151">
        <v>166842</v>
      </c>
      <c r="D48" s="151">
        <v>166402</v>
      </c>
      <c r="E48" s="151">
        <v>160393</v>
      </c>
      <c r="F48" s="151">
        <v>159188</v>
      </c>
      <c r="G48" s="151">
        <v>153508</v>
      </c>
      <c r="H48" s="151">
        <v>154656</v>
      </c>
      <c r="I48" s="151">
        <v>149837</v>
      </c>
      <c r="J48" s="151">
        <v>141208</v>
      </c>
      <c r="K48" s="151">
        <v>137536</v>
      </c>
      <c r="L48" s="151">
        <v>145990</v>
      </c>
      <c r="M48" s="151">
        <v>160136</v>
      </c>
      <c r="N48" s="151">
        <v>166169</v>
      </c>
      <c r="O48" s="151">
        <v>159688</v>
      </c>
      <c r="P48" s="151">
        <v>160046</v>
      </c>
      <c r="Q48" s="151">
        <v>156813</v>
      </c>
      <c r="R48" s="151">
        <v>154656</v>
      </c>
      <c r="S48" s="151">
        <v>159165</v>
      </c>
      <c r="T48" s="151">
        <v>153151</v>
      </c>
      <c r="U48" s="151">
        <v>148941</v>
      </c>
      <c r="V48" s="151">
        <v>144920</v>
      </c>
      <c r="W48" s="151">
        <v>150528</v>
      </c>
      <c r="X48" s="151">
        <v>159394</v>
      </c>
      <c r="Y48" s="151">
        <v>156446</v>
      </c>
      <c r="Z48" s="151">
        <v>153017</v>
      </c>
      <c r="AA48" s="151">
        <v>152535</v>
      </c>
      <c r="AB48" s="151">
        <v>148237</v>
      </c>
      <c r="AC48" s="151">
        <v>147190</v>
      </c>
      <c r="AD48" s="151">
        <v>143388</v>
      </c>
      <c r="AE48" s="151">
        <v>110779</v>
      </c>
      <c r="AF48" s="151">
        <v>88018.134</v>
      </c>
      <c r="AG48" s="151">
        <v>104913.94</v>
      </c>
    </row>
    <row r="49" spans="1:33" ht="14.25" hidden="1" outlineLevel="1">
      <c r="A49" s="150" t="s">
        <v>13</v>
      </c>
      <c r="B49" s="151">
        <v>50531</v>
      </c>
      <c r="C49" s="151">
        <v>50265</v>
      </c>
      <c r="D49" s="151">
        <v>53790</v>
      </c>
      <c r="E49" s="151">
        <v>54323</v>
      </c>
      <c r="F49" s="151">
        <v>57249</v>
      </c>
      <c r="G49" s="151">
        <v>56240</v>
      </c>
      <c r="H49" s="151">
        <v>57354</v>
      </c>
      <c r="I49" s="151">
        <v>53129</v>
      </c>
      <c r="J49" s="151">
        <v>55207</v>
      </c>
      <c r="K49" s="151">
        <v>55429</v>
      </c>
      <c r="L49" s="151">
        <v>59811</v>
      </c>
      <c r="M49" s="151">
        <v>62541</v>
      </c>
      <c r="N49" s="151">
        <v>64019</v>
      </c>
      <c r="O49" s="151">
        <v>59270</v>
      </c>
      <c r="P49" s="151">
        <v>60602</v>
      </c>
      <c r="Q49" s="151">
        <v>55953</v>
      </c>
      <c r="R49" s="151">
        <v>48862</v>
      </c>
      <c r="S49" s="151">
        <v>52715</v>
      </c>
      <c r="T49" s="151">
        <v>48170</v>
      </c>
      <c r="U49" s="151">
        <v>51439</v>
      </c>
      <c r="V49" s="151">
        <v>41619</v>
      </c>
      <c r="W49" s="151">
        <v>42770</v>
      </c>
      <c r="X49" s="151">
        <v>43337</v>
      </c>
      <c r="Y49" s="151">
        <v>35629</v>
      </c>
      <c r="Z49" s="151">
        <v>29445</v>
      </c>
      <c r="AA49" s="151">
        <v>28281</v>
      </c>
      <c r="AB49" s="151">
        <v>18836</v>
      </c>
      <c r="AC49" s="151">
        <v>22542.43</v>
      </c>
      <c r="AD49" s="151">
        <v>22739.5</v>
      </c>
      <c r="AE49" s="151">
        <v>12881.929</v>
      </c>
      <c r="AF49" s="151">
        <v>4654.51</v>
      </c>
      <c r="AG49" s="151">
        <v>5649.309</v>
      </c>
    </row>
    <row r="50" spans="1:33" ht="14.25" hidden="1" outlineLevel="1">
      <c r="A50" s="150" t="s">
        <v>14</v>
      </c>
      <c r="B50" s="151">
        <v>10821</v>
      </c>
      <c r="C50" s="151">
        <v>9922</v>
      </c>
      <c r="D50" s="151">
        <v>11423</v>
      </c>
      <c r="E50" s="151">
        <v>11145</v>
      </c>
      <c r="F50" s="151">
        <v>10759</v>
      </c>
      <c r="G50" s="151">
        <v>11109</v>
      </c>
      <c r="H50" s="151">
        <v>11570</v>
      </c>
      <c r="I50" s="151">
        <v>12156</v>
      </c>
      <c r="J50" s="151">
        <v>12314</v>
      </c>
      <c r="K50" s="151">
        <v>12562</v>
      </c>
      <c r="L50" s="151">
        <v>10429</v>
      </c>
      <c r="M50" s="151">
        <v>11532</v>
      </c>
      <c r="N50" s="151">
        <v>11300</v>
      </c>
      <c r="O50" s="151">
        <v>11639</v>
      </c>
      <c r="P50" s="151">
        <v>10663</v>
      </c>
      <c r="Q50" s="151">
        <v>9153</v>
      </c>
      <c r="R50" s="151">
        <v>9145</v>
      </c>
      <c r="S50" s="151">
        <v>9213</v>
      </c>
      <c r="T50" s="151">
        <v>8894</v>
      </c>
      <c r="U50" s="151">
        <v>8579</v>
      </c>
      <c r="V50" s="151">
        <v>8650</v>
      </c>
      <c r="W50" s="151">
        <v>9315</v>
      </c>
      <c r="X50" s="151">
        <v>9087</v>
      </c>
      <c r="Y50" s="151">
        <v>9185</v>
      </c>
      <c r="Z50" s="151">
        <v>8792</v>
      </c>
      <c r="AA50" s="151">
        <v>8713</v>
      </c>
      <c r="AB50" s="151">
        <v>8701</v>
      </c>
      <c r="AC50" s="151">
        <v>8</v>
      </c>
      <c r="AD50" s="151">
        <v>10</v>
      </c>
      <c r="AE50" s="151">
        <v>20</v>
      </c>
      <c r="AF50" s="151">
        <v>17</v>
      </c>
      <c r="AG50" s="151">
        <v>7</v>
      </c>
    </row>
    <row r="51" spans="1:33" ht="14.25" hidden="1" outlineLevel="1">
      <c r="A51" s="150" t="s">
        <v>15</v>
      </c>
      <c r="B51" s="151">
        <v>0</v>
      </c>
      <c r="C51" s="151">
        <v>0</v>
      </c>
      <c r="D51" s="151">
        <v>0</v>
      </c>
      <c r="E51" s="151">
        <v>0</v>
      </c>
      <c r="F51" s="151">
        <v>0</v>
      </c>
      <c r="G51" s="151">
        <v>0</v>
      </c>
      <c r="H51" s="151">
        <v>0</v>
      </c>
      <c r="I51" s="151">
        <v>0</v>
      </c>
      <c r="J51" s="151">
        <v>0</v>
      </c>
      <c r="K51" s="151">
        <v>0</v>
      </c>
      <c r="L51" s="151">
        <v>0</v>
      </c>
      <c r="M51" s="151">
        <v>0</v>
      </c>
      <c r="N51" s="151">
        <v>0</v>
      </c>
      <c r="O51" s="151">
        <v>0</v>
      </c>
      <c r="P51" s="151">
        <v>7664</v>
      </c>
      <c r="Q51" s="151">
        <v>7444</v>
      </c>
      <c r="R51" s="151">
        <v>7893</v>
      </c>
      <c r="S51" s="151">
        <v>7838</v>
      </c>
      <c r="T51" s="151">
        <v>8840</v>
      </c>
      <c r="U51" s="151">
        <v>2180</v>
      </c>
      <c r="V51" s="151">
        <v>2478</v>
      </c>
      <c r="W51" s="151">
        <v>4677</v>
      </c>
      <c r="X51" s="151">
        <v>9801</v>
      </c>
      <c r="Y51" s="151">
        <v>9827</v>
      </c>
      <c r="Z51" s="151">
        <v>9320</v>
      </c>
      <c r="AA51" s="151">
        <v>2608</v>
      </c>
      <c r="AB51" s="151">
        <v>2194</v>
      </c>
      <c r="AC51" s="151">
        <v>2764.241</v>
      </c>
      <c r="AD51" s="151">
        <v>2608.388</v>
      </c>
      <c r="AE51" s="151">
        <v>2605.761</v>
      </c>
      <c r="AF51" s="151">
        <v>2569.068</v>
      </c>
      <c r="AG51" s="151">
        <v>2370.802</v>
      </c>
    </row>
    <row r="52" spans="1:33" ht="14.25" hidden="1" outlineLevel="1">
      <c r="A52" s="150" t="s">
        <v>16</v>
      </c>
      <c r="B52" s="151">
        <v>0</v>
      </c>
      <c r="C52" s="151">
        <v>11340</v>
      </c>
      <c r="D52" s="151">
        <v>5734</v>
      </c>
      <c r="E52" s="151">
        <v>12334</v>
      </c>
      <c r="F52" s="151">
        <v>13124</v>
      </c>
      <c r="G52" s="151">
        <v>12137</v>
      </c>
      <c r="H52" s="151">
        <v>12785</v>
      </c>
      <c r="I52" s="151">
        <v>8251</v>
      </c>
      <c r="J52" s="151">
        <v>8193</v>
      </c>
      <c r="K52" s="151">
        <v>8806</v>
      </c>
      <c r="L52" s="151">
        <v>12575</v>
      </c>
      <c r="M52" s="151">
        <v>15546</v>
      </c>
      <c r="N52" s="151">
        <v>15842</v>
      </c>
      <c r="O52" s="151">
        <v>20819</v>
      </c>
      <c r="P52" s="151">
        <v>19166</v>
      </c>
      <c r="Q52" s="151">
        <v>18457</v>
      </c>
      <c r="R52" s="151">
        <v>23713</v>
      </c>
      <c r="S52" s="151">
        <v>21599</v>
      </c>
      <c r="T52" s="151">
        <v>22038</v>
      </c>
      <c r="U52" s="151">
        <v>20762</v>
      </c>
      <c r="V52" s="151">
        <v>19531</v>
      </c>
      <c r="W52" s="151">
        <v>24072</v>
      </c>
      <c r="X52" s="151">
        <v>21547</v>
      </c>
      <c r="Y52" s="151">
        <v>15186</v>
      </c>
      <c r="Z52" s="151">
        <v>16146</v>
      </c>
      <c r="AA52" s="151">
        <v>18704</v>
      </c>
      <c r="AB52" s="151">
        <v>17005</v>
      </c>
      <c r="AC52" s="151">
        <v>19727.859</v>
      </c>
      <c r="AD52" s="151">
        <v>19512.44</v>
      </c>
      <c r="AE52" s="151">
        <v>17258.191</v>
      </c>
      <c r="AF52" s="151">
        <v>11825.406</v>
      </c>
      <c r="AG52" s="151">
        <v>14568.236</v>
      </c>
    </row>
    <row r="53" spans="1:33" ht="14.25" hidden="1" outlineLevel="1">
      <c r="A53" s="150" t="s">
        <v>17</v>
      </c>
      <c r="B53" s="151">
        <v>597</v>
      </c>
      <c r="C53" s="151">
        <v>555</v>
      </c>
      <c r="D53" s="151">
        <v>746</v>
      </c>
      <c r="E53" s="151">
        <v>631</v>
      </c>
      <c r="F53" s="151">
        <v>700</v>
      </c>
      <c r="G53" s="151">
        <v>705</v>
      </c>
      <c r="H53" s="151">
        <v>529</v>
      </c>
      <c r="I53" s="151">
        <v>625</v>
      </c>
      <c r="J53" s="151">
        <v>682</v>
      </c>
      <c r="K53" s="151">
        <v>582</v>
      </c>
      <c r="L53" s="151">
        <v>609</v>
      </c>
      <c r="M53" s="151">
        <v>609</v>
      </c>
      <c r="N53" s="151">
        <v>659</v>
      </c>
      <c r="O53" s="151">
        <v>651</v>
      </c>
      <c r="P53" s="151">
        <v>605</v>
      </c>
      <c r="Q53" s="151">
        <v>566</v>
      </c>
      <c r="R53" s="151">
        <v>672</v>
      </c>
      <c r="S53" s="151">
        <v>598</v>
      </c>
      <c r="T53" s="151">
        <v>563</v>
      </c>
      <c r="U53" s="151">
        <v>627</v>
      </c>
      <c r="V53" s="151">
        <v>443</v>
      </c>
      <c r="W53" s="151">
        <v>613</v>
      </c>
      <c r="X53" s="151">
        <v>532</v>
      </c>
      <c r="Y53" s="151">
        <v>455</v>
      </c>
      <c r="Z53" s="151">
        <v>99</v>
      </c>
      <c r="AA53" s="151">
        <v>0</v>
      </c>
      <c r="AB53" s="151">
        <v>0</v>
      </c>
      <c r="AC53" s="151">
        <v>0</v>
      </c>
      <c r="AD53" s="151">
        <v>2976.294</v>
      </c>
      <c r="AE53" s="151">
        <v>2854.848</v>
      </c>
      <c r="AF53" s="151">
        <v>2875.879</v>
      </c>
      <c r="AG53" s="151">
        <v>2533.158</v>
      </c>
    </row>
    <row r="54" spans="1:33" ht="14.25" hidden="1" outlineLevel="1">
      <c r="A54" s="150" t="s">
        <v>18</v>
      </c>
      <c r="B54" s="151">
        <v>2036</v>
      </c>
      <c r="C54" s="151">
        <v>2129</v>
      </c>
      <c r="D54" s="151">
        <v>1989</v>
      </c>
      <c r="E54" s="151">
        <v>1931</v>
      </c>
      <c r="F54" s="151">
        <v>1892</v>
      </c>
      <c r="G54" s="151">
        <v>2134</v>
      </c>
      <c r="H54" s="151">
        <v>2125</v>
      </c>
      <c r="I54" s="151">
        <v>2125</v>
      </c>
      <c r="J54" s="151">
        <v>2156</v>
      </c>
      <c r="K54" s="151">
        <v>2003</v>
      </c>
      <c r="L54" s="151">
        <v>1704</v>
      </c>
      <c r="M54" s="151">
        <v>2106</v>
      </c>
      <c r="N54" s="151">
        <v>1813</v>
      </c>
      <c r="O54" s="151">
        <v>1068</v>
      </c>
      <c r="P54" s="151">
        <v>1039</v>
      </c>
      <c r="Q54" s="151">
        <v>912</v>
      </c>
      <c r="R54" s="151">
        <v>836</v>
      </c>
      <c r="S54" s="151">
        <v>652</v>
      </c>
      <c r="T54" s="151">
        <v>775</v>
      </c>
      <c r="U54" s="151">
        <v>899</v>
      </c>
      <c r="V54" s="151">
        <v>0</v>
      </c>
      <c r="W54" s="151">
        <v>0</v>
      </c>
      <c r="X54" s="151">
        <v>0</v>
      </c>
      <c r="Y54" s="151">
        <v>0</v>
      </c>
      <c r="Z54" s="151">
        <v>0</v>
      </c>
      <c r="AA54" s="151">
        <v>0</v>
      </c>
      <c r="AB54" s="151">
        <v>0</v>
      </c>
      <c r="AC54" s="151">
        <v>0</v>
      </c>
      <c r="AD54" s="151">
        <v>0</v>
      </c>
      <c r="AE54" s="151">
        <v>0</v>
      </c>
      <c r="AF54" s="151">
        <v>0</v>
      </c>
      <c r="AG54" s="151">
        <v>0</v>
      </c>
    </row>
    <row r="55" spans="1:33" ht="14.25" hidden="1" outlineLevel="1">
      <c r="A55" s="173"/>
      <c r="B55" s="173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</row>
    <row r="56" spans="1:33" ht="14.25" hidden="1" outlineLevel="1">
      <c r="A56" s="172" t="s">
        <v>4</v>
      </c>
      <c r="B56" s="172" t="s">
        <v>74</v>
      </c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</row>
    <row r="57" spans="1:33" ht="14.25" hidden="1" outlineLevel="1">
      <c r="A57" s="172" t="s">
        <v>6</v>
      </c>
      <c r="B57" s="172" t="s">
        <v>19</v>
      </c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</row>
    <row r="58" spans="1:33" ht="14.25" hidden="1" outlineLevel="1">
      <c r="A58" s="172" t="s">
        <v>8</v>
      </c>
      <c r="B58" s="172" t="s">
        <v>39</v>
      </c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</row>
    <row r="59" spans="1:33" ht="14.25" hidden="1" outlineLevel="1">
      <c r="A59" s="173"/>
      <c r="B59" s="173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</row>
    <row r="60" spans="1:33" ht="14.25" hidden="1" outlineLevel="1">
      <c r="A60" s="150" t="s">
        <v>10</v>
      </c>
      <c r="B60" s="150" t="s">
        <v>40</v>
      </c>
      <c r="C60" s="150" t="s">
        <v>41</v>
      </c>
      <c r="D60" s="150" t="s">
        <v>42</v>
      </c>
      <c r="E60" s="150" t="s">
        <v>43</v>
      </c>
      <c r="F60" s="150" t="s">
        <v>44</v>
      </c>
      <c r="G60" s="150" t="s">
        <v>45</v>
      </c>
      <c r="H60" s="150" t="s">
        <v>46</v>
      </c>
      <c r="I60" s="150" t="s">
        <v>47</v>
      </c>
      <c r="J60" s="150" t="s">
        <v>48</v>
      </c>
      <c r="K60" s="150" t="s">
        <v>49</v>
      </c>
      <c r="L60" s="150" t="s">
        <v>50</v>
      </c>
      <c r="M60" s="150" t="s">
        <v>51</v>
      </c>
      <c r="N60" s="150" t="s">
        <v>52</v>
      </c>
      <c r="O60" s="150" t="s">
        <v>53</v>
      </c>
      <c r="P60" s="150" t="s">
        <v>54</v>
      </c>
      <c r="Q60" s="150" t="s">
        <v>55</v>
      </c>
      <c r="R60" s="150" t="s">
        <v>56</v>
      </c>
      <c r="S60" s="150" t="s">
        <v>57</v>
      </c>
      <c r="T60" s="150" t="s">
        <v>58</v>
      </c>
      <c r="U60" s="150" t="s">
        <v>59</v>
      </c>
      <c r="V60" s="150" t="s">
        <v>60</v>
      </c>
      <c r="W60" s="150" t="s">
        <v>61</v>
      </c>
      <c r="X60" s="150" t="s">
        <v>62</v>
      </c>
      <c r="Y60" s="150" t="s">
        <v>63</v>
      </c>
      <c r="Z60" s="150" t="s">
        <v>64</v>
      </c>
      <c r="AA60" s="150" t="s">
        <v>65</v>
      </c>
      <c r="AB60" s="150" t="s">
        <v>66</v>
      </c>
      <c r="AC60" s="150" t="s">
        <v>36</v>
      </c>
      <c r="AD60" s="150" t="s">
        <v>67</v>
      </c>
      <c r="AE60" s="150" t="s">
        <v>220</v>
      </c>
      <c r="AF60" s="150" t="s">
        <v>221</v>
      </c>
      <c r="AG60" s="150" t="s">
        <v>242</v>
      </c>
    </row>
    <row r="61" spans="1:33" ht="14.25" hidden="1" outlineLevel="1">
      <c r="A61" s="150" t="s">
        <v>68</v>
      </c>
      <c r="B61" s="151">
        <v>135160</v>
      </c>
      <c r="C61" s="151">
        <v>120963</v>
      </c>
      <c r="D61" s="151">
        <v>125311</v>
      </c>
      <c r="E61" s="151">
        <v>123098</v>
      </c>
      <c r="F61" s="151">
        <v>117823</v>
      </c>
      <c r="G61" s="151">
        <v>118033</v>
      </c>
      <c r="H61" s="151">
        <v>118753</v>
      </c>
      <c r="I61" s="151">
        <v>120202</v>
      </c>
      <c r="J61" s="151">
        <v>111957</v>
      </c>
      <c r="K61" s="151">
        <v>106660</v>
      </c>
      <c r="L61" s="151">
        <v>105424</v>
      </c>
      <c r="M61" s="151">
        <v>98389</v>
      </c>
      <c r="N61" s="151">
        <v>93782</v>
      </c>
      <c r="O61" s="151">
        <v>105798</v>
      </c>
      <c r="P61" s="151">
        <v>95581</v>
      </c>
      <c r="Q61" s="151">
        <v>103077.717</v>
      </c>
      <c r="R61" s="151">
        <v>101515.271</v>
      </c>
      <c r="S61" s="151">
        <v>95944</v>
      </c>
      <c r="T61" s="151">
        <v>101357</v>
      </c>
      <c r="U61" s="151">
        <v>99501</v>
      </c>
      <c r="V61" s="151">
        <v>101691.456</v>
      </c>
      <c r="W61" s="151">
        <v>107478.194</v>
      </c>
      <c r="X61" s="151">
        <v>103887.475</v>
      </c>
      <c r="Y61" s="151">
        <v>103752.599</v>
      </c>
      <c r="Z61" s="151">
        <v>102525.148</v>
      </c>
      <c r="AA61" s="151">
        <v>101056.082</v>
      </c>
      <c r="AB61" s="151">
        <v>97292.263</v>
      </c>
      <c r="AC61" s="151">
        <v>103890.388</v>
      </c>
      <c r="AD61" s="151">
        <v>96155.781</v>
      </c>
      <c r="AE61" s="151">
        <v>85152.751</v>
      </c>
      <c r="AF61" s="151">
        <v>75536.703</v>
      </c>
      <c r="AG61" s="151">
        <v>80650.107</v>
      </c>
    </row>
    <row r="62" spans="1:33" ht="14.25" hidden="1" outlineLevel="1">
      <c r="A62" s="150" t="s">
        <v>11</v>
      </c>
      <c r="B62" s="151">
        <v>0</v>
      </c>
      <c r="C62" s="151">
        <v>3501</v>
      </c>
      <c r="D62" s="151">
        <v>3338</v>
      </c>
      <c r="E62" s="151">
        <v>3692</v>
      </c>
      <c r="F62" s="151">
        <v>3228</v>
      </c>
      <c r="G62" s="151">
        <v>3262</v>
      </c>
      <c r="H62" s="151">
        <v>2955</v>
      </c>
      <c r="I62" s="151">
        <v>3562</v>
      </c>
      <c r="J62" s="151">
        <v>3492</v>
      </c>
      <c r="K62" s="151">
        <v>2106</v>
      </c>
      <c r="L62" s="151">
        <v>2536</v>
      </c>
      <c r="M62" s="151">
        <v>2957</v>
      </c>
      <c r="N62" s="151">
        <v>2312</v>
      </c>
      <c r="O62" s="151">
        <v>2330</v>
      </c>
      <c r="P62" s="151">
        <v>2324</v>
      </c>
      <c r="Q62" s="151">
        <v>2487</v>
      </c>
      <c r="R62" s="151">
        <v>2258</v>
      </c>
      <c r="S62" s="151">
        <v>2160</v>
      </c>
      <c r="T62" s="151">
        <v>1864</v>
      </c>
      <c r="U62" s="151">
        <v>1774</v>
      </c>
      <c r="V62" s="151">
        <v>1589</v>
      </c>
      <c r="W62" s="151">
        <v>1361</v>
      </c>
      <c r="X62" s="151">
        <v>1491</v>
      </c>
      <c r="Y62" s="151">
        <v>1400</v>
      </c>
      <c r="Z62" s="151">
        <v>1366</v>
      </c>
      <c r="AA62" s="151">
        <v>1125</v>
      </c>
      <c r="AB62" s="151">
        <v>668</v>
      </c>
      <c r="AC62" s="151">
        <v>880.584</v>
      </c>
      <c r="AD62" s="151">
        <v>395.166</v>
      </c>
      <c r="AE62" s="151">
        <v>1180.176</v>
      </c>
      <c r="AF62" s="151">
        <v>1352.647</v>
      </c>
      <c r="AG62" s="151">
        <v>1148.264</v>
      </c>
    </row>
    <row r="63" spans="1:33" ht="14.25" hidden="1" outlineLevel="1">
      <c r="A63" s="150" t="s">
        <v>12</v>
      </c>
      <c r="B63" s="151">
        <v>8983</v>
      </c>
      <c r="C63" s="151">
        <v>8764</v>
      </c>
      <c r="D63" s="151">
        <v>8690</v>
      </c>
      <c r="E63" s="151">
        <v>8655</v>
      </c>
      <c r="F63" s="151">
        <v>8656</v>
      </c>
      <c r="G63" s="151">
        <v>10575</v>
      </c>
      <c r="H63" s="151">
        <v>10492</v>
      </c>
      <c r="I63" s="151">
        <v>10633</v>
      </c>
      <c r="J63" s="151">
        <v>8833</v>
      </c>
      <c r="K63" s="151">
        <v>8551</v>
      </c>
      <c r="L63" s="151">
        <v>8389</v>
      </c>
      <c r="M63" s="151">
        <v>9435</v>
      </c>
      <c r="N63" s="151">
        <v>8763</v>
      </c>
      <c r="O63" s="151">
        <v>9153</v>
      </c>
      <c r="P63" s="151">
        <v>9532</v>
      </c>
      <c r="Q63" s="151">
        <v>10827</v>
      </c>
      <c r="R63" s="151">
        <v>9862</v>
      </c>
      <c r="S63" s="151">
        <v>9801</v>
      </c>
      <c r="T63" s="151">
        <v>10565</v>
      </c>
      <c r="U63" s="151">
        <v>8672</v>
      </c>
      <c r="V63" s="151">
        <v>8890.456</v>
      </c>
      <c r="W63" s="151">
        <v>8539.194</v>
      </c>
      <c r="X63" s="151">
        <v>8361.475</v>
      </c>
      <c r="Y63" s="151">
        <v>7552.599</v>
      </c>
      <c r="Z63" s="151">
        <v>6424.148</v>
      </c>
      <c r="AA63" s="151">
        <v>5770.082</v>
      </c>
      <c r="AB63" s="151">
        <v>6036.263</v>
      </c>
      <c r="AC63" s="151">
        <v>5728.677</v>
      </c>
      <c r="AD63" s="151">
        <v>5763.114</v>
      </c>
      <c r="AE63" s="151">
        <v>5682.729</v>
      </c>
      <c r="AF63" s="151">
        <v>5883.5</v>
      </c>
      <c r="AG63" s="151">
        <v>7837.518</v>
      </c>
    </row>
    <row r="64" spans="1:33" ht="14.25" hidden="1" outlineLevel="1">
      <c r="A64" s="150" t="s">
        <v>38</v>
      </c>
      <c r="B64" s="151">
        <v>24778</v>
      </c>
      <c r="C64" s="151">
        <v>17314</v>
      </c>
      <c r="D64" s="151">
        <v>13742</v>
      </c>
      <c r="E64" s="151">
        <v>10543</v>
      </c>
      <c r="F64" s="151">
        <v>8640</v>
      </c>
      <c r="G64" s="151">
        <v>7708</v>
      </c>
      <c r="H64" s="151">
        <v>9296</v>
      </c>
      <c r="I64" s="151">
        <v>9362</v>
      </c>
      <c r="J64" s="151">
        <v>9084</v>
      </c>
      <c r="K64" s="151">
        <v>9681</v>
      </c>
      <c r="L64" s="151">
        <v>9404</v>
      </c>
      <c r="M64" s="151">
        <v>3130</v>
      </c>
      <c r="N64" s="151">
        <v>2961</v>
      </c>
      <c r="O64" s="151">
        <v>5952</v>
      </c>
      <c r="P64" s="151">
        <v>6376</v>
      </c>
      <c r="Q64" s="151">
        <v>6276</v>
      </c>
      <c r="R64" s="151">
        <v>6234</v>
      </c>
      <c r="S64" s="151">
        <v>5979</v>
      </c>
      <c r="T64" s="151">
        <v>6280</v>
      </c>
      <c r="U64" s="151">
        <v>6553</v>
      </c>
      <c r="V64" s="151">
        <v>6891</v>
      </c>
      <c r="W64" s="151">
        <v>6630</v>
      </c>
      <c r="X64" s="151">
        <v>6833</v>
      </c>
      <c r="Y64" s="151">
        <v>7077</v>
      </c>
      <c r="Z64" s="151">
        <v>6275</v>
      </c>
      <c r="AA64" s="151">
        <v>6674</v>
      </c>
      <c r="AB64" s="151">
        <v>6160</v>
      </c>
      <c r="AC64" s="151">
        <v>5597</v>
      </c>
      <c r="AD64" s="151">
        <v>4790</v>
      </c>
      <c r="AE64" s="151">
        <v>4304</v>
      </c>
      <c r="AF64" s="151">
        <v>4008.61</v>
      </c>
      <c r="AG64" s="151">
        <v>4694.543</v>
      </c>
    </row>
    <row r="65" spans="1:33" ht="14.25" hidden="1" outlineLevel="1">
      <c r="A65" s="150" t="s">
        <v>13</v>
      </c>
      <c r="B65" s="151">
        <v>0</v>
      </c>
      <c r="C65" s="151">
        <v>0</v>
      </c>
      <c r="D65" s="151">
        <v>0</v>
      </c>
      <c r="E65" s="151">
        <v>0</v>
      </c>
      <c r="F65" s="151">
        <v>0</v>
      </c>
      <c r="G65" s="151">
        <v>0</v>
      </c>
      <c r="H65" s="151">
        <v>0</v>
      </c>
      <c r="I65" s="151">
        <v>4800</v>
      </c>
      <c r="J65" s="151">
        <v>4820</v>
      </c>
      <c r="K65" s="151">
        <v>5084</v>
      </c>
      <c r="L65" s="151">
        <v>4053</v>
      </c>
      <c r="M65" s="151">
        <v>4199</v>
      </c>
      <c r="N65" s="151">
        <v>4198</v>
      </c>
      <c r="O65" s="151">
        <v>10185</v>
      </c>
      <c r="P65" s="151">
        <v>9631</v>
      </c>
      <c r="Q65" s="151">
        <v>13476</v>
      </c>
      <c r="R65" s="151">
        <v>15094</v>
      </c>
      <c r="S65" s="151">
        <v>13153</v>
      </c>
      <c r="T65" s="151">
        <v>16057</v>
      </c>
      <c r="U65" s="151">
        <v>13726</v>
      </c>
      <c r="V65" s="151">
        <v>16037</v>
      </c>
      <c r="W65" s="151">
        <v>17098</v>
      </c>
      <c r="X65" s="151">
        <v>18570</v>
      </c>
      <c r="Y65" s="151">
        <v>18663</v>
      </c>
      <c r="Z65" s="151">
        <v>22186</v>
      </c>
      <c r="AA65" s="151">
        <v>15742</v>
      </c>
      <c r="AB65" s="151">
        <v>15343</v>
      </c>
      <c r="AC65" s="151">
        <v>15463.67</v>
      </c>
      <c r="AD65" s="151">
        <v>15058.32</v>
      </c>
      <c r="AE65" s="151">
        <v>13702.121</v>
      </c>
      <c r="AF65" s="151">
        <v>9686</v>
      </c>
      <c r="AG65" s="151">
        <v>7515.237</v>
      </c>
    </row>
    <row r="66" spans="1:33" ht="14.25" hidden="1" outlineLevel="1">
      <c r="A66" s="150" t="s">
        <v>14</v>
      </c>
      <c r="B66" s="151">
        <v>2546</v>
      </c>
      <c r="C66" s="151">
        <v>2644</v>
      </c>
      <c r="D66" s="151">
        <v>2457</v>
      </c>
      <c r="E66" s="151">
        <v>2356</v>
      </c>
      <c r="F66" s="151">
        <v>2181</v>
      </c>
      <c r="G66" s="151">
        <v>2338</v>
      </c>
      <c r="H66" s="151">
        <v>2503</v>
      </c>
      <c r="I66" s="151">
        <v>1932</v>
      </c>
      <c r="J66" s="151">
        <v>1968</v>
      </c>
      <c r="K66" s="151">
        <v>1883</v>
      </c>
      <c r="L66" s="151">
        <v>2543</v>
      </c>
      <c r="M66" s="151">
        <v>1607</v>
      </c>
      <c r="N66" s="151">
        <v>1198</v>
      </c>
      <c r="O66" s="151">
        <v>1190</v>
      </c>
      <c r="P66" s="151">
        <v>708</v>
      </c>
      <c r="Q66" s="151">
        <v>163</v>
      </c>
      <c r="R66" s="151">
        <v>131</v>
      </c>
      <c r="S66" s="151">
        <v>123</v>
      </c>
      <c r="T66" s="151">
        <v>187</v>
      </c>
      <c r="U66" s="151">
        <v>178</v>
      </c>
      <c r="V66" s="151">
        <v>92</v>
      </c>
      <c r="W66" s="151">
        <v>77</v>
      </c>
      <c r="X66" s="151">
        <v>73</v>
      </c>
      <c r="Y66" s="151">
        <v>91</v>
      </c>
      <c r="Z66" s="151">
        <v>68</v>
      </c>
      <c r="AA66" s="151">
        <v>67</v>
      </c>
      <c r="AB66" s="151">
        <v>40</v>
      </c>
      <c r="AC66" s="151">
        <v>7658</v>
      </c>
      <c r="AD66" s="151">
        <v>7828</v>
      </c>
      <c r="AE66" s="151">
        <v>6635</v>
      </c>
      <c r="AF66" s="151">
        <v>6024</v>
      </c>
      <c r="AG66" s="151">
        <v>4895</v>
      </c>
    </row>
    <row r="67" spans="1:33" ht="14.25" hidden="1" outlineLevel="1">
      <c r="A67" s="150" t="s">
        <v>15</v>
      </c>
      <c r="B67" s="151">
        <v>66418</v>
      </c>
      <c r="C67" s="151">
        <v>67014</v>
      </c>
      <c r="D67" s="151">
        <v>64728</v>
      </c>
      <c r="E67" s="151">
        <v>66178</v>
      </c>
      <c r="F67" s="151">
        <v>65058</v>
      </c>
      <c r="G67" s="151">
        <v>62176</v>
      </c>
      <c r="H67" s="151">
        <v>62769</v>
      </c>
      <c r="I67" s="151">
        <v>62296</v>
      </c>
      <c r="J67" s="151">
        <v>62094</v>
      </c>
      <c r="K67" s="151">
        <v>60306</v>
      </c>
      <c r="L67" s="151">
        <v>59064</v>
      </c>
      <c r="M67" s="151">
        <v>59127</v>
      </c>
      <c r="N67" s="151">
        <v>57665</v>
      </c>
      <c r="O67" s="151">
        <v>60374</v>
      </c>
      <c r="P67" s="151">
        <v>52677</v>
      </c>
      <c r="Q67" s="151">
        <v>53598</v>
      </c>
      <c r="R67" s="151">
        <v>52305</v>
      </c>
      <c r="S67" s="151">
        <v>49027</v>
      </c>
      <c r="T67" s="151">
        <v>49773</v>
      </c>
      <c r="U67" s="151">
        <v>53846</v>
      </c>
      <c r="V67" s="151">
        <v>53219</v>
      </c>
      <c r="W67" s="151">
        <v>57092</v>
      </c>
      <c r="X67" s="151">
        <v>53486</v>
      </c>
      <c r="Y67" s="151">
        <v>55206</v>
      </c>
      <c r="Z67" s="151">
        <v>53855</v>
      </c>
      <c r="AA67" s="151">
        <v>59763</v>
      </c>
      <c r="AB67" s="151">
        <v>57611</v>
      </c>
      <c r="AC67" s="151">
        <v>57721.592</v>
      </c>
      <c r="AD67" s="151">
        <v>55434.432</v>
      </c>
      <c r="AE67" s="151">
        <v>47429.749</v>
      </c>
      <c r="AF67" s="151">
        <v>43281.972</v>
      </c>
      <c r="AG67" s="151">
        <v>50057.663</v>
      </c>
    </row>
    <row r="68" spans="1:33" ht="14.25" hidden="1" outlineLevel="1">
      <c r="A68" s="150" t="s">
        <v>16</v>
      </c>
      <c r="B68" s="151">
        <v>25856</v>
      </c>
      <c r="C68" s="151">
        <v>15752</v>
      </c>
      <c r="D68" s="151">
        <v>26337</v>
      </c>
      <c r="E68" s="151">
        <v>25553</v>
      </c>
      <c r="F68" s="151">
        <v>24365</v>
      </c>
      <c r="G68" s="151">
        <v>26314</v>
      </c>
      <c r="H68" s="151">
        <v>25509</v>
      </c>
      <c r="I68" s="151">
        <v>21984</v>
      </c>
      <c r="J68" s="151">
        <v>15958</v>
      </c>
      <c r="K68" s="151">
        <v>13841</v>
      </c>
      <c r="L68" s="151">
        <v>14413</v>
      </c>
      <c r="M68" s="151">
        <v>12667</v>
      </c>
      <c r="N68" s="151">
        <v>11531</v>
      </c>
      <c r="O68" s="151">
        <v>10337</v>
      </c>
      <c r="P68" s="151">
        <v>8500</v>
      </c>
      <c r="Q68" s="151">
        <v>10298</v>
      </c>
      <c r="R68" s="151">
        <v>9834</v>
      </c>
      <c r="S68" s="151">
        <v>9791</v>
      </c>
      <c r="T68" s="151">
        <v>10558</v>
      </c>
      <c r="U68" s="151">
        <v>9013</v>
      </c>
      <c r="V68" s="151">
        <v>8174</v>
      </c>
      <c r="W68" s="151">
        <v>9801</v>
      </c>
      <c r="X68" s="151">
        <v>8387</v>
      </c>
      <c r="Y68" s="151">
        <v>7628</v>
      </c>
      <c r="Z68" s="151">
        <v>6994</v>
      </c>
      <c r="AA68" s="151">
        <v>6294</v>
      </c>
      <c r="AB68" s="151">
        <v>5810</v>
      </c>
      <c r="AC68" s="151">
        <v>5318.963</v>
      </c>
      <c r="AD68" s="151">
        <v>4659.467</v>
      </c>
      <c r="AE68" s="151">
        <v>4131.636</v>
      </c>
      <c r="AF68" s="151">
        <v>3438.322</v>
      </c>
      <c r="AG68" s="151">
        <v>2976.048</v>
      </c>
    </row>
    <row r="69" spans="1:33" ht="14.25" hidden="1" outlineLevel="1">
      <c r="A69" s="150" t="s">
        <v>17</v>
      </c>
      <c r="B69" s="151">
        <v>4393</v>
      </c>
      <c r="C69" s="151">
        <v>3846</v>
      </c>
      <c r="D69" s="151">
        <v>4279</v>
      </c>
      <c r="E69" s="151">
        <v>4166</v>
      </c>
      <c r="F69" s="151">
        <v>3924</v>
      </c>
      <c r="G69" s="151">
        <v>3899</v>
      </c>
      <c r="H69" s="151">
        <v>3764</v>
      </c>
      <c r="I69" s="151">
        <v>4213</v>
      </c>
      <c r="J69" s="151">
        <v>4267</v>
      </c>
      <c r="K69" s="151">
        <v>3864</v>
      </c>
      <c r="L69" s="151">
        <v>3859</v>
      </c>
      <c r="M69" s="151">
        <v>4097</v>
      </c>
      <c r="N69" s="151">
        <v>4344</v>
      </c>
      <c r="O69" s="151">
        <v>4078</v>
      </c>
      <c r="P69" s="151">
        <v>4174</v>
      </c>
      <c r="Q69" s="151">
        <v>4014</v>
      </c>
      <c r="R69" s="151">
        <v>3992</v>
      </c>
      <c r="S69" s="151">
        <v>4073</v>
      </c>
      <c r="T69" s="151">
        <v>4038</v>
      </c>
      <c r="U69" s="151">
        <v>3823</v>
      </c>
      <c r="V69" s="151">
        <v>3951</v>
      </c>
      <c r="W69" s="151">
        <v>3902</v>
      </c>
      <c r="X69" s="151">
        <v>3943</v>
      </c>
      <c r="Y69" s="151">
        <v>3536</v>
      </c>
      <c r="Z69" s="151">
        <v>3048</v>
      </c>
      <c r="AA69" s="151">
        <v>3182</v>
      </c>
      <c r="AB69" s="151">
        <v>3365</v>
      </c>
      <c r="AC69" s="151">
        <v>3338.902</v>
      </c>
      <c r="AD69" s="151">
        <v>282.282</v>
      </c>
      <c r="AE69" s="151">
        <v>268.34</v>
      </c>
      <c r="AF69" s="151">
        <v>271.652</v>
      </c>
      <c r="AG69" s="151">
        <v>299.834</v>
      </c>
    </row>
    <row r="70" spans="1:33" ht="14.25" hidden="1" outlineLevel="1">
      <c r="A70" s="150" t="s">
        <v>18</v>
      </c>
      <c r="B70" s="151">
        <v>1305</v>
      </c>
      <c r="C70" s="151">
        <v>1298</v>
      </c>
      <c r="D70" s="151">
        <v>1256</v>
      </c>
      <c r="E70" s="151">
        <v>1287</v>
      </c>
      <c r="F70" s="151">
        <v>1262</v>
      </c>
      <c r="G70" s="151">
        <v>1422</v>
      </c>
      <c r="H70" s="151">
        <v>1417</v>
      </c>
      <c r="I70" s="151">
        <v>1407</v>
      </c>
      <c r="J70" s="151">
        <v>1438</v>
      </c>
      <c r="K70" s="151">
        <v>1335</v>
      </c>
      <c r="L70" s="151">
        <v>1137</v>
      </c>
      <c r="M70" s="151">
        <v>1132</v>
      </c>
      <c r="N70" s="151">
        <v>768</v>
      </c>
      <c r="O70" s="151">
        <v>2153</v>
      </c>
      <c r="P70" s="151">
        <v>1623</v>
      </c>
      <c r="Q70" s="151">
        <v>1891</v>
      </c>
      <c r="R70" s="151">
        <v>1773</v>
      </c>
      <c r="S70" s="151">
        <v>1837</v>
      </c>
      <c r="T70" s="151">
        <v>2035</v>
      </c>
      <c r="U70" s="151">
        <v>1916</v>
      </c>
      <c r="V70" s="151">
        <v>2848</v>
      </c>
      <c r="W70" s="151">
        <v>2978</v>
      </c>
      <c r="X70" s="151">
        <v>2743</v>
      </c>
      <c r="Y70" s="151">
        <v>2599</v>
      </c>
      <c r="Z70" s="151">
        <v>2309</v>
      </c>
      <c r="AA70" s="151">
        <v>2439</v>
      </c>
      <c r="AB70" s="151">
        <v>2259</v>
      </c>
      <c r="AC70" s="151">
        <v>2183</v>
      </c>
      <c r="AD70" s="151">
        <v>1945</v>
      </c>
      <c r="AE70" s="151">
        <v>1819</v>
      </c>
      <c r="AF70" s="151">
        <v>1590</v>
      </c>
      <c r="AG70" s="151">
        <v>1226</v>
      </c>
    </row>
    <row r="71" spans="1:33" ht="14.25" hidden="1" outlineLevel="1">
      <c r="A71" s="173"/>
      <c r="B71" s="173"/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</row>
    <row r="72" spans="1:33" ht="14.25" hidden="1" outlineLevel="1">
      <c r="A72" s="172" t="s">
        <v>4</v>
      </c>
      <c r="B72" s="172" t="s">
        <v>75</v>
      </c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</row>
    <row r="73" spans="1:33" ht="14.25" hidden="1" outlineLevel="1">
      <c r="A73" s="172" t="s">
        <v>6</v>
      </c>
      <c r="B73" s="172" t="s">
        <v>19</v>
      </c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Z73" s="173"/>
      <c r="AA73" s="173"/>
      <c r="AB73" s="173"/>
      <c r="AC73" s="173"/>
      <c r="AD73" s="173"/>
      <c r="AE73" s="173"/>
      <c r="AF73" s="173"/>
      <c r="AG73" s="173"/>
    </row>
    <row r="74" spans="1:33" ht="14.25" hidden="1" outlineLevel="1">
      <c r="A74" s="172" t="s">
        <v>8</v>
      </c>
      <c r="B74" s="172" t="s">
        <v>39</v>
      </c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Z74" s="173"/>
      <c r="AA74" s="173"/>
      <c r="AB74" s="173"/>
      <c r="AC74" s="173"/>
      <c r="AD74" s="173"/>
      <c r="AE74" s="173"/>
      <c r="AF74" s="173"/>
      <c r="AG74" s="173"/>
    </row>
    <row r="75" spans="1:33" ht="14.25" hidden="1" outlineLevel="1">
      <c r="A75" s="173"/>
      <c r="B75" s="173"/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  <c r="Y75" s="173"/>
      <c r="Z75" s="173"/>
      <c r="AA75" s="173"/>
      <c r="AB75" s="173"/>
      <c r="AC75" s="173"/>
      <c r="AD75" s="173"/>
      <c r="AE75" s="173"/>
      <c r="AF75" s="173"/>
      <c r="AG75" s="173"/>
    </row>
    <row r="76" spans="1:33" ht="14.25" hidden="1" outlineLevel="1">
      <c r="A76" s="150" t="s">
        <v>10</v>
      </c>
      <c r="B76" s="150" t="s">
        <v>40</v>
      </c>
      <c r="C76" s="150" t="s">
        <v>41</v>
      </c>
      <c r="D76" s="150" t="s">
        <v>42</v>
      </c>
      <c r="E76" s="150" t="s">
        <v>43</v>
      </c>
      <c r="F76" s="150" t="s">
        <v>44</v>
      </c>
      <c r="G76" s="150" t="s">
        <v>45</v>
      </c>
      <c r="H76" s="150" t="s">
        <v>46</v>
      </c>
      <c r="I76" s="150" t="s">
        <v>47</v>
      </c>
      <c r="J76" s="150" t="s">
        <v>48</v>
      </c>
      <c r="K76" s="150" t="s">
        <v>49</v>
      </c>
      <c r="L76" s="150" t="s">
        <v>50</v>
      </c>
      <c r="M76" s="150" t="s">
        <v>51</v>
      </c>
      <c r="N76" s="150" t="s">
        <v>52</v>
      </c>
      <c r="O76" s="150" t="s">
        <v>53</v>
      </c>
      <c r="P76" s="150" t="s">
        <v>54</v>
      </c>
      <c r="Q76" s="150" t="s">
        <v>55</v>
      </c>
      <c r="R76" s="150" t="s">
        <v>56</v>
      </c>
      <c r="S76" s="150" t="s">
        <v>57</v>
      </c>
      <c r="T76" s="150" t="s">
        <v>58</v>
      </c>
      <c r="U76" s="150" t="s">
        <v>59</v>
      </c>
      <c r="V76" s="150" t="s">
        <v>60</v>
      </c>
      <c r="W76" s="150" t="s">
        <v>61</v>
      </c>
      <c r="X76" s="150" t="s">
        <v>62</v>
      </c>
      <c r="Y76" s="150" t="s">
        <v>63</v>
      </c>
      <c r="Z76" s="150" t="s">
        <v>64</v>
      </c>
      <c r="AA76" s="150" t="s">
        <v>65</v>
      </c>
      <c r="AB76" s="150" t="s">
        <v>66</v>
      </c>
      <c r="AC76" s="150" t="s">
        <v>36</v>
      </c>
      <c r="AD76" s="150" t="s">
        <v>67</v>
      </c>
      <c r="AE76" s="150" t="s">
        <v>220</v>
      </c>
      <c r="AF76" s="150" t="s">
        <v>221</v>
      </c>
      <c r="AG76" s="150" t="s">
        <v>242</v>
      </c>
    </row>
    <row r="77" spans="1:33" ht="14.25" hidden="1" outlineLevel="1">
      <c r="A77" s="150" t="s">
        <v>68</v>
      </c>
      <c r="B77" s="151">
        <v>1537</v>
      </c>
      <c r="C77" s="151">
        <v>2921</v>
      </c>
      <c r="D77" s="151">
        <v>1589</v>
      </c>
      <c r="E77" s="151">
        <v>1263</v>
      </c>
      <c r="F77" s="151">
        <v>1236</v>
      </c>
      <c r="G77" s="151">
        <v>1481</v>
      </c>
      <c r="H77" s="151">
        <v>1301</v>
      </c>
      <c r="I77" s="151">
        <v>963</v>
      </c>
      <c r="J77" s="151">
        <v>754</v>
      </c>
      <c r="K77" s="151">
        <v>759</v>
      </c>
      <c r="L77" s="151">
        <v>461</v>
      </c>
      <c r="M77" s="151">
        <v>753</v>
      </c>
      <c r="N77" s="151">
        <v>768</v>
      </c>
      <c r="O77" s="151">
        <v>807</v>
      </c>
      <c r="P77" s="151">
        <v>3304</v>
      </c>
      <c r="Q77" s="151">
        <v>970</v>
      </c>
      <c r="R77" s="151">
        <v>754</v>
      </c>
      <c r="S77" s="151">
        <v>814</v>
      </c>
      <c r="T77" s="151">
        <v>502</v>
      </c>
      <c r="U77" s="151">
        <v>501</v>
      </c>
      <c r="V77" s="151">
        <v>406</v>
      </c>
      <c r="W77" s="151">
        <v>367</v>
      </c>
      <c r="X77" s="151">
        <v>405</v>
      </c>
      <c r="Y77" s="151">
        <v>450</v>
      </c>
      <c r="Z77" s="151">
        <v>425</v>
      </c>
      <c r="AA77" s="151">
        <v>349</v>
      </c>
      <c r="AB77" s="151">
        <v>309</v>
      </c>
      <c r="AC77" s="151">
        <v>230.243</v>
      </c>
      <c r="AD77" s="151">
        <v>181.378</v>
      </c>
      <c r="AE77" s="151">
        <v>152.008</v>
      </c>
      <c r="AF77" s="151">
        <v>113.79</v>
      </c>
      <c r="AG77" s="151">
        <v>98.432</v>
      </c>
    </row>
    <row r="78" spans="1:33" ht="14.25" hidden="1" outlineLevel="1">
      <c r="A78" s="150" t="s">
        <v>11</v>
      </c>
      <c r="B78" s="151">
        <v>0</v>
      </c>
      <c r="C78" s="151">
        <v>0</v>
      </c>
      <c r="D78" s="151">
        <v>0</v>
      </c>
      <c r="E78" s="151">
        <v>0</v>
      </c>
      <c r="F78" s="151">
        <v>0</v>
      </c>
      <c r="G78" s="151">
        <v>4</v>
      </c>
      <c r="H78" s="151">
        <v>4</v>
      </c>
      <c r="I78" s="151">
        <v>0</v>
      </c>
      <c r="J78" s="151">
        <v>4</v>
      </c>
      <c r="K78" s="151">
        <v>4</v>
      </c>
      <c r="L78" s="151">
        <v>4</v>
      </c>
      <c r="M78" s="151">
        <v>3</v>
      </c>
      <c r="N78" s="151">
        <v>1</v>
      </c>
      <c r="O78" s="151">
        <v>0</v>
      </c>
      <c r="P78" s="151">
        <v>0</v>
      </c>
      <c r="Q78" s="151">
        <v>0</v>
      </c>
      <c r="R78" s="151">
        <v>0</v>
      </c>
      <c r="S78" s="151">
        <v>0</v>
      </c>
      <c r="T78" s="151">
        <v>0</v>
      </c>
      <c r="U78" s="151">
        <v>0</v>
      </c>
      <c r="V78" s="151">
        <v>0</v>
      </c>
      <c r="W78" s="151">
        <v>0</v>
      </c>
      <c r="X78" s="151">
        <v>0</v>
      </c>
      <c r="Y78" s="151">
        <v>0</v>
      </c>
      <c r="Z78" s="151">
        <v>0</v>
      </c>
      <c r="AA78" s="151">
        <v>1</v>
      </c>
      <c r="AB78" s="151">
        <v>1</v>
      </c>
      <c r="AC78" s="151">
        <v>0.153</v>
      </c>
      <c r="AD78" s="151">
        <v>0</v>
      </c>
      <c r="AE78" s="151">
        <v>0</v>
      </c>
      <c r="AF78" s="151">
        <v>0</v>
      </c>
      <c r="AG78" s="151">
        <v>0</v>
      </c>
    </row>
    <row r="79" spans="1:33" ht="14.25" hidden="1" outlineLevel="1">
      <c r="A79" s="150" t="s">
        <v>12</v>
      </c>
      <c r="B79" s="151">
        <v>423</v>
      </c>
      <c r="C79" s="151">
        <v>520</v>
      </c>
      <c r="D79" s="151">
        <v>578</v>
      </c>
      <c r="E79" s="151">
        <v>568</v>
      </c>
      <c r="F79" s="151">
        <v>695</v>
      </c>
      <c r="G79" s="151">
        <v>730</v>
      </c>
      <c r="H79" s="151">
        <v>610</v>
      </c>
      <c r="I79" s="151">
        <v>542</v>
      </c>
      <c r="J79" s="151">
        <v>493</v>
      </c>
      <c r="K79" s="151">
        <v>569</v>
      </c>
      <c r="L79" s="151">
        <v>355</v>
      </c>
      <c r="M79" s="151">
        <v>385</v>
      </c>
      <c r="N79" s="151">
        <v>402</v>
      </c>
      <c r="O79" s="151">
        <v>400</v>
      </c>
      <c r="P79" s="151">
        <v>355</v>
      </c>
      <c r="Q79" s="151">
        <v>267</v>
      </c>
      <c r="R79" s="151">
        <v>255</v>
      </c>
      <c r="S79" s="151">
        <v>208</v>
      </c>
      <c r="T79" s="151">
        <v>177</v>
      </c>
      <c r="U79" s="151">
        <v>149</v>
      </c>
      <c r="V79" s="151">
        <v>254</v>
      </c>
      <c r="W79" s="151">
        <v>223</v>
      </c>
      <c r="X79" s="151">
        <v>205</v>
      </c>
      <c r="Y79" s="151">
        <v>201</v>
      </c>
      <c r="Z79" s="151">
        <v>161</v>
      </c>
      <c r="AA79" s="151">
        <v>150</v>
      </c>
      <c r="AB79" s="151">
        <v>146</v>
      </c>
      <c r="AC79" s="151">
        <v>105.095</v>
      </c>
      <c r="AD79" s="151">
        <v>91.822</v>
      </c>
      <c r="AE79" s="151">
        <v>86.865</v>
      </c>
      <c r="AF79" s="151">
        <v>66.562</v>
      </c>
      <c r="AG79" s="151">
        <v>50.224</v>
      </c>
    </row>
    <row r="80" spans="1:33" ht="14.25" hidden="1" outlineLevel="1">
      <c r="A80" s="150" t="s">
        <v>38</v>
      </c>
      <c r="B80" s="151">
        <v>0</v>
      </c>
      <c r="C80" s="151">
        <v>0</v>
      </c>
      <c r="D80" s="151">
        <v>0</v>
      </c>
      <c r="E80" s="151">
        <v>0</v>
      </c>
      <c r="F80" s="151">
        <v>0</v>
      </c>
      <c r="G80" s="151">
        <v>0</v>
      </c>
      <c r="H80" s="151">
        <v>0</v>
      </c>
      <c r="I80" s="151">
        <v>0</v>
      </c>
      <c r="J80" s="151">
        <v>0</v>
      </c>
      <c r="K80" s="151">
        <v>0</v>
      </c>
      <c r="L80" s="151">
        <v>0</v>
      </c>
      <c r="M80" s="151">
        <v>0</v>
      </c>
      <c r="N80" s="151">
        <v>0</v>
      </c>
      <c r="O80" s="151">
        <v>25</v>
      </c>
      <c r="P80" s="151">
        <v>2480</v>
      </c>
      <c r="Q80" s="151">
        <v>535</v>
      </c>
      <c r="R80" s="151">
        <v>349</v>
      </c>
      <c r="S80" s="151">
        <v>462</v>
      </c>
      <c r="T80" s="151">
        <v>259</v>
      </c>
      <c r="U80" s="151">
        <v>292</v>
      </c>
      <c r="V80" s="151">
        <v>89</v>
      </c>
      <c r="W80" s="151">
        <v>88</v>
      </c>
      <c r="X80" s="151">
        <v>111</v>
      </c>
      <c r="Y80" s="151">
        <v>173</v>
      </c>
      <c r="Z80" s="151">
        <v>186</v>
      </c>
      <c r="AA80" s="151">
        <v>104</v>
      </c>
      <c r="AB80" s="151">
        <v>87</v>
      </c>
      <c r="AC80" s="151">
        <v>34</v>
      </c>
      <c r="AD80" s="151">
        <v>15</v>
      </c>
      <c r="AE80" s="151">
        <v>13</v>
      </c>
      <c r="AF80" s="151">
        <v>9.075</v>
      </c>
      <c r="AG80" s="151">
        <v>10.437</v>
      </c>
    </row>
    <row r="81" spans="1:33" ht="14.25" hidden="1" outlineLevel="1">
      <c r="A81" s="150" t="s">
        <v>13</v>
      </c>
      <c r="B81" s="151">
        <v>0</v>
      </c>
      <c r="C81" s="151">
        <v>0</v>
      </c>
      <c r="D81" s="151">
        <v>0</v>
      </c>
      <c r="E81" s="151">
        <v>0</v>
      </c>
      <c r="F81" s="151">
        <v>0</v>
      </c>
      <c r="G81" s="151">
        <v>0</v>
      </c>
      <c r="H81" s="151">
        <v>0</v>
      </c>
      <c r="I81" s="151">
        <v>0</v>
      </c>
      <c r="J81" s="151">
        <v>0</v>
      </c>
      <c r="K81" s="151">
        <v>0</v>
      </c>
      <c r="L81" s="151">
        <v>0</v>
      </c>
      <c r="M81" s="151">
        <v>0</v>
      </c>
      <c r="N81" s="151">
        <v>0</v>
      </c>
      <c r="O81" s="151">
        <v>0</v>
      </c>
      <c r="P81" s="151">
        <v>0</v>
      </c>
      <c r="Q81" s="151">
        <v>0</v>
      </c>
      <c r="R81" s="151">
        <v>0</v>
      </c>
      <c r="S81" s="151">
        <v>0</v>
      </c>
      <c r="T81" s="151">
        <v>0</v>
      </c>
      <c r="U81" s="151">
        <v>0</v>
      </c>
      <c r="V81" s="151">
        <v>0</v>
      </c>
      <c r="W81" s="151">
        <v>0</v>
      </c>
      <c r="X81" s="151">
        <v>0</v>
      </c>
      <c r="Y81" s="151">
        <v>0</v>
      </c>
      <c r="Z81" s="151">
        <v>0</v>
      </c>
      <c r="AA81" s="151">
        <v>0</v>
      </c>
      <c r="AB81" s="151">
        <v>0</v>
      </c>
      <c r="AC81" s="151">
        <v>0</v>
      </c>
      <c r="AD81" s="151">
        <v>0</v>
      </c>
      <c r="AE81" s="151">
        <v>0</v>
      </c>
      <c r="AF81" s="151">
        <v>0</v>
      </c>
      <c r="AG81" s="151">
        <v>0</v>
      </c>
    </row>
    <row r="82" spans="1:33" ht="14.25" hidden="1" outlineLevel="1">
      <c r="A82" s="150" t="s">
        <v>14</v>
      </c>
      <c r="B82" s="151">
        <v>969</v>
      </c>
      <c r="C82" s="151">
        <v>808</v>
      </c>
      <c r="D82" s="151">
        <v>391</v>
      </c>
      <c r="E82" s="151">
        <v>331</v>
      </c>
      <c r="F82" s="151">
        <v>187</v>
      </c>
      <c r="G82" s="151">
        <v>337</v>
      </c>
      <c r="H82" s="151">
        <v>251</v>
      </c>
      <c r="I82" s="151">
        <v>136</v>
      </c>
      <c r="J82" s="151">
        <v>18</v>
      </c>
      <c r="K82" s="151">
        <v>10</v>
      </c>
      <c r="L82" s="151">
        <v>1</v>
      </c>
      <c r="M82" s="151">
        <v>196</v>
      </c>
      <c r="N82" s="151">
        <v>205</v>
      </c>
      <c r="O82" s="151">
        <v>160</v>
      </c>
      <c r="P82" s="151">
        <v>275</v>
      </c>
      <c r="Q82" s="151">
        <v>53</v>
      </c>
      <c r="R82" s="151">
        <v>52</v>
      </c>
      <c r="S82" s="151">
        <v>49</v>
      </c>
      <c r="T82" s="151">
        <v>0</v>
      </c>
      <c r="U82" s="151">
        <v>0</v>
      </c>
      <c r="V82" s="151">
        <v>0</v>
      </c>
      <c r="W82" s="151">
        <v>0</v>
      </c>
      <c r="X82" s="151">
        <v>24</v>
      </c>
      <c r="Y82" s="151">
        <v>8</v>
      </c>
      <c r="Z82" s="151">
        <v>9</v>
      </c>
      <c r="AA82" s="151">
        <v>41</v>
      </c>
      <c r="AB82" s="151">
        <v>27</v>
      </c>
      <c r="AC82" s="151">
        <v>38</v>
      </c>
      <c r="AD82" s="151">
        <v>36</v>
      </c>
      <c r="AE82" s="151">
        <v>12</v>
      </c>
      <c r="AF82" s="151">
        <v>1</v>
      </c>
      <c r="AG82" s="151">
        <v>0</v>
      </c>
    </row>
    <row r="83" spans="1:33" ht="14.25" hidden="1" outlineLevel="1">
      <c r="A83" s="150" t="s">
        <v>15</v>
      </c>
      <c r="B83" s="151">
        <v>39</v>
      </c>
      <c r="C83" s="151">
        <v>36</v>
      </c>
      <c r="D83" s="151">
        <v>42</v>
      </c>
      <c r="E83" s="151">
        <v>44</v>
      </c>
      <c r="F83" s="151">
        <v>35</v>
      </c>
      <c r="G83" s="151">
        <v>40</v>
      </c>
      <c r="H83" s="151">
        <v>46</v>
      </c>
      <c r="I83" s="151">
        <v>45</v>
      </c>
      <c r="J83" s="151">
        <v>41</v>
      </c>
      <c r="K83" s="151">
        <v>39</v>
      </c>
      <c r="L83" s="151">
        <v>35</v>
      </c>
      <c r="M83" s="151">
        <v>38</v>
      </c>
      <c r="N83" s="151">
        <v>34</v>
      </c>
      <c r="O83" s="151">
        <v>33</v>
      </c>
      <c r="P83" s="151">
        <v>33</v>
      </c>
      <c r="Q83" s="151">
        <v>32</v>
      </c>
      <c r="R83" s="151">
        <v>32</v>
      </c>
      <c r="S83" s="151">
        <v>30</v>
      </c>
      <c r="T83" s="151">
        <v>32</v>
      </c>
      <c r="U83" s="151">
        <v>32</v>
      </c>
      <c r="V83" s="151">
        <v>35</v>
      </c>
      <c r="W83" s="151">
        <v>31</v>
      </c>
      <c r="X83" s="151">
        <v>45</v>
      </c>
      <c r="Y83" s="151">
        <v>35</v>
      </c>
      <c r="Z83" s="151">
        <v>29</v>
      </c>
      <c r="AA83" s="151">
        <v>28</v>
      </c>
      <c r="AB83" s="151">
        <v>28</v>
      </c>
      <c r="AC83" s="151">
        <v>26.366</v>
      </c>
      <c r="AD83" s="151">
        <v>23.078</v>
      </c>
      <c r="AE83" s="151">
        <v>22.238</v>
      </c>
      <c r="AF83" s="151">
        <v>21.7</v>
      </c>
      <c r="AG83" s="151">
        <v>21.812</v>
      </c>
    </row>
    <row r="84" spans="1:33" ht="14.25" hidden="1" outlineLevel="1">
      <c r="A84" s="150" t="s">
        <v>16</v>
      </c>
      <c r="B84" s="151">
        <v>0</v>
      </c>
      <c r="C84" s="151">
        <v>1460</v>
      </c>
      <c r="D84" s="151">
        <v>481</v>
      </c>
      <c r="E84" s="151">
        <v>225</v>
      </c>
      <c r="F84" s="151">
        <v>226</v>
      </c>
      <c r="G84" s="151">
        <v>276</v>
      </c>
      <c r="H84" s="151">
        <v>315</v>
      </c>
      <c r="I84" s="151">
        <v>176</v>
      </c>
      <c r="J84" s="151">
        <v>135</v>
      </c>
      <c r="K84" s="151">
        <v>79</v>
      </c>
      <c r="L84" s="151">
        <v>17</v>
      </c>
      <c r="M84" s="151">
        <v>99</v>
      </c>
      <c r="N84" s="151">
        <v>106</v>
      </c>
      <c r="O84" s="151">
        <v>123</v>
      </c>
      <c r="P84" s="151">
        <v>100</v>
      </c>
      <c r="Q84" s="151">
        <v>54</v>
      </c>
      <c r="R84" s="151">
        <v>48</v>
      </c>
      <c r="S84" s="151">
        <v>47</v>
      </c>
      <c r="T84" s="151">
        <v>14</v>
      </c>
      <c r="U84" s="151">
        <v>17</v>
      </c>
      <c r="V84" s="151">
        <v>17</v>
      </c>
      <c r="W84" s="151">
        <v>16</v>
      </c>
      <c r="X84" s="151">
        <v>11</v>
      </c>
      <c r="Y84" s="151">
        <v>24</v>
      </c>
      <c r="Z84" s="151">
        <v>34</v>
      </c>
      <c r="AA84" s="151">
        <v>19</v>
      </c>
      <c r="AB84" s="151">
        <v>14</v>
      </c>
      <c r="AC84" s="151">
        <v>20.629</v>
      </c>
      <c r="AD84" s="151">
        <v>11.478</v>
      </c>
      <c r="AE84" s="151">
        <v>13.905</v>
      </c>
      <c r="AF84" s="151">
        <v>13.453</v>
      </c>
      <c r="AG84" s="151">
        <v>12.959</v>
      </c>
    </row>
    <row r="85" spans="1:33" ht="14.25" hidden="1" outlineLevel="1">
      <c r="A85" s="150" t="s">
        <v>17</v>
      </c>
      <c r="B85" s="151">
        <v>0</v>
      </c>
      <c r="C85" s="151">
        <v>0</v>
      </c>
      <c r="D85" s="151">
        <v>0</v>
      </c>
      <c r="E85" s="151">
        <v>0</v>
      </c>
      <c r="F85" s="151">
        <v>0</v>
      </c>
      <c r="G85" s="151">
        <v>0</v>
      </c>
      <c r="H85" s="151">
        <v>0</v>
      </c>
      <c r="I85" s="151">
        <v>0</v>
      </c>
      <c r="J85" s="151">
        <v>0</v>
      </c>
      <c r="K85" s="151">
        <v>0</v>
      </c>
      <c r="L85" s="151">
        <v>0</v>
      </c>
      <c r="M85" s="151">
        <v>0</v>
      </c>
      <c r="N85" s="151">
        <v>0</v>
      </c>
      <c r="O85" s="151">
        <v>0</v>
      </c>
      <c r="P85" s="151">
        <v>0</v>
      </c>
      <c r="Q85" s="151">
        <v>0</v>
      </c>
      <c r="R85" s="151">
        <v>0</v>
      </c>
      <c r="S85" s="151">
        <v>0</v>
      </c>
      <c r="T85" s="151">
        <v>0</v>
      </c>
      <c r="U85" s="151">
        <v>0</v>
      </c>
      <c r="V85" s="151">
        <v>0</v>
      </c>
      <c r="W85" s="151">
        <v>0</v>
      </c>
      <c r="X85" s="151">
        <v>0</v>
      </c>
      <c r="Y85" s="151">
        <v>0</v>
      </c>
      <c r="Z85" s="151">
        <v>0</v>
      </c>
      <c r="AA85" s="151">
        <v>0</v>
      </c>
      <c r="AB85" s="151">
        <v>0</v>
      </c>
      <c r="AC85" s="151">
        <v>0</v>
      </c>
      <c r="AD85" s="151">
        <v>0</v>
      </c>
      <c r="AE85" s="151">
        <v>0</v>
      </c>
      <c r="AF85" s="151">
        <v>0</v>
      </c>
      <c r="AG85" s="151">
        <v>0</v>
      </c>
    </row>
    <row r="86" spans="1:33" ht="14.25" hidden="1" outlineLevel="1">
      <c r="A86" s="150" t="s">
        <v>18</v>
      </c>
      <c r="B86" s="151">
        <v>90</v>
      </c>
      <c r="C86" s="151">
        <v>89</v>
      </c>
      <c r="D86" s="151">
        <v>88</v>
      </c>
      <c r="E86" s="151">
        <v>88</v>
      </c>
      <c r="F86" s="151">
        <v>86</v>
      </c>
      <c r="G86" s="151">
        <v>85</v>
      </c>
      <c r="H86" s="151">
        <v>66</v>
      </c>
      <c r="I86" s="151">
        <v>60</v>
      </c>
      <c r="J86" s="151">
        <v>63</v>
      </c>
      <c r="K86" s="151">
        <v>58</v>
      </c>
      <c r="L86" s="151">
        <v>49</v>
      </c>
      <c r="M86" s="151">
        <v>32</v>
      </c>
      <c r="N86" s="151">
        <v>20</v>
      </c>
      <c r="O86" s="151">
        <v>66</v>
      </c>
      <c r="P86" s="151">
        <v>61</v>
      </c>
      <c r="Q86" s="151">
        <v>29</v>
      </c>
      <c r="R86" s="151">
        <v>18</v>
      </c>
      <c r="S86" s="151">
        <v>18</v>
      </c>
      <c r="T86" s="151">
        <v>20</v>
      </c>
      <c r="U86" s="151">
        <v>11</v>
      </c>
      <c r="V86" s="151">
        <v>11</v>
      </c>
      <c r="W86" s="151">
        <v>9</v>
      </c>
      <c r="X86" s="151">
        <v>9</v>
      </c>
      <c r="Y86" s="151">
        <v>9</v>
      </c>
      <c r="Z86" s="151">
        <v>6</v>
      </c>
      <c r="AA86" s="151">
        <v>6</v>
      </c>
      <c r="AB86" s="151">
        <v>6</v>
      </c>
      <c r="AC86" s="151">
        <v>6</v>
      </c>
      <c r="AD86" s="151">
        <v>4</v>
      </c>
      <c r="AE86" s="151">
        <v>4</v>
      </c>
      <c r="AF86" s="151">
        <v>2</v>
      </c>
      <c r="AG86" s="151">
        <v>3</v>
      </c>
    </row>
    <row r="87" spans="1:33" ht="14.25" hidden="1" outlineLevel="1">
      <c r="A87" s="173"/>
      <c r="B87" s="173"/>
      <c r="C87" s="173"/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  <c r="R87" s="173"/>
      <c r="S87" s="173"/>
      <c r="T87" s="173"/>
      <c r="U87" s="173"/>
      <c r="V87" s="173"/>
      <c r="W87" s="173"/>
      <c r="X87" s="173"/>
      <c r="Y87" s="173"/>
      <c r="Z87" s="173"/>
      <c r="AA87" s="173"/>
      <c r="AB87" s="173"/>
      <c r="AC87" s="173"/>
      <c r="AD87" s="173"/>
      <c r="AE87" s="173"/>
      <c r="AF87" s="173"/>
      <c r="AG87" s="173"/>
    </row>
    <row r="88" spans="1:33" ht="14.25" hidden="1" outlineLevel="1">
      <c r="A88" s="172" t="s">
        <v>4</v>
      </c>
      <c r="B88" s="172" t="s">
        <v>76</v>
      </c>
      <c r="C88" s="173"/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173"/>
      <c r="X88" s="173"/>
      <c r="Y88" s="173"/>
      <c r="Z88" s="173"/>
      <c r="AA88" s="173"/>
      <c r="AB88" s="173"/>
      <c r="AC88" s="173"/>
      <c r="AD88" s="173"/>
      <c r="AE88" s="173"/>
      <c r="AF88" s="173"/>
      <c r="AG88" s="173"/>
    </row>
    <row r="89" spans="1:33" ht="14.25" hidden="1" outlineLevel="1">
      <c r="A89" s="172" t="s">
        <v>6</v>
      </c>
      <c r="B89" s="172" t="s">
        <v>19</v>
      </c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73"/>
      <c r="W89" s="173"/>
      <c r="X89" s="173"/>
      <c r="Y89" s="173"/>
      <c r="Z89" s="173"/>
      <c r="AA89" s="173"/>
      <c r="AB89" s="173"/>
      <c r="AC89" s="173"/>
      <c r="AD89" s="173"/>
      <c r="AE89" s="173"/>
      <c r="AF89" s="173"/>
      <c r="AG89" s="173"/>
    </row>
    <row r="90" spans="1:33" ht="14.25" hidden="1" outlineLevel="1">
      <c r="A90" s="172" t="s">
        <v>8</v>
      </c>
      <c r="B90" s="172" t="s">
        <v>39</v>
      </c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3"/>
      <c r="V90" s="173"/>
      <c r="W90" s="173"/>
      <c r="X90" s="173"/>
      <c r="Y90" s="173"/>
      <c r="Z90" s="173"/>
      <c r="AA90" s="173"/>
      <c r="AB90" s="173"/>
      <c r="AC90" s="173"/>
      <c r="AD90" s="173"/>
      <c r="AE90" s="173"/>
      <c r="AF90" s="173"/>
      <c r="AG90" s="173"/>
    </row>
    <row r="91" spans="1:33" ht="14.25" hidden="1" outlineLevel="1">
      <c r="A91" s="173"/>
      <c r="B91" s="173"/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3"/>
      <c r="W91" s="173"/>
      <c r="X91" s="173"/>
      <c r="Y91" s="173"/>
      <c r="Z91" s="173"/>
      <c r="AA91" s="173"/>
      <c r="AB91" s="173"/>
      <c r="AC91" s="173"/>
      <c r="AD91" s="173"/>
      <c r="AE91" s="173"/>
      <c r="AF91" s="173"/>
      <c r="AG91" s="173"/>
    </row>
    <row r="92" spans="1:33" ht="14.25" hidden="1" outlineLevel="1">
      <c r="A92" s="150" t="s">
        <v>10</v>
      </c>
      <c r="B92" s="150" t="s">
        <v>40</v>
      </c>
      <c r="C92" s="150" t="s">
        <v>41</v>
      </c>
      <c r="D92" s="150" t="s">
        <v>42</v>
      </c>
      <c r="E92" s="150" t="s">
        <v>43</v>
      </c>
      <c r="F92" s="150" t="s">
        <v>44</v>
      </c>
      <c r="G92" s="150" t="s">
        <v>45</v>
      </c>
      <c r="H92" s="150" t="s">
        <v>46</v>
      </c>
      <c r="I92" s="150" t="s">
        <v>47</v>
      </c>
      <c r="J92" s="150" t="s">
        <v>48</v>
      </c>
      <c r="K92" s="150" t="s">
        <v>49</v>
      </c>
      <c r="L92" s="150" t="s">
        <v>50</v>
      </c>
      <c r="M92" s="150" t="s">
        <v>51</v>
      </c>
      <c r="N92" s="150" t="s">
        <v>52</v>
      </c>
      <c r="O92" s="150" t="s">
        <v>53</v>
      </c>
      <c r="P92" s="150" t="s">
        <v>54</v>
      </c>
      <c r="Q92" s="150" t="s">
        <v>55</v>
      </c>
      <c r="R92" s="150" t="s">
        <v>56</v>
      </c>
      <c r="S92" s="150" t="s">
        <v>57</v>
      </c>
      <c r="T92" s="150" t="s">
        <v>58</v>
      </c>
      <c r="U92" s="150" t="s">
        <v>59</v>
      </c>
      <c r="V92" s="150" t="s">
        <v>60</v>
      </c>
      <c r="W92" s="150" t="s">
        <v>61</v>
      </c>
      <c r="X92" s="150" t="s">
        <v>62</v>
      </c>
      <c r="Y92" s="150" t="s">
        <v>63</v>
      </c>
      <c r="Z92" s="150" t="s">
        <v>64</v>
      </c>
      <c r="AA92" s="150" t="s">
        <v>65</v>
      </c>
      <c r="AB92" s="150" t="s">
        <v>66</v>
      </c>
      <c r="AC92" s="150" t="s">
        <v>36</v>
      </c>
      <c r="AD92" s="150" t="s">
        <v>67</v>
      </c>
      <c r="AE92" s="150" t="s">
        <v>220</v>
      </c>
      <c r="AF92" s="150" t="s">
        <v>221</v>
      </c>
      <c r="AG92" s="150" t="s">
        <v>242</v>
      </c>
    </row>
    <row r="93" spans="1:33" ht="14.25" hidden="1" outlineLevel="1">
      <c r="A93" s="150" t="s">
        <v>68</v>
      </c>
      <c r="B93" s="151">
        <v>20549</v>
      </c>
      <c r="C93" s="151">
        <v>22600</v>
      </c>
      <c r="D93" s="151">
        <v>15036</v>
      </c>
      <c r="E93" s="151">
        <v>12941</v>
      </c>
      <c r="F93" s="151">
        <v>11150</v>
      </c>
      <c r="G93" s="151">
        <v>9605</v>
      </c>
      <c r="H93" s="151">
        <v>6948</v>
      </c>
      <c r="I93" s="151">
        <v>6513</v>
      </c>
      <c r="J93" s="151">
        <v>4192</v>
      </c>
      <c r="K93" s="151">
        <v>3340</v>
      </c>
      <c r="L93" s="151">
        <v>2719</v>
      </c>
      <c r="M93" s="151">
        <v>2774</v>
      </c>
      <c r="N93" s="151">
        <v>2632</v>
      </c>
      <c r="O93" s="151">
        <v>2169</v>
      </c>
      <c r="P93" s="151">
        <v>2205</v>
      </c>
      <c r="Q93" s="151">
        <v>2158</v>
      </c>
      <c r="R93" s="151">
        <v>1942</v>
      </c>
      <c r="S93" s="151">
        <v>2371</v>
      </c>
      <c r="T93" s="151">
        <v>2331</v>
      </c>
      <c r="U93" s="151">
        <v>2194</v>
      </c>
      <c r="V93" s="151">
        <v>2657</v>
      </c>
      <c r="W93" s="151">
        <v>2617</v>
      </c>
      <c r="X93" s="151">
        <v>2931</v>
      </c>
      <c r="Y93" s="151">
        <v>2318</v>
      </c>
      <c r="Z93" s="151">
        <v>2024</v>
      </c>
      <c r="AA93" s="151">
        <v>1839</v>
      </c>
      <c r="AB93" s="151">
        <v>1786</v>
      </c>
      <c r="AC93" s="151">
        <v>1678</v>
      </c>
      <c r="AD93" s="151">
        <v>1810</v>
      </c>
      <c r="AE93" s="151">
        <v>1735</v>
      </c>
      <c r="AF93" s="151">
        <v>1524.976</v>
      </c>
      <c r="AG93" s="151">
        <v>1073.181</v>
      </c>
    </row>
    <row r="94" spans="1:33" ht="14.25" hidden="1" outlineLevel="1">
      <c r="A94" s="150" t="s">
        <v>11</v>
      </c>
      <c r="B94" s="151">
        <v>0</v>
      </c>
      <c r="C94" s="151">
        <v>0</v>
      </c>
      <c r="D94" s="151">
        <v>0</v>
      </c>
      <c r="E94" s="151">
        <v>0</v>
      </c>
      <c r="F94" s="151">
        <v>0</v>
      </c>
      <c r="G94" s="151">
        <v>0</v>
      </c>
      <c r="H94" s="151">
        <v>0</v>
      </c>
      <c r="I94" s="151">
        <v>0</v>
      </c>
      <c r="J94" s="151">
        <v>0</v>
      </c>
      <c r="K94" s="151">
        <v>0</v>
      </c>
      <c r="L94" s="151">
        <v>0</v>
      </c>
      <c r="M94" s="151">
        <v>0</v>
      </c>
      <c r="N94" s="151">
        <v>0</v>
      </c>
      <c r="O94" s="151">
        <v>0</v>
      </c>
      <c r="P94" s="151">
        <v>0</v>
      </c>
      <c r="Q94" s="151">
        <v>0</v>
      </c>
      <c r="R94" s="151">
        <v>0</v>
      </c>
      <c r="S94" s="151">
        <v>0</v>
      </c>
      <c r="T94" s="151">
        <v>0</v>
      </c>
      <c r="U94" s="151">
        <v>0</v>
      </c>
      <c r="V94" s="151">
        <v>0</v>
      </c>
      <c r="W94" s="151">
        <v>0</v>
      </c>
      <c r="X94" s="151">
        <v>0</v>
      </c>
      <c r="Y94" s="151">
        <v>0</v>
      </c>
      <c r="Z94" s="151">
        <v>0</v>
      </c>
      <c r="AA94" s="151">
        <v>0</v>
      </c>
      <c r="AB94" s="151">
        <v>0</v>
      </c>
      <c r="AC94" s="151">
        <v>0</v>
      </c>
      <c r="AD94" s="151">
        <v>0</v>
      </c>
      <c r="AE94" s="151">
        <v>0</v>
      </c>
      <c r="AF94" s="151">
        <v>0</v>
      </c>
      <c r="AG94" s="151">
        <v>0</v>
      </c>
    </row>
    <row r="95" spans="1:33" ht="14.25" hidden="1" outlineLevel="1">
      <c r="A95" s="150" t="s">
        <v>12</v>
      </c>
      <c r="B95" s="151">
        <v>505</v>
      </c>
      <c r="C95" s="151">
        <v>311</v>
      </c>
      <c r="D95" s="151">
        <v>341</v>
      </c>
      <c r="E95" s="151">
        <v>332</v>
      </c>
      <c r="F95" s="151">
        <v>583</v>
      </c>
      <c r="G95" s="151">
        <v>525</v>
      </c>
      <c r="H95" s="151">
        <v>605</v>
      </c>
      <c r="I95" s="151">
        <v>745</v>
      </c>
      <c r="J95" s="151">
        <v>840</v>
      </c>
      <c r="K95" s="151">
        <v>865</v>
      </c>
      <c r="L95" s="151">
        <v>723</v>
      </c>
      <c r="M95" s="151">
        <v>802</v>
      </c>
      <c r="N95" s="151">
        <v>914</v>
      </c>
      <c r="O95" s="151">
        <v>705</v>
      </c>
      <c r="P95" s="151">
        <v>653</v>
      </c>
      <c r="Q95" s="151">
        <v>548</v>
      </c>
      <c r="R95" s="151">
        <v>458</v>
      </c>
      <c r="S95" s="151">
        <v>512</v>
      </c>
      <c r="T95" s="151">
        <v>513</v>
      </c>
      <c r="U95" s="151">
        <v>389</v>
      </c>
      <c r="V95" s="151">
        <v>0</v>
      </c>
      <c r="W95" s="151">
        <v>0</v>
      </c>
      <c r="X95" s="151">
        <v>0</v>
      </c>
      <c r="Y95" s="151">
        <v>0</v>
      </c>
      <c r="Z95" s="151">
        <v>0</v>
      </c>
      <c r="AA95" s="151">
        <v>0</v>
      </c>
      <c r="AB95" s="151">
        <v>0</v>
      </c>
      <c r="AC95" s="151">
        <v>0</v>
      </c>
      <c r="AD95" s="151">
        <v>0</v>
      </c>
      <c r="AE95" s="151">
        <v>0</v>
      </c>
      <c r="AF95" s="151">
        <v>0</v>
      </c>
      <c r="AG95" s="151">
        <v>0</v>
      </c>
    </row>
    <row r="96" spans="1:33" ht="14.25" hidden="1" outlineLevel="1">
      <c r="A96" s="150" t="s">
        <v>38</v>
      </c>
      <c r="B96" s="151">
        <v>18789</v>
      </c>
      <c r="C96" s="151">
        <v>20747</v>
      </c>
      <c r="D96" s="151">
        <v>13563</v>
      </c>
      <c r="E96" s="151">
        <v>12609</v>
      </c>
      <c r="F96" s="151">
        <v>10567</v>
      </c>
      <c r="G96" s="151">
        <v>9080</v>
      </c>
      <c r="H96" s="151">
        <v>6339</v>
      </c>
      <c r="I96" s="151">
        <v>5768</v>
      </c>
      <c r="J96" s="151">
        <v>3352</v>
      </c>
      <c r="K96" s="151">
        <v>2475</v>
      </c>
      <c r="L96" s="151">
        <v>1996</v>
      </c>
      <c r="M96" s="151">
        <v>1972</v>
      </c>
      <c r="N96" s="151">
        <v>1718</v>
      </c>
      <c r="O96" s="151">
        <v>1464</v>
      </c>
      <c r="P96" s="151">
        <v>1552</v>
      </c>
      <c r="Q96" s="151">
        <v>1610</v>
      </c>
      <c r="R96" s="151">
        <v>1484</v>
      </c>
      <c r="S96" s="151">
        <v>1560</v>
      </c>
      <c r="T96" s="151">
        <v>1558</v>
      </c>
      <c r="U96" s="151">
        <v>1686</v>
      </c>
      <c r="V96" s="151">
        <v>2526</v>
      </c>
      <c r="W96" s="151">
        <v>2306</v>
      </c>
      <c r="X96" s="151">
        <v>2604</v>
      </c>
      <c r="Y96" s="151">
        <v>2144</v>
      </c>
      <c r="Z96" s="151">
        <v>1840</v>
      </c>
      <c r="AA96" s="151">
        <v>1839</v>
      </c>
      <c r="AB96" s="151">
        <v>1786</v>
      </c>
      <c r="AC96" s="151">
        <v>1678</v>
      </c>
      <c r="AD96" s="151">
        <v>1810</v>
      </c>
      <c r="AE96" s="151">
        <v>1735</v>
      </c>
      <c r="AF96" s="151">
        <v>1524.976</v>
      </c>
      <c r="AG96" s="151">
        <v>1073.181</v>
      </c>
    </row>
    <row r="97" spans="1:33" ht="14.25" hidden="1" outlineLevel="1">
      <c r="A97" s="150" t="s">
        <v>13</v>
      </c>
      <c r="B97" s="151">
        <v>0</v>
      </c>
      <c r="C97" s="151">
        <v>0</v>
      </c>
      <c r="D97" s="151">
        <v>0</v>
      </c>
      <c r="E97" s="151">
        <v>0</v>
      </c>
      <c r="F97" s="151">
        <v>0</v>
      </c>
      <c r="G97" s="151">
        <v>0</v>
      </c>
      <c r="H97" s="151">
        <v>0</v>
      </c>
      <c r="I97" s="151">
        <v>0</v>
      </c>
      <c r="J97" s="151">
        <v>0</v>
      </c>
      <c r="K97" s="151">
        <v>0</v>
      </c>
      <c r="L97" s="151">
        <v>0</v>
      </c>
      <c r="M97" s="151">
        <v>0</v>
      </c>
      <c r="N97" s="151">
        <v>0</v>
      </c>
      <c r="O97" s="151">
        <v>0</v>
      </c>
      <c r="P97" s="151">
        <v>0</v>
      </c>
      <c r="Q97" s="151">
        <v>0</v>
      </c>
      <c r="R97" s="151">
        <v>0</v>
      </c>
      <c r="S97" s="151">
        <v>0</v>
      </c>
      <c r="T97" s="151">
        <v>0</v>
      </c>
      <c r="U97" s="151">
        <v>0</v>
      </c>
      <c r="V97" s="151">
        <v>0</v>
      </c>
      <c r="W97" s="151">
        <v>0</v>
      </c>
      <c r="X97" s="151">
        <v>0</v>
      </c>
      <c r="Y97" s="151">
        <v>0</v>
      </c>
      <c r="Z97" s="151">
        <v>0</v>
      </c>
      <c r="AA97" s="151">
        <v>0</v>
      </c>
      <c r="AB97" s="151">
        <v>0</v>
      </c>
      <c r="AC97" s="151">
        <v>0</v>
      </c>
      <c r="AD97" s="151">
        <v>0</v>
      </c>
      <c r="AE97" s="151">
        <v>0</v>
      </c>
      <c r="AF97" s="151">
        <v>0</v>
      </c>
      <c r="AG97" s="151">
        <v>0</v>
      </c>
    </row>
    <row r="98" spans="1:33" ht="14.25" hidden="1" outlineLevel="1">
      <c r="A98" s="150" t="s">
        <v>14</v>
      </c>
      <c r="B98" s="151">
        <v>5</v>
      </c>
      <c r="C98" s="151">
        <v>2</v>
      </c>
      <c r="D98" s="151">
        <v>2</v>
      </c>
      <c r="E98" s="151">
        <v>0</v>
      </c>
      <c r="F98" s="151">
        <v>0</v>
      </c>
      <c r="G98" s="151">
        <v>0</v>
      </c>
      <c r="H98" s="151">
        <v>0</v>
      </c>
      <c r="I98" s="151">
        <v>0</v>
      </c>
      <c r="J98" s="151">
        <v>0</v>
      </c>
      <c r="K98" s="151">
        <v>0</v>
      </c>
      <c r="L98" s="151">
        <v>0</v>
      </c>
      <c r="M98" s="151">
        <v>0</v>
      </c>
      <c r="N98" s="151">
        <v>0</v>
      </c>
      <c r="O98" s="151">
        <v>0</v>
      </c>
      <c r="P98" s="151">
        <v>0</v>
      </c>
      <c r="Q98" s="151">
        <v>0</v>
      </c>
      <c r="R98" s="151">
        <v>0</v>
      </c>
      <c r="S98" s="151">
        <v>0</v>
      </c>
      <c r="T98" s="151">
        <v>0</v>
      </c>
      <c r="U98" s="151">
        <v>0</v>
      </c>
      <c r="V98" s="151">
        <v>0</v>
      </c>
      <c r="W98" s="151">
        <v>0</v>
      </c>
      <c r="X98" s="151">
        <v>0</v>
      </c>
      <c r="Y98" s="151">
        <v>0</v>
      </c>
      <c r="Z98" s="151">
        <v>0</v>
      </c>
      <c r="AA98" s="151">
        <v>0</v>
      </c>
      <c r="AB98" s="151">
        <v>0</v>
      </c>
      <c r="AC98" s="151">
        <v>0</v>
      </c>
      <c r="AD98" s="151">
        <v>0</v>
      </c>
      <c r="AE98" s="151">
        <v>0</v>
      </c>
      <c r="AF98" s="151">
        <v>0</v>
      </c>
      <c r="AG98" s="151">
        <v>0</v>
      </c>
    </row>
    <row r="99" spans="1:33" ht="14.25" hidden="1" outlineLevel="1">
      <c r="A99" s="150" t="s">
        <v>15</v>
      </c>
      <c r="B99" s="151">
        <v>0</v>
      </c>
      <c r="C99" s="151">
        <v>0</v>
      </c>
      <c r="D99" s="151">
        <v>0</v>
      </c>
      <c r="E99" s="151">
        <v>0</v>
      </c>
      <c r="F99" s="151">
        <v>0</v>
      </c>
      <c r="G99" s="151">
        <v>0</v>
      </c>
      <c r="H99" s="151">
        <v>0</v>
      </c>
      <c r="I99" s="151">
        <v>0</v>
      </c>
      <c r="J99" s="151">
        <v>0</v>
      </c>
      <c r="K99" s="151">
        <v>0</v>
      </c>
      <c r="L99" s="151">
        <v>0</v>
      </c>
      <c r="M99" s="151">
        <v>0</v>
      </c>
      <c r="N99" s="151">
        <v>0</v>
      </c>
      <c r="O99" s="151">
        <v>0</v>
      </c>
      <c r="P99" s="151">
        <v>0</v>
      </c>
      <c r="Q99" s="151">
        <v>0</v>
      </c>
      <c r="R99" s="151">
        <v>0</v>
      </c>
      <c r="S99" s="151">
        <v>0</v>
      </c>
      <c r="T99" s="151">
        <v>0</v>
      </c>
      <c r="U99" s="151">
        <v>0</v>
      </c>
      <c r="V99" s="151">
        <v>0</v>
      </c>
      <c r="W99" s="151">
        <v>0</v>
      </c>
      <c r="X99" s="151">
        <v>0</v>
      </c>
      <c r="Y99" s="151">
        <v>0</v>
      </c>
      <c r="Z99" s="151">
        <v>0</v>
      </c>
      <c r="AA99" s="151">
        <v>0</v>
      </c>
      <c r="AB99" s="151">
        <v>0</v>
      </c>
      <c r="AC99" s="151">
        <v>0</v>
      </c>
      <c r="AD99" s="151">
        <v>0</v>
      </c>
      <c r="AE99" s="151">
        <v>0</v>
      </c>
      <c r="AF99" s="151">
        <v>0</v>
      </c>
      <c r="AG99" s="151">
        <v>0</v>
      </c>
    </row>
    <row r="100" spans="1:33" ht="14.25" hidden="1" outlineLevel="1">
      <c r="A100" s="150" t="s">
        <v>16</v>
      </c>
      <c r="B100" s="151">
        <v>0</v>
      </c>
      <c r="C100" s="151">
        <v>0</v>
      </c>
      <c r="D100" s="151">
        <v>0</v>
      </c>
      <c r="E100" s="151">
        <v>0</v>
      </c>
      <c r="F100" s="151">
        <v>0</v>
      </c>
      <c r="G100" s="151">
        <v>0</v>
      </c>
      <c r="H100" s="151">
        <v>0</v>
      </c>
      <c r="I100" s="151">
        <v>0</v>
      </c>
      <c r="J100" s="151">
        <v>0</v>
      </c>
      <c r="K100" s="151">
        <v>0</v>
      </c>
      <c r="L100" s="151">
        <v>0</v>
      </c>
      <c r="M100" s="151">
        <v>0</v>
      </c>
      <c r="N100" s="151">
        <v>0</v>
      </c>
      <c r="O100" s="151">
        <v>0</v>
      </c>
      <c r="P100" s="151">
        <v>0</v>
      </c>
      <c r="Q100" s="151">
        <v>0</v>
      </c>
      <c r="R100" s="151">
        <v>0</v>
      </c>
      <c r="S100" s="151">
        <v>299</v>
      </c>
      <c r="T100" s="151">
        <v>260</v>
      </c>
      <c r="U100" s="151">
        <v>119</v>
      </c>
      <c r="V100" s="151">
        <v>131</v>
      </c>
      <c r="W100" s="151">
        <v>311</v>
      </c>
      <c r="X100" s="151">
        <v>327</v>
      </c>
      <c r="Y100" s="151">
        <v>174</v>
      </c>
      <c r="Z100" s="151">
        <v>184</v>
      </c>
      <c r="AA100" s="151">
        <v>0</v>
      </c>
      <c r="AB100" s="151">
        <v>0</v>
      </c>
      <c r="AC100" s="151">
        <v>0</v>
      </c>
      <c r="AD100" s="151">
        <v>0</v>
      </c>
      <c r="AE100" s="151">
        <v>0</v>
      </c>
      <c r="AF100" s="151">
        <v>0</v>
      </c>
      <c r="AG100" s="151">
        <v>0</v>
      </c>
    </row>
    <row r="101" spans="1:33" ht="14.25" hidden="1" outlineLevel="1">
      <c r="A101" s="150" t="s">
        <v>17</v>
      </c>
      <c r="B101" s="151">
        <v>0</v>
      </c>
      <c r="C101" s="151">
        <v>0</v>
      </c>
      <c r="D101" s="151">
        <v>0</v>
      </c>
      <c r="E101" s="151">
        <v>0</v>
      </c>
      <c r="F101" s="151">
        <v>0</v>
      </c>
      <c r="G101" s="151">
        <v>0</v>
      </c>
      <c r="H101" s="151">
        <v>0</v>
      </c>
      <c r="I101" s="151">
        <v>0</v>
      </c>
      <c r="J101" s="151">
        <v>0</v>
      </c>
      <c r="K101" s="151">
        <v>0</v>
      </c>
      <c r="L101" s="151">
        <v>0</v>
      </c>
      <c r="M101" s="151">
        <v>0</v>
      </c>
      <c r="N101" s="151">
        <v>0</v>
      </c>
      <c r="O101" s="151">
        <v>0</v>
      </c>
      <c r="P101" s="151">
        <v>0</v>
      </c>
      <c r="Q101" s="151">
        <v>0</v>
      </c>
      <c r="R101" s="151">
        <v>0</v>
      </c>
      <c r="S101" s="151">
        <v>0</v>
      </c>
      <c r="T101" s="151">
        <v>0</v>
      </c>
      <c r="U101" s="151">
        <v>0</v>
      </c>
      <c r="V101" s="151">
        <v>0</v>
      </c>
      <c r="W101" s="151">
        <v>0</v>
      </c>
      <c r="X101" s="151">
        <v>0</v>
      </c>
      <c r="Y101" s="151">
        <v>0</v>
      </c>
      <c r="Z101" s="151">
        <v>0</v>
      </c>
      <c r="AA101" s="151">
        <v>0</v>
      </c>
      <c r="AB101" s="151">
        <v>0</v>
      </c>
      <c r="AC101" s="151">
        <v>0</v>
      </c>
      <c r="AD101" s="151">
        <v>0</v>
      </c>
      <c r="AE101" s="151">
        <v>0</v>
      </c>
      <c r="AF101" s="151">
        <v>0</v>
      </c>
      <c r="AG101" s="151">
        <v>0</v>
      </c>
    </row>
    <row r="102" spans="1:33" ht="14.25" hidden="1" outlineLevel="1">
      <c r="A102" s="150" t="s">
        <v>18</v>
      </c>
      <c r="B102" s="151">
        <v>0</v>
      </c>
      <c r="C102" s="151">
        <v>0</v>
      </c>
      <c r="D102" s="151">
        <v>0</v>
      </c>
      <c r="E102" s="151">
        <v>0</v>
      </c>
      <c r="F102" s="151">
        <v>0</v>
      </c>
      <c r="G102" s="151">
        <v>0</v>
      </c>
      <c r="H102" s="151">
        <v>0</v>
      </c>
      <c r="I102" s="151">
        <v>0</v>
      </c>
      <c r="J102" s="151">
        <v>0</v>
      </c>
      <c r="K102" s="151">
        <v>0</v>
      </c>
      <c r="L102" s="151">
        <v>0</v>
      </c>
      <c r="M102" s="151">
        <v>0</v>
      </c>
      <c r="N102" s="151">
        <v>0</v>
      </c>
      <c r="O102" s="151">
        <v>0</v>
      </c>
      <c r="P102" s="151">
        <v>0</v>
      </c>
      <c r="Q102" s="151">
        <v>0</v>
      </c>
      <c r="R102" s="151">
        <v>0</v>
      </c>
      <c r="S102" s="151">
        <v>0</v>
      </c>
      <c r="T102" s="151">
        <v>0</v>
      </c>
      <c r="U102" s="151">
        <v>0</v>
      </c>
      <c r="V102" s="151">
        <v>0</v>
      </c>
      <c r="W102" s="151">
        <v>0</v>
      </c>
      <c r="X102" s="151">
        <v>0</v>
      </c>
      <c r="Y102" s="151">
        <v>0</v>
      </c>
      <c r="Z102" s="151">
        <v>0</v>
      </c>
      <c r="AA102" s="151">
        <v>0</v>
      </c>
      <c r="AB102" s="151">
        <v>0</v>
      </c>
      <c r="AC102" s="151">
        <v>0</v>
      </c>
      <c r="AD102" s="151">
        <v>0</v>
      </c>
      <c r="AE102" s="151">
        <v>0</v>
      </c>
      <c r="AF102" s="151">
        <v>0</v>
      </c>
      <c r="AG102" s="151">
        <v>0</v>
      </c>
    </row>
    <row r="103" spans="1:33" ht="14.25" hidden="1" outlineLevel="1">
      <c r="A103" s="173"/>
      <c r="B103" s="173"/>
      <c r="C103" s="173"/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  <c r="S103" s="173"/>
      <c r="T103" s="173"/>
      <c r="U103" s="173"/>
      <c r="V103" s="173"/>
      <c r="W103" s="173"/>
      <c r="X103" s="173"/>
      <c r="Y103" s="173"/>
      <c r="Z103" s="173"/>
      <c r="AA103" s="173"/>
      <c r="AB103" s="173"/>
      <c r="AC103" s="173"/>
      <c r="AD103" s="173"/>
      <c r="AE103" s="173"/>
      <c r="AF103" s="173"/>
      <c r="AG103" s="173"/>
    </row>
    <row r="104" spans="1:33" ht="14.25" hidden="1" outlineLevel="1">
      <c r="A104" s="172" t="s">
        <v>4</v>
      </c>
      <c r="B104" s="172" t="s">
        <v>77</v>
      </c>
      <c r="C104" s="173"/>
      <c r="D104" s="173"/>
      <c r="E104" s="173"/>
      <c r="F104" s="173"/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  <c r="T104" s="173"/>
      <c r="U104" s="173"/>
      <c r="V104" s="173"/>
      <c r="W104" s="173"/>
      <c r="X104" s="173"/>
      <c r="Y104" s="173"/>
      <c r="Z104" s="173"/>
      <c r="AA104" s="173"/>
      <c r="AB104" s="173"/>
      <c r="AC104" s="173"/>
      <c r="AD104" s="173"/>
      <c r="AE104" s="173"/>
      <c r="AF104" s="173"/>
      <c r="AG104" s="173"/>
    </row>
    <row r="105" spans="1:33" ht="14.25" hidden="1" outlineLevel="1">
      <c r="A105" s="172" t="s">
        <v>6</v>
      </c>
      <c r="B105" s="172" t="s">
        <v>19</v>
      </c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  <c r="AC105" s="173"/>
      <c r="AD105" s="173"/>
      <c r="AE105" s="173"/>
      <c r="AF105" s="173"/>
      <c r="AG105" s="173"/>
    </row>
    <row r="106" spans="1:33" ht="14.25" hidden="1" outlineLevel="1">
      <c r="A106" s="172" t="s">
        <v>8</v>
      </c>
      <c r="B106" s="172" t="s">
        <v>39</v>
      </c>
      <c r="C106" s="173"/>
      <c r="D106" s="173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  <c r="T106" s="173"/>
      <c r="U106" s="173"/>
      <c r="V106" s="173"/>
      <c r="W106" s="173"/>
      <c r="X106" s="173"/>
      <c r="Y106" s="173"/>
      <c r="Z106" s="173"/>
      <c r="AA106" s="173"/>
      <c r="AB106" s="173"/>
      <c r="AC106" s="173"/>
      <c r="AD106" s="173"/>
      <c r="AE106" s="173"/>
      <c r="AF106" s="173"/>
      <c r="AG106" s="173"/>
    </row>
    <row r="107" spans="1:33" ht="14.25" hidden="1" outlineLevel="1">
      <c r="A107" s="173"/>
      <c r="B107" s="173"/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  <c r="AC107" s="173"/>
      <c r="AD107" s="173"/>
      <c r="AE107" s="173"/>
      <c r="AF107" s="173"/>
      <c r="AG107" s="173"/>
    </row>
    <row r="108" spans="1:33" ht="14.25" hidden="1" outlineLevel="1">
      <c r="A108" s="150" t="s">
        <v>10</v>
      </c>
      <c r="B108" s="150" t="s">
        <v>40</v>
      </c>
      <c r="C108" s="150" t="s">
        <v>41</v>
      </c>
      <c r="D108" s="150" t="s">
        <v>42</v>
      </c>
      <c r="E108" s="150" t="s">
        <v>43</v>
      </c>
      <c r="F108" s="150" t="s">
        <v>44</v>
      </c>
      <c r="G108" s="150" t="s">
        <v>45</v>
      </c>
      <c r="H108" s="150" t="s">
        <v>46</v>
      </c>
      <c r="I108" s="150" t="s">
        <v>47</v>
      </c>
      <c r="J108" s="150" t="s">
        <v>48</v>
      </c>
      <c r="K108" s="150" t="s">
        <v>49</v>
      </c>
      <c r="L108" s="150" t="s">
        <v>50</v>
      </c>
      <c r="M108" s="150" t="s">
        <v>51</v>
      </c>
      <c r="N108" s="150" t="s">
        <v>52</v>
      </c>
      <c r="O108" s="150" t="s">
        <v>53</v>
      </c>
      <c r="P108" s="150" t="s">
        <v>54</v>
      </c>
      <c r="Q108" s="150" t="s">
        <v>55</v>
      </c>
      <c r="R108" s="150" t="s">
        <v>56</v>
      </c>
      <c r="S108" s="150" t="s">
        <v>57</v>
      </c>
      <c r="T108" s="150" t="s">
        <v>58</v>
      </c>
      <c r="U108" s="150" t="s">
        <v>59</v>
      </c>
      <c r="V108" s="150" t="s">
        <v>60</v>
      </c>
      <c r="W108" s="150" t="s">
        <v>61</v>
      </c>
      <c r="X108" s="150" t="s">
        <v>62</v>
      </c>
      <c r="Y108" s="150" t="s">
        <v>63</v>
      </c>
      <c r="Z108" s="150" t="s">
        <v>64</v>
      </c>
      <c r="AA108" s="150" t="s">
        <v>65</v>
      </c>
      <c r="AB108" s="150" t="s">
        <v>66</v>
      </c>
      <c r="AC108" s="150" t="s">
        <v>36</v>
      </c>
      <c r="AD108" s="150" t="s">
        <v>67</v>
      </c>
      <c r="AE108" s="150" t="s">
        <v>220</v>
      </c>
      <c r="AF108" s="150" t="s">
        <v>221</v>
      </c>
      <c r="AG108" s="150" t="s">
        <v>242</v>
      </c>
    </row>
    <row r="109" spans="1:33" ht="14.25" hidden="1" outlineLevel="1">
      <c r="A109" s="150" t="s">
        <v>68</v>
      </c>
      <c r="B109" s="151">
        <v>13331.721</v>
      </c>
      <c r="C109" s="151">
        <v>4981.67</v>
      </c>
      <c r="D109" s="151">
        <v>4912.987</v>
      </c>
      <c r="E109" s="151">
        <v>4898.024</v>
      </c>
      <c r="F109" s="151">
        <v>4144</v>
      </c>
      <c r="G109" s="151">
        <v>4047.1</v>
      </c>
      <c r="H109" s="151">
        <v>4072.2</v>
      </c>
      <c r="I109" s="151">
        <v>3782.8</v>
      </c>
      <c r="J109" s="151">
        <v>3372.7</v>
      </c>
      <c r="K109" s="151">
        <v>3239.9</v>
      </c>
      <c r="L109" s="151">
        <v>3950.2</v>
      </c>
      <c r="M109" s="151">
        <v>4479.2</v>
      </c>
      <c r="N109" s="151">
        <v>4881.8</v>
      </c>
      <c r="O109" s="151">
        <v>5697.8</v>
      </c>
      <c r="P109" s="151">
        <v>6453</v>
      </c>
      <c r="Q109" s="151">
        <v>6282.934</v>
      </c>
      <c r="R109" s="151">
        <v>6356.252</v>
      </c>
      <c r="S109" s="151">
        <v>5691</v>
      </c>
      <c r="T109" s="151">
        <v>6580.3</v>
      </c>
      <c r="U109" s="151">
        <v>5902.3</v>
      </c>
      <c r="V109" s="151">
        <v>5490.4</v>
      </c>
      <c r="W109" s="151">
        <v>5589</v>
      </c>
      <c r="X109" s="151">
        <v>5392.3</v>
      </c>
      <c r="Y109" s="151">
        <v>4674.8</v>
      </c>
      <c r="Z109" s="151">
        <v>4235.4</v>
      </c>
      <c r="AA109" s="151">
        <v>3837.7</v>
      </c>
      <c r="AB109" s="151">
        <v>3290.2</v>
      </c>
      <c r="AC109" s="151">
        <v>2752.433</v>
      </c>
      <c r="AD109" s="151">
        <v>2671.444</v>
      </c>
      <c r="AE109" s="151">
        <v>2579.451</v>
      </c>
      <c r="AF109" s="151">
        <v>2008.231</v>
      </c>
      <c r="AG109" s="151">
        <v>1950.76</v>
      </c>
    </row>
    <row r="110" spans="1:33" ht="14.25" hidden="1" outlineLevel="1">
      <c r="A110" s="150" t="s">
        <v>11</v>
      </c>
      <c r="B110" s="151">
        <v>743</v>
      </c>
      <c r="C110" s="151">
        <v>363</v>
      </c>
      <c r="D110" s="151">
        <v>361</v>
      </c>
      <c r="E110" s="151">
        <v>303</v>
      </c>
      <c r="F110" s="151">
        <v>420</v>
      </c>
      <c r="G110" s="151">
        <v>377</v>
      </c>
      <c r="H110" s="151">
        <v>378</v>
      </c>
      <c r="I110" s="151">
        <v>398</v>
      </c>
      <c r="J110" s="151">
        <v>284</v>
      </c>
      <c r="K110" s="151">
        <v>88</v>
      </c>
      <c r="L110" s="151">
        <v>0</v>
      </c>
      <c r="M110" s="151">
        <v>0</v>
      </c>
      <c r="N110" s="151">
        <v>0</v>
      </c>
      <c r="O110" s="151">
        <v>0</v>
      </c>
      <c r="P110" s="151">
        <v>0</v>
      </c>
      <c r="Q110" s="151">
        <v>0</v>
      </c>
      <c r="R110" s="151">
        <v>0</v>
      </c>
      <c r="S110" s="151">
        <v>0</v>
      </c>
      <c r="T110" s="151">
        <v>0</v>
      </c>
      <c r="U110" s="151">
        <v>0</v>
      </c>
      <c r="V110" s="151">
        <v>0</v>
      </c>
      <c r="W110" s="151">
        <v>0</v>
      </c>
      <c r="X110" s="151">
        <v>0</v>
      </c>
      <c r="Y110" s="151">
        <v>0</v>
      </c>
      <c r="Z110" s="151">
        <v>0</v>
      </c>
      <c r="AA110" s="151">
        <v>0</v>
      </c>
      <c r="AB110" s="151">
        <v>0</v>
      </c>
      <c r="AC110" s="151">
        <v>0</v>
      </c>
      <c r="AD110" s="151">
        <v>0</v>
      </c>
      <c r="AE110" s="151">
        <v>0</v>
      </c>
      <c r="AF110" s="151">
        <v>0</v>
      </c>
      <c r="AG110" s="151">
        <v>0</v>
      </c>
    </row>
    <row r="111" spans="1:33" ht="14.25" hidden="1" outlineLevel="1">
      <c r="A111" s="150" t="s">
        <v>12</v>
      </c>
      <c r="B111" s="151">
        <v>3989</v>
      </c>
      <c r="C111" s="151">
        <v>4007</v>
      </c>
      <c r="D111" s="151">
        <v>3959</v>
      </c>
      <c r="E111" s="151">
        <v>4023</v>
      </c>
      <c r="F111" s="151">
        <v>3252</v>
      </c>
      <c r="G111" s="151">
        <v>3232</v>
      </c>
      <c r="H111" s="151">
        <v>3287</v>
      </c>
      <c r="I111" s="151">
        <v>2957</v>
      </c>
      <c r="J111" s="151">
        <v>2296</v>
      </c>
      <c r="K111" s="151">
        <v>2040</v>
      </c>
      <c r="L111" s="151">
        <v>2834</v>
      </c>
      <c r="M111" s="151">
        <v>2786</v>
      </c>
      <c r="N111" s="151">
        <v>2985</v>
      </c>
      <c r="O111" s="151">
        <v>2971</v>
      </c>
      <c r="P111" s="151">
        <v>2996</v>
      </c>
      <c r="Q111" s="151">
        <v>3162</v>
      </c>
      <c r="R111" s="151">
        <v>3200</v>
      </c>
      <c r="S111" s="151">
        <v>2188</v>
      </c>
      <c r="T111" s="151">
        <v>3006</v>
      </c>
      <c r="U111" s="151">
        <v>2888</v>
      </c>
      <c r="V111" s="151">
        <v>2911</v>
      </c>
      <c r="W111" s="151">
        <v>2752</v>
      </c>
      <c r="X111" s="151">
        <v>2427</v>
      </c>
      <c r="Y111" s="151">
        <v>2305</v>
      </c>
      <c r="Z111" s="151">
        <v>2162</v>
      </c>
      <c r="AA111" s="151">
        <v>2279</v>
      </c>
      <c r="AB111" s="151">
        <v>2353</v>
      </c>
      <c r="AC111" s="151">
        <v>2131.033</v>
      </c>
      <c r="AD111" s="151">
        <v>2023.144</v>
      </c>
      <c r="AE111" s="151">
        <v>1956.489</v>
      </c>
      <c r="AF111" s="151">
        <v>1522.745</v>
      </c>
      <c r="AG111" s="151">
        <v>1534.544</v>
      </c>
    </row>
    <row r="112" spans="1:33" ht="14.25" hidden="1" outlineLevel="1">
      <c r="A112" s="150" t="s">
        <v>38</v>
      </c>
      <c r="B112" s="151">
        <v>0</v>
      </c>
      <c r="C112" s="151">
        <v>0</v>
      </c>
      <c r="D112" s="151">
        <v>0</v>
      </c>
      <c r="E112" s="151">
        <v>0</v>
      </c>
      <c r="F112" s="151">
        <v>0</v>
      </c>
      <c r="G112" s="151">
        <v>0</v>
      </c>
      <c r="H112" s="151">
        <v>0</v>
      </c>
      <c r="I112" s="151">
        <v>0</v>
      </c>
      <c r="J112" s="151">
        <v>0</v>
      </c>
      <c r="K112" s="151">
        <v>0</v>
      </c>
      <c r="L112" s="151">
        <v>0</v>
      </c>
      <c r="M112" s="151">
        <v>0</v>
      </c>
      <c r="N112" s="151">
        <v>0</v>
      </c>
      <c r="O112" s="151">
        <v>615</v>
      </c>
      <c r="P112" s="151">
        <v>686</v>
      </c>
      <c r="Q112" s="151">
        <v>745</v>
      </c>
      <c r="R112" s="151">
        <v>704</v>
      </c>
      <c r="S112" s="151">
        <v>651</v>
      </c>
      <c r="T112" s="151">
        <v>758</v>
      </c>
      <c r="U112" s="151">
        <v>1048</v>
      </c>
      <c r="V112" s="151">
        <v>583</v>
      </c>
      <c r="W112" s="151">
        <v>660</v>
      </c>
      <c r="X112" s="151">
        <v>674</v>
      </c>
      <c r="Y112" s="151">
        <v>689</v>
      </c>
      <c r="Z112" s="151">
        <v>603</v>
      </c>
      <c r="AA112" s="151">
        <v>618</v>
      </c>
      <c r="AB112" s="151">
        <v>605</v>
      </c>
      <c r="AC112" s="151">
        <v>610</v>
      </c>
      <c r="AD112" s="151">
        <v>639</v>
      </c>
      <c r="AE112" s="151">
        <v>598</v>
      </c>
      <c r="AF112" s="151">
        <v>476.604</v>
      </c>
      <c r="AG112" s="151">
        <v>413.341</v>
      </c>
    </row>
    <row r="113" spans="1:33" ht="14.25" hidden="1" outlineLevel="1">
      <c r="A113" s="150" t="s">
        <v>13</v>
      </c>
      <c r="B113" s="151">
        <v>0</v>
      </c>
      <c r="C113" s="151">
        <v>0</v>
      </c>
      <c r="D113" s="151">
        <v>0</v>
      </c>
      <c r="E113" s="151">
        <v>0</v>
      </c>
      <c r="F113" s="151">
        <v>0</v>
      </c>
      <c r="G113" s="151">
        <v>0</v>
      </c>
      <c r="H113" s="151">
        <v>0</v>
      </c>
      <c r="I113" s="151">
        <v>0</v>
      </c>
      <c r="J113" s="151">
        <v>0</v>
      </c>
      <c r="K113" s="151">
        <v>0</v>
      </c>
      <c r="L113" s="151">
        <v>0</v>
      </c>
      <c r="M113" s="151">
        <v>0</v>
      </c>
      <c r="N113" s="151">
        <v>0</v>
      </c>
      <c r="O113" s="151">
        <v>0</v>
      </c>
      <c r="P113" s="151">
        <v>0</v>
      </c>
      <c r="Q113" s="151">
        <v>0</v>
      </c>
      <c r="R113" s="151">
        <v>0</v>
      </c>
      <c r="S113" s="151">
        <v>0</v>
      </c>
      <c r="T113" s="151">
        <v>0</v>
      </c>
      <c r="U113" s="151">
        <v>0</v>
      </c>
      <c r="V113" s="151">
        <v>0</v>
      </c>
      <c r="W113" s="151">
        <v>0</v>
      </c>
      <c r="X113" s="151">
        <v>0</v>
      </c>
      <c r="Y113" s="151">
        <v>0</v>
      </c>
      <c r="Z113" s="151">
        <v>0</v>
      </c>
      <c r="AA113" s="151">
        <v>0</v>
      </c>
      <c r="AB113" s="151">
        <v>0</v>
      </c>
      <c r="AC113" s="151">
        <v>0</v>
      </c>
      <c r="AD113" s="151">
        <v>0</v>
      </c>
      <c r="AE113" s="151">
        <v>0</v>
      </c>
      <c r="AF113" s="151">
        <v>0</v>
      </c>
      <c r="AG113" s="151">
        <v>0</v>
      </c>
    </row>
    <row r="114" spans="1:33" ht="14.25" hidden="1" outlineLevel="1">
      <c r="A114" s="150" t="s">
        <v>14</v>
      </c>
      <c r="B114" s="151">
        <v>5</v>
      </c>
      <c r="C114" s="151">
        <v>1</v>
      </c>
      <c r="D114" s="151">
        <v>1</v>
      </c>
      <c r="E114" s="151">
        <v>2</v>
      </c>
      <c r="F114" s="151">
        <v>1</v>
      </c>
      <c r="G114" s="151">
        <v>0</v>
      </c>
      <c r="H114" s="151">
        <v>0</v>
      </c>
      <c r="I114" s="151">
        <v>0</v>
      </c>
      <c r="J114" s="151">
        <v>0</v>
      </c>
      <c r="K114" s="151">
        <v>0</v>
      </c>
      <c r="L114" s="151">
        <v>0</v>
      </c>
      <c r="M114" s="151">
        <v>0</v>
      </c>
      <c r="N114" s="151">
        <v>0</v>
      </c>
      <c r="O114" s="151">
        <v>0</v>
      </c>
      <c r="P114" s="151">
        <v>0</v>
      </c>
      <c r="Q114" s="151">
        <v>0</v>
      </c>
      <c r="R114" s="151">
        <v>0</v>
      </c>
      <c r="S114" s="151">
        <v>0</v>
      </c>
      <c r="T114" s="151">
        <v>0</v>
      </c>
      <c r="U114" s="151">
        <v>0</v>
      </c>
      <c r="V114" s="151">
        <v>0</v>
      </c>
      <c r="W114" s="151">
        <v>0</v>
      </c>
      <c r="X114" s="151">
        <v>0</v>
      </c>
      <c r="Y114" s="151">
        <v>0</v>
      </c>
      <c r="Z114" s="151">
        <v>0</v>
      </c>
      <c r="AA114" s="151">
        <v>0</v>
      </c>
      <c r="AB114" s="151">
        <v>0</v>
      </c>
      <c r="AC114" s="151">
        <v>0</v>
      </c>
      <c r="AD114" s="151">
        <v>0</v>
      </c>
      <c r="AE114" s="151">
        <v>0</v>
      </c>
      <c r="AF114" s="151">
        <v>0</v>
      </c>
      <c r="AG114" s="151">
        <v>0</v>
      </c>
    </row>
    <row r="115" spans="1:33" ht="14.25" hidden="1" outlineLevel="1">
      <c r="A115" s="150" t="s">
        <v>15</v>
      </c>
      <c r="B115" s="151">
        <v>147</v>
      </c>
      <c r="C115" s="151">
        <v>134</v>
      </c>
      <c r="D115" s="151">
        <v>110</v>
      </c>
      <c r="E115" s="151">
        <v>115</v>
      </c>
      <c r="F115" s="151">
        <v>112</v>
      </c>
      <c r="G115" s="151">
        <v>41</v>
      </c>
      <c r="H115" s="151">
        <v>50</v>
      </c>
      <c r="I115" s="151">
        <v>32</v>
      </c>
      <c r="J115" s="151">
        <v>8</v>
      </c>
      <c r="K115" s="151">
        <v>4</v>
      </c>
      <c r="L115" s="151">
        <v>2</v>
      </c>
      <c r="M115" s="151">
        <v>0</v>
      </c>
      <c r="N115" s="151">
        <v>0</v>
      </c>
      <c r="O115" s="151">
        <v>0</v>
      </c>
      <c r="P115" s="151">
        <v>0</v>
      </c>
      <c r="Q115" s="151">
        <v>0</v>
      </c>
      <c r="R115" s="151">
        <v>0</v>
      </c>
      <c r="S115" s="151">
        <v>0</v>
      </c>
      <c r="T115" s="151">
        <v>0</v>
      </c>
      <c r="U115" s="151">
        <v>0</v>
      </c>
      <c r="V115" s="151">
        <v>0</v>
      </c>
      <c r="W115" s="151">
        <v>0</v>
      </c>
      <c r="X115" s="151">
        <v>0</v>
      </c>
      <c r="Y115" s="151">
        <v>0</v>
      </c>
      <c r="Z115" s="151">
        <v>0</v>
      </c>
      <c r="AA115" s="151">
        <v>0</v>
      </c>
      <c r="AB115" s="151">
        <v>0</v>
      </c>
      <c r="AC115" s="151">
        <v>0</v>
      </c>
      <c r="AD115" s="151">
        <v>0</v>
      </c>
      <c r="AE115" s="151">
        <v>0</v>
      </c>
      <c r="AF115" s="151">
        <v>0</v>
      </c>
      <c r="AG115" s="151">
        <v>0</v>
      </c>
    </row>
    <row r="116" spans="1:33" ht="14.25" hidden="1" outlineLevel="1">
      <c r="A116" s="150" t="s">
        <v>16</v>
      </c>
      <c r="B116" s="151">
        <v>8000</v>
      </c>
      <c r="C116" s="151">
        <v>46</v>
      </c>
      <c r="D116" s="151">
        <v>21</v>
      </c>
      <c r="E116" s="151">
        <v>26</v>
      </c>
      <c r="F116" s="151">
        <v>20</v>
      </c>
      <c r="G116" s="151">
        <v>2</v>
      </c>
      <c r="H116" s="151">
        <v>1</v>
      </c>
      <c r="I116" s="151">
        <v>0</v>
      </c>
      <c r="J116" s="151">
        <v>474</v>
      </c>
      <c r="K116" s="151">
        <v>934</v>
      </c>
      <c r="L116" s="151">
        <v>957</v>
      </c>
      <c r="M116" s="151">
        <v>1386</v>
      </c>
      <c r="N116" s="151">
        <v>1817</v>
      </c>
      <c r="O116" s="151">
        <v>1975</v>
      </c>
      <c r="P116" s="151">
        <v>2706</v>
      </c>
      <c r="Q116" s="151">
        <v>2321</v>
      </c>
      <c r="R116" s="151">
        <v>2412</v>
      </c>
      <c r="S116" s="151">
        <v>2828</v>
      </c>
      <c r="T116" s="151">
        <v>2794</v>
      </c>
      <c r="U116" s="151">
        <v>1928</v>
      </c>
      <c r="V116" s="151">
        <v>1977</v>
      </c>
      <c r="W116" s="151">
        <v>2155</v>
      </c>
      <c r="X116" s="151">
        <v>2271</v>
      </c>
      <c r="Y116" s="151">
        <v>1660</v>
      </c>
      <c r="Z116" s="151">
        <v>1447</v>
      </c>
      <c r="AA116" s="151">
        <v>920</v>
      </c>
      <c r="AB116" s="151">
        <v>318</v>
      </c>
      <c r="AC116" s="151">
        <v>0</v>
      </c>
      <c r="AD116" s="151">
        <v>0</v>
      </c>
      <c r="AE116" s="151">
        <v>17.162</v>
      </c>
      <c r="AF116" s="151">
        <v>3.982</v>
      </c>
      <c r="AG116" s="151">
        <v>2.875</v>
      </c>
    </row>
    <row r="117" spans="1:33" ht="14.25" hidden="1" outlineLevel="1">
      <c r="A117" s="150" t="s">
        <v>17</v>
      </c>
      <c r="B117" s="151">
        <v>82</v>
      </c>
      <c r="C117" s="151">
        <v>91</v>
      </c>
      <c r="D117" s="151">
        <v>91</v>
      </c>
      <c r="E117" s="151">
        <v>65</v>
      </c>
      <c r="F117" s="151">
        <v>41</v>
      </c>
      <c r="G117" s="151">
        <v>57</v>
      </c>
      <c r="H117" s="151">
        <v>51</v>
      </c>
      <c r="I117" s="151">
        <v>91</v>
      </c>
      <c r="J117" s="151">
        <v>19</v>
      </c>
      <c r="K117" s="151">
        <v>0</v>
      </c>
      <c r="L117" s="151">
        <v>0</v>
      </c>
      <c r="M117" s="151">
        <v>0</v>
      </c>
      <c r="N117" s="151">
        <v>0</v>
      </c>
      <c r="O117" s="151">
        <v>0</v>
      </c>
      <c r="P117" s="151">
        <v>0</v>
      </c>
      <c r="Q117" s="151">
        <v>0</v>
      </c>
      <c r="R117" s="151">
        <v>0</v>
      </c>
      <c r="S117" s="151">
        <v>0</v>
      </c>
      <c r="T117" s="151">
        <v>0</v>
      </c>
      <c r="U117" s="151">
        <v>0</v>
      </c>
      <c r="V117" s="151">
        <v>8</v>
      </c>
      <c r="W117" s="151">
        <v>12</v>
      </c>
      <c r="X117" s="151">
        <v>10</v>
      </c>
      <c r="Y117" s="151">
        <v>10</v>
      </c>
      <c r="Z117" s="151">
        <v>10</v>
      </c>
      <c r="AA117" s="151">
        <v>8</v>
      </c>
      <c r="AB117" s="151">
        <v>3</v>
      </c>
      <c r="AC117" s="151">
        <v>0</v>
      </c>
      <c r="AD117" s="151">
        <v>0</v>
      </c>
      <c r="AE117" s="151">
        <v>0</v>
      </c>
      <c r="AF117" s="151">
        <v>0</v>
      </c>
      <c r="AG117" s="151">
        <v>0</v>
      </c>
    </row>
    <row r="118" spans="1:33" ht="14.25" hidden="1" outlineLevel="1">
      <c r="A118" s="150" t="s">
        <v>18</v>
      </c>
      <c r="B118" s="151">
        <v>285</v>
      </c>
      <c r="C118" s="151">
        <v>278</v>
      </c>
      <c r="D118" s="151">
        <v>270</v>
      </c>
      <c r="E118" s="151">
        <v>264</v>
      </c>
      <c r="F118" s="151">
        <v>227</v>
      </c>
      <c r="G118" s="151">
        <v>231</v>
      </c>
      <c r="H118" s="151">
        <v>222</v>
      </c>
      <c r="I118" s="151">
        <v>262</v>
      </c>
      <c r="J118" s="151">
        <v>259</v>
      </c>
      <c r="K118" s="151">
        <v>133</v>
      </c>
      <c r="L118" s="151">
        <v>119</v>
      </c>
      <c r="M118" s="151">
        <v>272</v>
      </c>
      <c r="N118" s="151">
        <v>46</v>
      </c>
      <c r="O118" s="151">
        <v>103</v>
      </c>
      <c r="P118" s="151">
        <v>27</v>
      </c>
      <c r="Q118" s="151">
        <v>23</v>
      </c>
      <c r="R118" s="151">
        <v>27</v>
      </c>
      <c r="S118" s="151">
        <v>13</v>
      </c>
      <c r="T118" s="151">
        <v>20</v>
      </c>
      <c r="U118" s="151">
        <v>37</v>
      </c>
      <c r="V118" s="151">
        <v>1</v>
      </c>
      <c r="W118" s="151">
        <v>0</v>
      </c>
      <c r="X118" s="151">
        <v>3</v>
      </c>
      <c r="Y118" s="151">
        <v>3</v>
      </c>
      <c r="Z118" s="151">
        <v>4</v>
      </c>
      <c r="AA118" s="151">
        <v>5</v>
      </c>
      <c r="AB118" s="151">
        <v>2</v>
      </c>
      <c r="AC118" s="151">
        <v>3</v>
      </c>
      <c r="AD118" s="151">
        <v>3</v>
      </c>
      <c r="AE118" s="151">
        <v>2</v>
      </c>
      <c r="AF118" s="151">
        <v>2</v>
      </c>
      <c r="AG118" s="151">
        <v>0</v>
      </c>
    </row>
    <row r="119" spans="1:33" ht="14.25" hidden="1" outlineLevel="1">
      <c r="A119" s="173"/>
      <c r="B119" s="173"/>
      <c r="C119" s="173"/>
      <c r="D119" s="173"/>
      <c r="E119" s="173"/>
      <c r="F119" s="173"/>
      <c r="G119" s="173"/>
      <c r="H119" s="173"/>
      <c r="I119" s="173"/>
      <c r="J119" s="173"/>
      <c r="K119" s="173"/>
      <c r="L119" s="173"/>
      <c r="M119" s="173"/>
      <c r="N119" s="173"/>
      <c r="O119" s="173"/>
      <c r="P119" s="173"/>
      <c r="Q119" s="173"/>
      <c r="R119" s="173"/>
      <c r="S119" s="173"/>
      <c r="T119" s="173"/>
      <c r="U119" s="173"/>
      <c r="V119" s="173"/>
      <c r="W119" s="173"/>
      <c r="X119" s="173"/>
      <c r="Y119" s="173"/>
      <c r="Z119" s="173"/>
      <c r="AA119" s="173"/>
      <c r="AB119" s="173"/>
      <c r="AC119" s="173"/>
      <c r="AD119" s="173"/>
      <c r="AE119" s="173"/>
      <c r="AF119" s="173"/>
      <c r="AG119" s="173"/>
    </row>
    <row r="120" spans="1:33" ht="14.25" hidden="1" outlineLevel="1">
      <c r="A120" s="172" t="s">
        <v>4</v>
      </c>
      <c r="B120" s="172" t="s">
        <v>78</v>
      </c>
      <c r="C120" s="173"/>
      <c r="D120" s="173"/>
      <c r="E120" s="173"/>
      <c r="F120" s="173"/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  <c r="Q120" s="173"/>
      <c r="R120" s="173"/>
      <c r="S120" s="173"/>
      <c r="T120" s="173"/>
      <c r="U120" s="173"/>
      <c r="V120" s="173"/>
      <c r="W120" s="173"/>
      <c r="X120" s="173"/>
      <c r="Y120" s="173"/>
      <c r="Z120" s="173"/>
      <c r="AA120" s="173"/>
      <c r="AB120" s="173"/>
      <c r="AC120" s="173"/>
      <c r="AD120" s="173"/>
      <c r="AE120" s="173"/>
      <c r="AF120" s="173"/>
      <c r="AG120" s="173"/>
    </row>
    <row r="121" spans="1:33" ht="14.25" hidden="1" outlineLevel="1">
      <c r="A121" s="172" t="s">
        <v>6</v>
      </c>
      <c r="B121" s="172" t="s">
        <v>19</v>
      </c>
      <c r="C121" s="173"/>
      <c r="D121" s="173"/>
      <c r="E121" s="173"/>
      <c r="F121" s="173"/>
      <c r="G121" s="173"/>
      <c r="H121" s="173"/>
      <c r="I121" s="173"/>
      <c r="J121" s="173"/>
      <c r="K121" s="173"/>
      <c r="L121" s="173"/>
      <c r="M121" s="173"/>
      <c r="N121" s="173"/>
      <c r="O121" s="173"/>
      <c r="P121" s="173"/>
      <c r="Q121" s="173"/>
      <c r="R121" s="173"/>
      <c r="S121" s="173"/>
      <c r="T121" s="173"/>
      <c r="U121" s="173"/>
      <c r="V121" s="173"/>
      <c r="W121" s="173"/>
      <c r="X121" s="173"/>
      <c r="Y121" s="173"/>
      <c r="Z121" s="173"/>
      <c r="AA121" s="173"/>
      <c r="AB121" s="173"/>
      <c r="AC121" s="173"/>
      <c r="AD121" s="173"/>
      <c r="AE121" s="173"/>
      <c r="AF121" s="173"/>
      <c r="AG121" s="173"/>
    </row>
    <row r="122" spans="1:33" ht="14.25" hidden="1" outlineLevel="1">
      <c r="A122" s="172" t="s">
        <v>8</v>
      </c>
      <c r="B122" s="172" t="s">
        <v>39</v>
      </c>
      <c r="C122" s="173"/>
      <c r="D122" s="173"/>
      <c r="E122" s="173"/>
      <c r="F122" s="173"/>
      <c r="G122" s="173"/>
      <c r="H122" s="173"/>
      <c r="I122" s="173"/>
      <c r="J122" s="173"/>
      <c r="K122" s="173"/>
      <c r="L122" s="173"/>
      <c r="M122" s="173"/>
      <c r="N122" s="173"/>
      <c r="O122" s="173"/>
      <c r="P122" s="173"/>
      <c r="Q122" s="173"/>
      <c r="R122" s="173"/>
      <c r="S122" s="173"/>
      <c r="T122" s="173"/>
      <c r="U122" s="173"/>
      <c r="V122" s="173"/>
      <c r="W122" s="173"/>
      <c r="X122" s="173"/>
      <c r="Y122" s="173"/>
      <c r="Z122" s="173"/>
      <c r="AA122" s="173"/>
      <c r="AB122" s="173"/>
      <c r="AC122" s="173"/>
      <c r="AD122" s="173"/>
      <c r="AE122" s="173"/>
      <c r="AF122" s="173"/>
      <c r="AG122" s="173"/>
    </row>
    <row r="123" spans="1:33" ht="14.25" hidden="1" outlineLevel="1">
      <c r="A123" s="173"/>
      <c r="B123" s="173"/>
      <c r="C123" s="173"/>
      <c r="D123" s="173"/>
      <c r="E123" s="173"/>
      <c r="F123" s="173"/>
      <c r="G123" s="173"/>
      <c r="H123" s="173"/>
      <c r="I123" s="173"/>
      <c r="J123" s="173"/>
      <c r="K123" s="173"/>
      <c r="L123" s="173"/>
      <c r="M123" s="173"/>
      <c r="N123" s="173"/>
      <c r="O123" s="173"/>
      <c r="P123" s="173"/>
      <c r="Q123" s="173"/>
      <c r="R123" s="173"/>
      <c r="S123" s="173"/>
      <c r="T123" s="173"/>
      <c r="U123" s="173"/>
      <c r="V123" s="173"/>
      <c r="W123" s="173"/>
      <c r="X123" s="173"/>
      <c r="Y123" s="173"/>
      <c r="Z123" s="173"/>
      <c r="AA123" s="173"/>
      <c r="AB123" s="173"/>
      <c r="AC123" s="173"/>
      <c r="AD123" s="173"/>
      <c r="AE123" s="173"/>
      <c r="AF123" s="173"/>
      <c r="AG123" s="173"/>
    </row>
    <row r="124" spans="1:33" ht="14.25" hidden="1" outlineLevel="1">
      <c r="A124" s="150" t="s">
        <v>10</v>
      </c>
      <c r="B124" s="150" t="s">
        <v>40</v>
      </c>
      <c r="C124" s="150" t="s">
        <v>41</v>
      </c>
      <c r="D124" s="150" t="s">
        <v>42</v>
      </c>
      <c r="E124" s="150" t="s">
        <v>43</v>
      </c>
      <c r="F124" s="150" t="s">
        <v>44</v>
      </c>
      <c r="G124" s="150" t="s">
        <v>45</v>
      </c>
      <c r="H124" s="150" t="s">
        <v>46</v>
      </c>
      <c r="I124" s="150" t="s">
        <v>47</v>
      </c>
      <c r="J124" s="150" t="s">
        <v>48</v>
      </c>
      <c r="K124" s="150" t="s">
        <v>49</v>
      </c>
      <c r="L124" s="150" t="s">
        <v>50</v>
      </c>
      <c r="M124" s="150" t="s">
        <v>51</v>
      </c>
      <c r="N124" s="150" t="s">
        <v>52</v>
      </c>
      <c r="O124" s="150" t="s">
        <v>53</v>
      </c>
      <c r="P124" s="150" t="s">
        <v>54</v>
      </c>
      <c r="Q124" s="150" t="s">
        <v>55</v>
      </c>
      <c r="R124" s="150" t="s">
        <v>56</v>
      </c>
      <c r="S124" s="150" t="s">
        <v>57</v>
      </c>
      <c r="T124" s="150" t="s">
        <v>58</v>
      </c>
      <c r="U124" s="150" t="s">
        <v>59</v>
      </c>
      <c r="V124" s="150" t="s">
        <v>60</v>
      </c>
      <c r="W124" s="150" t="s">
        <v>61</v>
      </c>
      <c r="X124" s="150" t="s">
        <v>62</v>
      </c>
      <c r="Y124" s="150" t="s">
        <v>63</v>
      </c>
      <c r="Z124" s="150" t="s">
        <v>64</v>
      </c>
      <c r="AA124" s="150" t="s">
        <v>65</v>
      </c>
      <c r="AB124" s="150" t="s">
        <v>66</v>
      </c>
      <c r="AC124" s="150" t="s">
        <v>36</v>
      </c>
      <c r="AD124" s="150" t="s">
        <v>67</v>
      </c>
      <c r="AE124" s="150" t="s">
        <v>220</v>
      </c>
      <c r="AF124" s="150" t="s">
        <v>221</v>
      </c>
      <c r="AG124" s="150" t="s">
        <v>242</v>
      </c>
    </row>
    <row r="125" spans="1:33" ht="14.25" hidden="1" outlineLevel="1">
      <c r="A125" s="150" t="s">
        <v>68</v>
      </c>
      <c r="B125" s="151">
        <v>1163</v>
      </c>
      <c r="C125" s="151">
        <v>1114</v>
      </c>
      <c r="D125" s="151">
        <v>1425</v>
      </c>
      <c r="E125" s="151">
        <v>1266</v>
      </c>
      <c r="F125" s="151">
        <v>730</v>
      </c>
      <c r="G125" s="151">
        <v>497</v>
      </c>
      <c r="H125" s="151">
        <v>385</v>
      </c>
      <c r="I125" s="151">
        <v>231</v>
      </c>
      <c r="J125" s="151">
        <v>335</v>
      </c>
      <c r="K125" s="151">
        <v>232</v>
      </c>
      <c r="L125" s="151">
        <v>343</v>
      </c>
      <c r="M125" s="151">
        <v>262</v>
      </c>
      <c r="N125" s="151">
        <v>243</v>
      </c>
      <c r="O125" s="151">
        <v>228</v>
      </c>
      <c r="P125" s="151">
        <v>208</v>
      </c>
      <c r="Q125" s="151">
        <v>112</v>
      </c>
      <c r="R125" s="151">
        <v>90</v>
      </c>
      <c r="S125" s="151">
        <v>60</v>
      </c>
      <c r="T125" s="151">
        <v>54</v>
      </c>
      <c r="U125" s="151">
        <v>56</v>
      </c>
      <c r="V125" s="151">
        <v>15</v>
      </c>
      <c r="W125" s="151">
        <v>11</v>
      </c>
      <c r="X125" s="151">
        <v>16</v>
      </c>
      <c r="Y125" s="151">
        <v>12</v>
      </c>
      <c r="Z125" s="151">
        <v>16</v>
      </c>
      <c r="AA125" s="151">
        <v>23</v>
      </c>
      <c r="AB125" s="151">
        <v>22</v>
      </c>
      <c r="AC125" s="151">
        <v>42.544</v>
      </c>
      <c r="AD125" s="151">
        <v>44.538</v>
      </c>
      <c r="AE125" s="151">
        <v>42.677</v>
      </c>
      <c r="AF125" s="151">
        <v>33.202</v>
      </c>
      <c r="AG125" s="151">
        <v>28.272</v>
      </c>
    </row>
    <row r="126" spans="1:33" ht="14.25" hidden="1" outlineLevel="1">
      <c r="A126" s="150" t="s">
        <v>11</v>
      </c>
      <c r="B126" s="151">
        <v>0</v>
      </c>
      <c r="C126" s="151">
        <v>86</v>
      </c>
      <c r="D126" s="151">
        <v>91</v>
      </c>
      <c r="E126" s="151">
        <v>40</v>
      </c>
      <c r="F126" s="151">
        <v>19</v>
      </c>
      <c r="G126" s="151">
        <v>21</v>
      </c>
      <c r="H126" s="151">
        <v>8</v>
      </c>
      <c r="I126" s="151">
        <v>0</v>
      </c>
      <c r="J126" s="151">
        <v>0</v>
      </c>
      <c r="K126" s="151">
        <v>0</v>
      </c>
      <c r="L126" s="151">
        <v>0</v>
      </c>
      <c r="M126" s="151">
        <v>0</v>
      </c>
      <c r="N126" s="151">
        <v>0</v>
      </c>
      <c r="O126" s="151">
        <v>0</v>
      </c>
      <c r="P126" s="151">
        <v>0</v>
      </c>
      <c r="Q126" s="151">
        <v>0</v>
      </c>
      <c r="R126" s="151">
        <v>0</v>
      </c>
      <c r="S126" s="151">
        <v>0</v>
      </c>
      <c r="T126" s="151">
        <v>0</v>
      </c>
      <c r="U126" s="151">
        <v>0</v>
      </c>
      <c r="V126" s="151">
        <v>0</v>
      </c>
      <c r="W126" s="151">
        <v>0</v>
      </c>
      <c r="X126" s="151">
        <v>0</v>
      </c>
      <c r="Y126" s="151">
        <v>0</v>
      </c>
      <c r="Z126" s="151">
        <v>0</v>
      </c>
      <c r="AA126" s="151">
        <v>0</v>
      </c>
      <c r="AB126" s="151">
        <v>0</v>
      </c>
      <c r="AC126" s="151">
        <v>0</v>
      </c>
      <c r="AD126" s="151">
        <v>0</v>
      </c>
      <c r="AE126" s="151">
        <v>0</v>
      </c>
      <c r="AF126" s="151">
        <v>0</v>
      </c>
      <c r="AG126" s="151">
        <v>0</v>
      </c>
    </row>
    <row r="127" spans="1:33" ht="14.25" hidden="1" outlineLevel="1">
      <c r="A127" s="150" t="s">
        <v>12</v>
      </c>
      <c r="B127" s="151">
        <v>640</v>
      </c>
      <c r="C127" s="151">
        <v>570</v>
      </c>
      <c r="D127" s="151">
        <v>571</v>
      </c>
      <c r="E127" s="151">
        <v>563</v>
      </c>
      <c r="F127" s="151">
        <v>366</v>
      </c>
      <c r="G127" s="151">
        <v>350</v>
      </c>
      <c r="H127" s="151">
        <v>232</v>
      </c>
      <c r="I127" s="151">
        <v>144</v>
      </c>
      <c r="J127" s="151">
        <v>127</v>
      </c>
      <c r="K127" s="151">
        <v>104</v>
      </c>
      <c r="L127" s="151">
        <v>232</v>
      </c>
      <c r="M127" s="151">
        <v>224</v>
      </c>
      <c r="N127" s="151">
        <v>224</v>
      </c>
      <c r="O127" s="151">
        <v>217</v>
      </c>
      <c r="P127" s="151">
        <v>204</v>
      </c>
      <c r="Q127" s="151">
        <v>108</v>
      </c>
      <c r="R127" s="151">
        <v>82</v>
      </c>
      <c r="S127" s="151">
        <v>53</v>
      </c>
      <c r="T127" s="151">
        <v>50</v>
      </c>
      <c r="U127" s="151">
        <v>54</v>
      </c>
      <c r="V127" s="151">
        <v>13</v>
      </c>
      <c r="W127" s="151">
        <v>10</v>
      </c>
      <c r="X127" s="151">
        <v>14</v>
      </c>
      <c r="Y127" s="151">
        <v>10</v>
      </c>
      <c r="Z127" s="151">
        <v>14</v>
      </c>
      <c r="AA127" s="151">
        <v>11</v>
      </c>
      <c r="AB127" s="151">
        <v>9</v>
      </c>
      <c r="AC127" s="151">
        <v>28.426</v>
      </c>
      <c r="AD127" s="151">
        <v>29.37</v>
      </c>
      <c r="AE127" s="151">
        <v>28.954</v>
      </c>
      <c r="AF127" s="151">
        <v>24.387</v>
      </c>
      <c r="AG127" s="151">
        <v>24.42</v>
      </c>
    </row>
    <row r="128" spans="1:33" ht="14.25" hidden="1" outlineLevel="1">
      <c r="A128" s="150" t="s">
        <v>38</v>
      </c>
      <c r="B128" s="151">
        <v>0</v>
      </c>
      <c r="C128" s="151">
        <v>0</v>
      </c>
      <c r="D128" s="151">
        <v>0</v>
      </c>
      <c r="E128" s="151">
        <v>0</v>
      </c>
      <c r="F128" s="151">
        <v>0</v>
      </c>
      <c r="G128" s="151">
        <v>0</v>
      </c>
      <c r="H128" s="151">
        <v>0</v>
      </c>
      <c r="I128" s="151">
        <v>0</v>
      </c>
      <c r="J128" s="151">
        <v>0</v>
      </c>
      <c r="K128" s="151">
        <v>0</v>
      </c>
      <c r="L128" s="151">
        <v>0</v>
      </c>
      <c r="M128" s="151">
        <v>0</v>
      </c>
      <c r="N128" s="151">
        <v>0</v>
      </c>
      <c r="O128" s="151">
        <v>0</v>
      </c>
      <c r="P128" s="151">
        <v>0</v>
      </c>
      <c r="Q128" s="151">
        <v>0</v>
      </c>
      <c r="R128" s="151">
        <v>0</v>
      </c>
      <c r="S128" s="151">
        <v>0</v>
      </c>
      <c r="T128" s="151">
        <v>0</v>
      </c>
      <c r="U128" s="151">
        <v>0</v>
      </c>
      <c r="V128" s="151">
        <v>0</v>
      </c>
      <c r="W128" s="151">
        <v>0</v>
      </c>
      <c r="X128" s="151">
        <v>0</v>
      </c>
      <c r="Y128" s="151">
        <v>0</v>
      </c>
      <c r="Z128" s="151">
        <v>0</v>
      </c>
      <c r="AA128" s="151">
        <v>0</v>
      </c>
      <c r="AB128" s="151">
        <v>0</v>
      </c>
      <c r="AC128" s="151">
        <v>0</v>
      </c>
      <c r="AD128" s="151">
        <v>0</v>
      </c>
      <c r="AE128" s="151">
        <v>0</v>
      </c>
      <c r="AF128" s="151">
        <v>0</v>
      </c>
      <c r="AG128" s="151">
        <v>0</v>
      </c>
    </row>
    <row r="129" spans="1:33" ht="14.25" hidden="1" outlineLevel="1">
      <c r="A129" s="150" t="s">
        <v>13</v>
      </c>
      <c r="B129" s="151">
        <v>0</v>
      </c>
      <c r="C129" s="151">
        <v>0</v>
      </c>
      <c r="D129" s="151">
        <v>0</v>
      </c>
      <c r="E129" s="151">
        <v>0</v>
      </c>
      <c r="F129" s="151">
        <v>0</v>
      </c>
      <c r="G129" s="151">
        <v>0</v>
      </c>
      <c r="H129" s="151">
        <v>0</v>
      </c>
      <c r="I129" s="151">
        <v>0</v>
      </c>
      <c r="J129" s="151">
        <v>0</v>
      </c>
      <c r="K129" s="151">
        <v>0</v>
      </c>
      <c r="L129" s="151">
        <v>0</v>
      </c>
      <c r="M129" s="151">
        <v>0</v>
      </c>
      <c r="N129" s="151">
        <v>0</v>
      </c>
      <c r="O129" s="151">
        <v>0</v>
      </c>
      <c r="P129" s="151">
        <v>0</v>
      </c>
      <c r="Q129" s="151">
        <v>0</v>
      </c>
      <c r="R129" s="151">
        <v>0</v>
      </c>
      <c r="S129" s="151">
        <v>0</v>
      </c>
      <c r="T129" s="151">
        <v>0</v>
      </c>
      <c r="U129" s="151">
        <v>0</v>
      </c>
      <c r="V129" s="151">
        <v>0</v>
      </c>
      <c r="W129" s="151">
        <v>0</v>
      </c>
      <c r="X129" s="151">
        <v>0</v>
      </c>
      <c r="Y129" s="151">
        <v>0</v>
      </c>
      <c r="Z129" s="151">
        <v>0</v>
      </c>
      <c r="AA129" s="151">
        <v>0</v>
      </c>
      <c r="AB129" s="151">
        <v>0</v>
      </c>
      <c r="AC129" s="151">
        <v>0</v>
      </c>
      <c r="AD129" s="151">
        <v>0</v>
      </c>
      <c r="AE129" s="151">
        <v>0</v>
      </c>
      <c r="AF129" s="151">
        <v>0</v>
      </c>
      <c r="AG129" s="151">
        <v>0</v>
      </c>
    </row>
    <row r="130" spans="1:33" ht="14.25" hidden="1" outlineLevel="1">
      <c r="A130" s="150" t="s">
        <v>14</v>
      </c>
      <c r="B130" s="151">
        <v>188</v>
      </c>
      <c r="C130" s="151">
        <v>168</v>
      </c>
      <c r="D130" s="151">
        <v>112</v>
      </c>
      <c r="E130" s="151">
        <v>80</v>
      </c>
      <c r="F130" s="151">
        <v>60</v>
      </c>
      <c r="G130" s="151">
        <v>44</v>
      </c>
      <c r="H130" s="151">
        <v>38</v>
      </c>
      <c r="I130" s="151">
        <v>0</v>
      </c>
      <c r="J130" s="151">
        <v>0</v>
      </c>
      <c r="K130" s="151">
        <v>0</v>
      </c>
      <c r="L130" s="151">
        <v>0</v>
      </c>
      <c r="M130" s="151">
        <v>0</v>
      </c>
      <c r="N130" s="151">
        <v>0</v>
      </c>
      <c r="O130" s="151">
        <v>0</v>
      </c>
      <c r="P130" s="151">
        <v>0</v>
      </c>
      <c r="Q130" s="151">
        <v>0</v>
      </c>
      <c r="R130" s="151">
        <v>0</v>
      </c>
      <c r="S130" s="151">
        <v>0</v>
      </c>
      <c r="T130" s="151">
        <v>0</v>
      </c>
      <c r="U130" s="151">
        <v>0</v>
      </c>
      <c r="V130" s="151">
        <v>0</v>
      </c>
      <c r="W130" s="151">
        <v>0</v>
      </c>
      <c r="X130" s="151">
        <v>0</v>
      </c>
      <c r="Y130" s="151">
        <v>0</v>
      </c>
      <c r="Z130" s="151">
        <v>0</v>
      </c>
      <c r="AA130" s="151">
        <v>0</v>
      </c>
      <c r="AB130" s="151">
        <v>0</v>
      </c>
      <c r="AC130" s="151">
        <v>0</v>
      </c>
      <c r="AD130" s="151">
        <v>0</v>
      </c>
      <c r="AE130" s="151">
        <v>0</v>
      </c>
      <c r="AF130" s="151">
        <v>0</v>
      </c>
      <c r="AG130" s="151">
        <v>0</v>
      </c>
    </row>
    <row r="131" spans="1:33" ht="14.25" hidden="1" outlineLevel="1">
      <c r="A131" s="150" t="s">
        <v>15</v>
      </c>
      <c r="B131" s="151">
        <v>311</v>
      </c>
      <c r="C131" s="151">
        <v>268</v>
      </c>
      <c r="D131" s="151">
        <v>233</v>
      </c>
      <c r="E131" s="151">
        <v>51</v>
      </c>
      <c r="F131" s="151">
        <v>6</v>
      </c>
      <c r="G131" s="151">
        <v>24</v>
      </c>
      <c r="H131" s="151">
        <v>22</v>
      </c>
      <c r="I131" s="151">
        <v>10</v>
      </c>
      <c r="J131" s="151">
        <v>4</v>
      </c>
      <c r="K131" s="151">
        <v>1</v>
      </c>
      <c r="L131" s="151">
        <v>4</v>
      </c>
      <c r="M131" s="151">
        <v>3</v>
      </c>
      <c r="N131" s="151">
        <v>2</v>
      </c>
      <c r="O131" s="151">
        <v>2</v>
      </c>
      <c r="P131" s="151">
        <v>1</v>
      </c>
      <c r="Q131" s="151">
        <v>1</v>
      </c>
      <c r="R131" s="151">
        <v>1</v>
      </c>
      <c r="S131" s="151">
        <v>1</v>
      </c>
      <c r="T131" s="151">
        <v>0</v>
      </c>
      <c r="U131" s="151">
        <v>1</v>
      </c>
      <c r="V131" s="151">
        <v>1</v>
      </c>
      <c r="W131" s="151">
        <v>0</v>
      </c>
      <c r="X131" s="151">
        <v>1</v>
      </c>
      <c r="Y131" s="151">
        <v>1</v>
      </c>
      <c r="Z131" s="151">
        <v>2</v>
      </c>
      <c r="AA131" s="151">
        <v>12</v>
      </c>
      <c r="AB131" s="151">
        <v>13</v>
      </c>
      <c r="AC131" s="151">
        <v>14.118</v>
      </c>
      <c r="AD131" s="151">
        <v>15.168</v>
      </c>
      <c r="AE131" s="151">
        <v>13.723</v>
      </c>
      <c r="AF131" s="151">
        <v>8.815</v>
      </c>
      <c r="AG131" s="151">
        <v>2.852</v>
      </c>
    </row>
    <row r="132" spans="1:33" ht="14.25" hidden="1" outlineLevel="1">
      <c r="A132" s="150" t="s">
        <v>16</v>
      </c>
      <c r="B132" s="151">
        <v>0</v>
      </c>
      <c r="C132" s="151">
        <v>0</v>
      </c>
      <c r="D132" s="151">
        <v>395</v>
      </c>
      <c r="E132" s="151">
        <v>511</v>
      </c>
      <c r="F132" s="151">
        <v>259</v>
      </c>
      <c r="G132" s="151">
        <v>38</v>
      </c>
      <c r="H132" s="151">
        <v>64</v>
      </c>
      <c r="I132" s="151">
        <v>57</v>
      </c>
      <c r="J132" s="151">
        <v>184</v>
      </c>
      <c r="K132" s="151">
        <v>107</v>
      </c>
      <c r="L132" s="151">
        <v>88</v>
      </c>
      <c r="M132" s="151">
        <v>17</v>
      </c>
      <c r="N132" s="151">
        <v>8</v>
      </c>
      <c r="O132" s="151">
        <v>3</v>
      </c>
      <c r="P132" s="151">
        <v>0</v>
      </c>
      <c r="Q132" s="151">
        <v>0</v>
      </c>
      <c r="R132" s="151">
        <v>3</v>
      </c>
      <c r="S132" s="151">
        <v>3</v>
      </c>
      <c r="T132" s="151">
        <v>0</v>
      </c>
      <c r="U132" s="151">
        <v>0</v>
      </c>
      <c r="V132" s="151">
        <v>0</v>
      </c>
      <c r="W132" s="151">
        <v>0</v>
      </c>
      <c r="X132" s="151">
        <v>0</v>
      </c>
      <c r="Y132" s="151">
        <v>0</v>
      </c>
      <c r="Z132" s="151">
        <v>0</v>
      </c>
      <c r="AA132" s="151">
        <v>0</v>
      </c>
      <c r="AB132" s="151">
        <v>0</v>
      </c>
      <c r="AC132" s="151">
        <v>0</v>
      </c>
      <c r="AD132" s="151">
        <v>0</v>
      </c>
      <c r="AE132" s="151">
        <v>0</v>
      </c>
      <c r="AF132" s="151">
        <v>0</v>
      </c>
      <c r="AG132" s="151">
        <v>0</v>
      </c>
    </row>
    <row r="133" spans="1:33" ht="14.25" hidden="1" outlineLevel="1">
      <c r="A133" s="150" t="s">
        <v>17</v>
      </c>
      <c r="B133" s="151">
        <v>0</v>
      </c>
      <c r="C133" s="151">
        <v>0</v>
      </c>
      <c r="D133" s="151">
        <v>0</v>
      </c>
      <c r="E133" s="151">
        <v>0</v>
      </c>
      <c r="F133" s="151">
        <v>0</v>
      </c>
      <c r="G133" s="151">
        <v>0</v>
      </c>
      <c r="H133" s="151">
        <v>0</v>
      </c>
      <c r="I133" s="151">
        <v>0</v>
      </c>
      <c r="J133" s="151">
        <v>0</v>
      </c>
      <c r="K133" s="151">
        <v>0</v>
      </c>
      <c r="L133" s="151">
        <v>0</v>
      </c>
      <c r="M133" s="151">
        <v>0</v>
      </c>
      <c r="N133" s="151">
        <v>0</v>
      </c>
      <c r="O133" s="151">
        <v>0</v>
      </c>
      <c r="P133" s="151">
        <v>0</v>
      </c>
      <c r="Q133" s="151">
        <v>0</v>
      </c>
      <c r="R133" s="151">
        <v>0</v>
      </c>
      <c r="S133" s="151">
        <v>0</v>
      </c>
      <c r="T133" s="151">
        <v>0</v>
      </c>
      <c r="U133" s="151">
        <v>0</v>
      </c>
      <c r="V133" s="151">
        <v>0</v>
      </c>
      <c r="W133" s="151">
        <v>0</v>
      </c>
      <c r="X133" s="151">
        <v>0</v>
      </c>
      <c r="Y133" s="151">
        <v>0</v>
      </c>
      <c r="Z133" s="151">
        <v>0</v>
      </c>
      <c r="AA133" s="151">
        <v>0</v>
      </c>
      <c r="AB133" s="151">
        <v>0</v>
      </c>
      <c r="AC133" s="151">
        <v>0</v>
      </c>
      <c r="AD133" s="151">
        <v>0</v>
      </c>
      <c r="AE133" s="151">
        <v>0</v>
      </c>
      <c r="AF133" s="151">
        <v>0</v>
      </c>
      <c r="AG133" s="151">
        <v>0</v>
      </c>
    </row>
    <row r="134" spans="1:33" ht="14.25" hidden="1" outlineLevel="1">
      <c r="A134" s="150" t="s">
        <v>18</v>
      </c>
      <c r="B134" s="151">
        <v>24</v>
      </c>
      <c r="C134" s="151">
        <v>22</v>
      </c>
      <c r="D134" s="151">
        <v>23</v>
      </c>
      <c r="E134" s="151">
        <v>21</v>
      </c>
      <c r="F134" s="151">
        <v>20</v>
      </c>
      <c r="G134" s="151">
        <v>20</v>
      </c>
      <c r="H134" s="151">
        <v>21</v>
      </c>
      <c r="I134" s="151">
        <v>20</v>
      </c>
      <c r="J134" s="151">
        <v>20</v>
      </c>
      <c r="K134" s="151">
        <v>20</v>
      </c>
      <c r="L134" s="151">
        <v>19</v>
      </c>
      <c r="M134" s="151">
        <v>18</v>
      </c>
      <c r="N134" s="151">
        <v>9</v>
      </c>
      <c r="O134" s="151">
        <v>6</v>
      </c>
      <c r="P134" s="151">
        <v>3</v>
      </c>
      <c r="Q134" s="151">
        <v>3</v>
      </c>
      <c r="R134" s="151">
        <v>4</v>
      </c>
      <c r="S134" s="151">
        <v>3</v>
      </c>
      <c r="T134" s="151">
        <v>4</v>
      </c>
      <c r="U134" s="151">
        <v>1</v>
      </c>
      <c r="V134" s="151">
        <v>1</v>
      </c>
      <c r="W134" s="151">
        <v>1</v>
      </c>
      <c r="X134" s="151">
        <v>1</v>
      </c>
      <c r="Y134" s="151">
        <v>1</v>
      </c>
      <c r="Z134" s="151">
        <v>0</v>
      </c>
      <c r="AA134" s="151">
        <v>0</v>
      </c>
      <c r="AB134" s="151">
        <v>0</v>
      </c>
      <c r="AC134" s="151">
        <v>0</v>
      </c>
      <c r="AD134" s="151">
        <v>0</v>
      </c>
      <c r="AE134" s="151">
        <v>0</v>
      </c>
      <c r="AF134" s="151">
        <v>0</v>
      </c>
      <c r="AG134" s="151">
        <v>1</v>
      </c>
    </row>
    <row r="135" s="58" customFormat="1" ht="14.25" hidden="1" outlineLevel="1"/>
    <row r="136" ht="12" collapsed="1"/>
    <row r="137" spans="1:2" ht="12">
      <c r="A137" s="55" t="s">
        <v>129</v>
      </c>
      <c r="B137" s="55" t="s">
        <v>217</v>
      </c>
    </row>
    <row r="138" spans="2:8" ht="12">
      <c r="B138" s="102" t="s">
        <v>35</v>
      </c>
      <c r="C138" s="103"/>
      <c r="D138" s="103"/>
      <c r="E138" s="103"/>
      <c r="F138" s="103"/>
      <c r="G138" s="103"/>
      <c r="H138" s="103"/>
    </row>
    <row r="139" spans="1:8" ht="12">
      <c r="A139" s="30" t="s">
        <v>232</v>
      </c>
      <c r="B139" s="59">
        <f>$AG$29/$AG$13</f>
        <v>0.9195701454247098</v>
      </c>
      <c r="C139" s="103"/>
      <c r="D139" s="103"/>
      <c r="E139" s="103"/>
      <c r="F139" s="103"/>
      <c r="G139" s="103"/>
      <c r="H139" s="103"/>
    </row>
    <row r="140" spans="1:2" ht="12">
      <c r="A140" s="30" t="s">
        <v>11</v>
      </c>
      <c r="B140" s="59">
        <f>$AG$30/$AG$14</f>
        <v>0.8784421151727542</v>
      </c>
    </row>
    <row r="141" spans="1:2" ht="12">
      <c r="A141" s="30" t="s">
        <v>70</v>
      </c>
      <c r="B141" s="59">
        <f>$AG$32/$AG$16</f>
        <v>0.880516986987706</v>
      </c>
    </row>
    <row r="142" spans="1:2" ht="12">
      <c r="A142" s="30" t="s">
        <v>12</v>
      </c>
      <c r="B142" s="59">
        <f>$AG$31/$AG$15</f>
        <v>0.9105077977570495</v>
      </c>
    </row>
    <row r="143" spans="1:2" ht="12">
      <c r="A143" s="30" t="s">
        <v>18</v>
      </c>
      <c r="B143" s="59">
        <f>$AG$38/$AG$22</f>
        <v>0.9418070444104135</v>
      </c>
    </row>
    <row r="144" spans="1:2" ht="12">
      <c r="A144" s="30" t="s">
        <v>16</v>
      </c>
      <c r="B144" s="59">
        <f>$AG$36/$AG$20</f>
        <v>0.9645598060962186</v>
      </c>
    </row>
    <row r="145" spans="1:2" ht="12">
      <c r="A145" s="30" t="s">
        <v>14</v>
      </c>
      <c r="B145" s="59">
        <f>$AG$34/$AG$18</f>
        <v>0.9735849056603774</v>
      </c>
    </row>
    <row r="146" spans="1:2" ht="12">
      <c r="A146" s="30" t="s">
        <v>13</v>
      </c>
      <c r="B146" s="59">
        <f>$AG$33/$AG$17</f>
        <v>0.9962795451722972</v>
      </c>
    </row>
    <row r="147" spans="1:2" ht="12">
      <c r="A147" s="30" t="s">
        <v>15</v>
      </c>
      <c r="B147" s="59">
        <f>$AG$35/$AG$19</f>
        <v>0.9969271387805337</v>
      </c>
    </row>
    <row r="148" spans="1:2" ht="12">
      <c r="A148" s="30" t="s">
        <v>17</v>
      </c>
      <c r="B148" s="59">
        <f>$AG$37/$AG$21</f>
        <v>0.9999999999999999</v>
      </c>
    </row>
    <row r="149" ht="12"/>
    <row r="150" spans="1:5" ht="12" customHeight="1">
      <c r="A150" s="56"/>
      <c r="B150" s="174"/>
      <c r="C150" s="174"/>
      <c r="D150" s="174"/>
      <c r="E150" s="174"/>
    </row>
    <row r="151" spans="1:5" ht="12">
      <c r="A151" s="174"/>
      <c r="B151" s="174"/>
      <c r="C151" s="174"/>
      <c r="D151" s="174"/>
      <c r="E151" s="174"/>
    </row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ht="12"/>
    <row r="168" ht="12"/>
    <row r="169" ht="12"/>
    <row r="170" ht="12"/>
    <row r="171" ht="12"/>
    <row r="172" ht="12"/>
    <row r="173" ht="12"/>
    <row r="174" spans="1:7" s="32" customFormat="1" ht="12" customHeight="1">
      <c r="A174" s="153" t="s">
        <v>262</v>
      </c>
      <c r="B174" s="124"/>
      <c r="C174" s="124"/>
      <c r="D174" s="124"/>
      <c r="E174" s="124"/>
      <c r="F174" s="124"/>
      <c r="G174" s="124"/>
    </row>
    <row r="175" s="32" customFormat="1" ht="12">
      <c r="A175" s="32" t="s">
        <v>176</v>
      </c>
    </row>
    <row r="176" s="32" customFormat="1" ht="12"/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0"/>
  <sheetViews>
    <sheetView showGridLines="0" workbookViewId="0" topLeftCell="A1"/>
  </sheetViews>
  <sheetFormatPr defaultColWidth="8.625" defaultRowHeight="14.25"/>
  <cols>
    <col min="1" max="11" width="12.00390625" style="2" customWidth="1"/>
    <col min="12" max="12" width="12.25390625" style="2" bestFit="1" customWidth="1"/>
    <col min="13" max="16384" width="8.625" style="2" customWidth="1"/>
  </cols>
  <sheetData>
    <row r="1" spans="1:6" ht="12">
      <c r="A1" s="1" t="s">
        <v>25</v>
      </c>
      <c r="F1" s="22"/>
    </row>
    <row r="2" ht="12"/>
    <row r="3" spans="1:2" ht="12">
      <c r="A3" s="3" t="s">
        <v>0</v>
      </c>
      <c r="B3" s="4">
        <v>45044.958333333336</v>
      </c>
    </row>
    <row r="4" spans="1:2" ht="12">
      <c r="A4" s="3" t="s">
        <v>1</v>
      </c>
      <c r="B4" s="4">
        <v>45078.4702662037</v>
      </c>
    </row>
    <row r="5" spans="1:2" ht="12">
      <c r="A5" s="3" t="s">
        <v>2</v>
      </c>
      <c r="B5" s="7" t="s">
        <v>3</v>
      </c>
    </row>
    <row r="6" ht="12"/>
    <row r="7" ht="12"/>
    <row r="8" spans="1:2" ht="12">
      <c r="A8" s="3" t="s">
        <v>4</v>
      </c>
      <c r="B8" s="1" t="s">
        <v>5</v>
      </c>
    </row>
    <row r="9" spans="1:2" ht="12">
      <c r="A9" s="2" t="s">
        <v>10</v>
      </c>
      <c r="B9" s="18">
        <v>2021</v>
      </c>
    </row>
    <row r="10" spans="1:2" ht="12">
      <c r="A10" s="3" t="s">
        <v>8</v>
      </c>
      <c r="B10" s="19" t="s">
        <v>9</v>
      </c>
    </row>
    <row r="11" ht="12"/>
    <row r="12" ht="12"/>
    <row r="13" spans="1:3" ht="12">
      <c r="A13" s="2" t="s">
        <v>185</v>
      </c>
      <c r="B13" s="20" t="s">
        <v>30</v>
      </c>
      <c r="C13" s="8" t="s">
        <v>27</v>
      </c>
    </row>
    <row r="14" spans="1:3" ht="12">
      <c r="A14" s="3" t="s">
        <v>7</v>
      </c>
      <c r="B14" s="21">
        <v>2906513.218</v>
      </c>
      <c r="C14" s="9">
        <f>SUM(C15:C22)</f>
        <v>1.0000000000000002</v>
      </c>
    </row>
    <row r="15" spans="1:3" ht="12">
      <c r="A15" s="3" t="s">
        <v>19</v>
      </c>
      <c r="B15" s="21">
        <v>226127.86</v>
      </c>
      <c r="C15" s="9">
        <f>B15/$B$14</f>
        <v>0.07780038934610481</v>
      </c>
    </row>
    <row r="16" spans="1:3" ht="12">
      <c r="A16" s="3" t="s">
        <v>152</v>
      </c>
      <c r="B16" s="21">
        <v>190144.287</v>
      </c>
      <c r="C16" s="9">
        <f aca="true" t="shared" si="0" ref="C16:C22">B16/$B$14</f>
        <v>0.06542006615433188</v>
      </c>
    </row>
    <row r="17" spans="1:3" ht="12">
      <c r="A17" s="3" t="s">
        <v>20</v>
      </c>
      <c r="B17" s="21">
        <v>551783.766</v>
      </c>
      <c r="C17" s="9">
        <f t="shared" si="0"/>
        <v>0.18984388668278196</v>
      </c>
    </row>
    <row r="18" spans="1:3" ht="12">
      <c r="A18" s="3" t="s">
        <v>21</v>
      </c>
      <c r="B18" s="21">
        <v>374849.021</v>
      </c>
      <c r="C18" s="9">
        <f t="shared" si="0"/>
        <v>0.12896862765961797</v>
      </c>
    </row>
    <row r="19" spans="1:3" ht="12">
      <c r="A19" s="3" t="s">
        <v>22</v>
      </c>
      <c r="B19" s="21">
        <v>386866.428</v>
      </c>
      <c r="C19" s="9">
        <f t="shared" si="0"/>
        <v>0.13310327494956536</v>
      </c>
    </row>
    <row r="20" spans="1:3" ht="12">
      <c r="A20" s="3" t="s">
        <v>23</v>
      </c>
      <c r="B20" s="21">
        <v>158588.273</v>
      </c>
      <c r="C20" s="9">
        <f t="shared" si="0"/>
        <v>0.054563066157024435</v>
      </c>
    </row>
    <row r="21" spans="1:3" ht="12">
      <c r="A21" s="3" t="s">
        <v>24</v>
      </c>
      <c r="B21" s="21">
        <v>731700.793</v>
      </c>
      <c r="C21" s="9">
        <f t="shared" si="0"/>
        <v>0.2517452143236735</v>
      </c>
    </row>
    <row r="22" spans="1:3" ht="12">
      <c r="A22" s="2" t="s">
        <v>28</v>
      </c>
      <c r="B22" s="10">
        <v>286452.79000000004</v>
      </c>
      <c r="C22" s="9">
        <f t="shared" si="0"/>
        <v>0.09855547472690009</v>
      </c>
    </row>
    <row r="23" spans="2:3" ht="12">
      <c r="B23" s="10"/>
      <c r="C23" s="9"/>
    </row>
    <row r="24" spans="1:3" ht="12">
      <c r="A24" s="11"/>
      <c r="B24" s="11"/>
      <c r="C24" s="15"/>
    </row>
    <row r="25" spans="2:36" ht="12">
      <c r="B25" s="10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</row>
    <row r="26" spans="8:36" s="13" customFormat="1" ht="12"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</row>
    <row r="27" spans="8:36" s="13" customFormat="1" ht="12"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</row>
    <row r="28" spans="8:36" s="13" customFormat="1" ht="12"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</row>
    <row r="29" spans="8:36" s="13" customFormat="1" ht="12"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</row>
    <row r="30" spans="9:36" s="13" customFormat="1" ht="12"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</row>
    <row r="31" spans="8:36" s="13" customFormat="1" ht="12">
      <c r="H31" s="89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8:36" s="13" customFormat="1" ht="12"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</row>
    <row r="33" spans="8:36" s="13" customFormat="1" ht="12"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</row>
    <row r="34" spans="8:36" s="13" customFormat="1" ht="12"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</row>
    <row r="35" spans="8:36" s="13" customFormat="1" ht="12"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</row>
    <row r="36" spans="8:36" s="13" customFormat="1" ht="12"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</row>
    <row r="37" spans="8:36" s="13" customFormat="1" ht="12"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</row>
    <row r="38" spans="8:36" s="13" customFormat="1" ht="12"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</row>
    <row r="39" spans="8:36" s="13" customFormat="1" ht="12"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</row>
    <row r="40" spans="8:36" s="13" customFormat="1" ht="12"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</row>
    <row r="41" spans="8:36" s="13" customFormat="1" ht="12"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</row>
    <row r="42" spans="8:36" s="13" customFormat="1" ht="12"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</row>
    <row r="43" spans="8:36" s="13" customFormat="1" ht="12"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</row>
    <row r="44" spans="1:36" s="13" customFormat="1" ht="12">
      <c r="A44" s="14" t="s">
        <v>264</v>
      </c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</row>
    <row r="45" spans="1:36" s="13" customFormat="1" ht="12">
      <c r="A45" s="13" t="s">
        <v>241</v>
      </c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</row>
    <row r="46" spans="1:36" s="13" customFormat="1" ht="12">
      <c r="A46" s="13" t="s">
        <v>31</v>
      </c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</row>
    <row r="47" spans="1:36" s="13" customFormat="1" ht="12">
      <c r="A47" s="13" t="s">
        <v>29</v>
      </c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</row>
    <row r="48" ht="12"/>
    <row r="49" s="16" customFormat="1" ht="3.95" customHeight="1"/>
    <row r="50" s="12" customFormat="1" ht="12">
      <c r="A50" s="17"/>
    </row>
    <row r="51" s="12" customFormat="1" ht="12">
      <c r="A51" s="17"/>
    </row>
    <row r="52" spans="1:10" ht="12">
      <c r="A52" s="3" t="s">
        <v>4</v>
      </c>
      <c r="B52" s="1" t="s">
        <v>5</v>
      </c>
      <c r="C52" s="3"/>
      <c r="D52" s="3"/>
      <c r="E52" s="3"/>
      <c r="F52" s="3"/>
      <c r="G52" s="3"/>
      <c r="H52" s="3"/>
      <c r="I52" s="3"/>
      <c r="J52" s="3"/>
    </row>
    <row r="53" spans="1:2" ht="12">
      <c r="A53" s="2" t="s">
        <v>10</v>
      </c>
      <c r="B53" s="18">
        <v>2021</v>
      </c>
    </row>
    <row r="54" spans="1:10" ht="12">
      <c r="A54" s="3" t="s">
        <v>8</v>
      </c>
      <c r="B54" s="19" t="s">
        <v>9</v>
      </c>
      <c r="C54" s="3"/>
      <c r="D54" s="3"/>
      <c r="E54" s="3"/>
      <c r="F54" s="3"/>
      <c r="G54" s="3"/>
      <c r="H54" s="3"/>
      <c r="I54" s="3"/>
      <c r="J54" s="3"/>
    </row>
    <row r="55" ht="12">
      <c r="A55" s="3" t="s">
        <v>6</v>
      </c>
    </row>
    <row r="56" spans="10:12" ht="12">
      <c r="J56" s="105"/>
      <c r="K56" s="105"/>
      <c r="L56" s="105"/>
    </row>
    <row r="57" spans="2:13" ht="12">
      <c r="B57" s="9"/>
      <c r="C57" s="9"/>
      <c r="D57" s="9"/>
      <c r="E57" s="9"/>
      <c r="F57" s="9"/>
      <c r="G57" s="9"/>
      <c r="H57" s="9"/>
      <c r="I57" s="9"/>
      <c r="J57" s="105"/>
      <c r="K57" s="105"/>
      <c r="L57" s="105"/>
      <c r="M57" s="6" t="s">
        <v>219</v>
      </c>
    </row>
    <row r="58" spans="1:12" s="13" customFormat="1" ht="12">
      <c r="A58" s="2"/>
      <c r="B58" s="9" t="s">
        <v>19</v>
      </c>
      <c r="C58" s="9" t="s">
        <v>152</v>
      </c>
      <c r="D58" s="9" t="s">
        <v>20</v>
      </c>
      <c r="E58" s="9" t="s">
        <v>21</v>
      </c>
      <c r="F58" s="9" t="s">
        <v>22</v>
      </c>
      <c r="G58" s="9" t="s">
        <v>23</v>
      </c>
      <c r="H58" s="9" t="s">
        <v>24</v>
      </c>
      <c r="I58" s="9" t="s">
        <v>28</v>
      </c>
      <c r="K58" s="105"/>
      <c r="L58" s="105"/>
    </row>
    <row r="59" spans="1:12" s="13" customFormat="1" ht="12">
      <c r="A59" s="2" t="s">
        <v>185</v>
      </c>
      <c r="B59" s="9">
        <v>0.07780038934610481</v>
      </c>
      <c r="C59" s="9">
        <v>0.06542006615433188</v>
      </c>
      <c r="D59" s="9">
        <v>0.18984388668278196</v>
      </c>
      <c r="E59" s="9">
        <v>0.12896862765961797</v>
      </c>
      <c r="F59" s="9">
        <v>0.13310327494956536</v>
      </c>
      <c r="G59" s="9">
        <v>0.054563066157024435</v>
      </c>
      <c r="H59" s="9">
        <v>0.2517452143236735</v>
      </c>
      <c r="I59" s="9">
        <v>0.09855547472690009</v>
      </c>
      <c r="K59" s="105"/>
      <c r="L59" s="105"/>
    </row>
    <row r="60" spans="1:12" s="13" customFormat="1" ht="12">
      <c r="A60" s="2" t="s">
        <v>18</v>
      </c>
      <c r="B60" s="117">
        <v>0.033714991487799176</v>
      </c>
      <c r="C60" s="117">
        <v>0.02036251961144307</v>
      </c>
      <c r="D60" s="117">
        <v>0.14574223053042695</v>
      </c>
      <c r="E60" s="117">
        <v>0.15195112995293253</v>
      </c>
      <c r="F60" s="118">
        <v>0.00016690589845445137</v>
      </c>
      <c r="G60" s="118">
        <v>0.022398771572587375</v>
      </c>
      <c r="H60" s="118">
        <v>0.5250859565377041</v>
      </c>
      <c r="I60" s="118">
        <v>0.10057749440865241</v>
      </c>
      <c r="K60" s="105"/>
      <c r="L60" s="105"/>
    </row>
    <row r="61" spans="1:12" s="13" customFormat="1" ht="12">
      <c r="A61" s="2" t="s">
        <v>14</v>
      </c>
      <c r="B61" s="117">
        <v>0.08155595644789619</v>
      </c>
      <c r="C61" s="117">
        <v>0.0022237479604061672</v>
      </c>
      <c r="D61" s="117">
        <v>0.26832298827250917</v>
      </c>
      <c r="E61" s="117">
        <v>0.0058929320950763435</v>
      </c>
      <c r="F61" s="118">
        <v>0.01845710807137119</v>
      </c>
      <c r="G61" s="118">
        <v>0.10551684072127264</v>
      </c>
      <c r="H61" s="118">
        <v>0.4444716235861827</v>
      </c>
      <c r="I61" s="118">
        <v>0.07355880284528558</v>
      </c>
      <c r="K61" s="105"/>
      <c r="L61" s="105"/>
    </row>
    <row r="62" spans="1:12" s="13" customFormat="1" ht="12">
      <c r="A62" s="2" t="s">
        <v>13</v>
      </c>
      <c r="B62" s="117">
        <v>0.09719068742394814</v>
      </c>
      <c r="C62" s="117">
        <v>0</v>
      </c>
      <c r="D62" s="117">
        <v>0.4110014983241655</v>
      </c>
      <c r="E62" s="117">
        <v>0.10895412491853944</v>
      </c>
      <c r="F62" s="118">
        <v>0.19159200008465666</v>
      </c>
      <c r="G62" s="118">
        <v>0.0959693981531141</v>
      </c>
      <c r="H62" s="118">
        <v>0</v>
      </c>
      <c r="I62" s="118">
        <v>0.09529229109557615</v>
      </c>
      <c r="K62" s="105"/>
      <c r="L62" s="105"/>
    </row>
    <row r="63" spans="1:12" s="13" customFormat="1" ht="12">
      <c r="A63" s="105" t="s">
        <v>16</v>
      </c>
      <c r="B63" s="118">
        <v>0.17802999831983257</v>
      </c>
      <c r="C63" s="117">
        <v>0</v>
      </c>
      <c r="D63" s="118">
        <v>0.16658760754786628</v>
      </c>
      <c r="E63" s="118">
        <v>0.29838455063861835</v>
      </c>
      <c r="F63" s="118">
        <v>0.1105687037138426</v>
      </c>
      <c r="G63" s="118">
        <v>0.028642045375820088</v>
      </c>
      <c r="H63" s="118">
        <v>0.18974726596135505</v>
      </c>
      <c r="I63" s="118">
        <v>0.02803982844266506</v>
      </c>
      <c r="K63" s="105"/>
      <c r="L63" s="105"/>
    </row>
    <row r="64" spans="1:12" s="13" customFormat="1" ht="12">
      <c r="A64" s="2" t="s">
        <v>26</v>
      </c>
      <c r="B64" s="117">
        <v>0.18537823760363895</v>
      </c>
      <c r="C64" s="117">
        <v>0.09236781720478861</v>
      </c>
      <c r="D64" s="117">
        <v>0.16214395606980478</v>
      </c>
      <c r="E64" s="117">
        <v>0.042566921923882374</v>
      </c>
      <c r="F64" s="117">
        <v>0.19541784718725594</v>
      </c>
      <c r="G64" s="118">
        <v>0.0841009060875488</v>
      </c>
      <c r="H64" s="118">
        <v>0.11783331248139946</v>
      </c>
      <c r="I64" s="118">
        <v>0.12019100144168104</v>
      </c>
      <c r="K64" s="105"/>
      <c r="L64" s="105"/>
    </row>
    <row r="65" spans="1:12" s="13" customFormat="1" ht="12">
      <c r="A65" s="105" t="s">
        <v>17</v>
      </c>
      <c r="B65" s="117">
        <v>0.22426185629683135</v>
      </c>
      <c r="C65" s="117">
        <v>1.4486435091134162E-06</v>
      </c>
      <c r="D65" s="117">
        <v>0.032834134979059536</v>
      </c>
      <c r="E65" s="117">
        <v>0.3147377684415153</v>
      </c>
      <c r="F65" s="118">
        <v>0.0003522723107161451</v>
      </c>
      <c r="G65" s="118">
        <v>0.02853909592803945</v>
      </c>
      <c r="H65" s="118">
        <v>0.3593864730204003</v>
      </c>
      <c r="I65" s="118">
        <v>0.03988695037992887</v>
      </c>
      <c r="K65" s="105"/>
      <c r="L65" s="105"/>
    </row>
    <row r="66" spans="1:12" s="13" customFormat="1" ht="12">
      <c r="A66" s="2" t="s">
        <v>15</v>
      </c>
      <c r="B66" s="117">
        <v>0.25865828921510825</v>
      </c>
      <c r="C66" s="117">
        <v>0.4515021722836955</v>
      </c>
      <c r="D66" s="117">
        <v>0.08813094054943545</v>
      </c>
      <c r="E66" s="117">
        <v>0.01726993622379339</v>
      </c>
      <c r="F66" s="117">
        <v>0.09041357097783959</v>
      </c>
      <c r="G66" s="118">
        <v>0.02191310953216934</v>
      </c>
      <c r="H66" s="118">
        <v>0</v>
      </c>
      <c r="I66" s="118">
        <v>0.07211198121795857</v>
      </c>
      <c r="K66" s="105"/>
      <c r="L66" s="105"/>
    </row>
    <row r="67" spans="1:12" s="13" customFormat="1" ht="12">
      <c r="A67" s="2" t="s">
        <v>11</v>
      </c>
      <c r="B67" s="115">
        <v>0.33897471583460287</v>
      </c>
      <c r="C67" s="115">
        <v>0.006595888442743098</v>
      </c>
      <c r="D67" s="115">
        <v>0.06407517437487842</v>
      </c>
      <c r="E67" s="115">
        <v>0.10660288782104599</v>
      </c>
      <c r="F67" s="115">
        <v>0.03015941015710985</v>
      </c>
      <c r="G67" s="116">
        <v>0.030854446108395103</v>
      </c>
      <c r="H67" s="116">
        <v>0.3468530452229054</v>
      </c>
      <c r="I67" s="116">
        <v>0.07588443203831924</v>
      </c>
      <c r="K67" s="105"/>
      <c r="L67" s="105"/>
    </row>
    <row r="68" spans="1:12" s="13" customFormat="1" ht="12">
      <c r="A68" s="2" t="s">
        <v>12</v>
      </c>
      <c r="B68" s="117">
        <v>0.3697320102763306</v>
      </c>
      <c r="C68" s="117">
        <v>0.03251124697653187</v>
      </c>
      <c r="D68" s="118">
        <v>0.08583589882152197</v>
      </c>
      <c r="E68" s="118">
        <v>0.042614666703458884</v>
      </c>
      <c r="F68" s="118">
        <v>0.007081411355818089</v>
      </c>
      <c r="G68" s="118">
        <v>0.027264117687887772</v>
      </c>
      <c r="H68" s="118">
        <v>0.3617752729350124</v>
      </c>
      <c r="I68" s="118">
        <v>0.0731853752434384</v>
      </c>
      <c r="K68" s="105"/>
      <c r="L68" s="105"/>
    </row>
    <row r="69" spans="11:12" s="13" customFormat="1" ht="12">
      <c r="K69" s="105"/>
      <c r="L69" s="105"/>
    </row>
    <row r="70" spans="1:12" s="13" customFormat="1" ht="12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</row>
    <row r="71" spans="1:12" s="13" customFormat="1" ht="12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</row>
    <row r="72" spans="1:12" s="13" customFormat="1" ht="12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</row>
    <row r="73" spans="1:12" s="13" customFormat="1" ht="12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</row>
    <row r="74" spans="1:12" s="13" customFormat="1" ht="12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</row>
    <row r="75" spans="1:12" s="13" customFormat="1" ht="13.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="13" customFormat="1" ht="13.5" customHeight="1"/>
    <row r="77" s="13" customFormat="1" ht="51.95" customHeight="1">
      <c r="A77" s="14" t="s">
        <v>146</v>
      </c>
    </row>
    <row r="78" s="13" customFormat="1" ht="11.1" customHeight="1">
      <c r="A78" s="14" t="s">
        <v>265</v>
      </c>
    </row>
    <row r="79" s="13" customFormat="1" ht="12"/>
    <row r="80" spans="1:9" s="13" customFormat="1" ht="12">
      <c r="A80" s="13" t="s">
        <v>240</v>
      </c>
      <c r="I80" s="117"/>
    </row>
    <row r="81" spans="1:9" s="13" customFormat="1" ht="12">
      <c r="A81" s="13" t="s">
        <v>29</v>
      </c>
      <c r="I81" s="117"/>
    </row>
    <row r="82" s="13" customFormat="1" ht="12">
      <c r="I82" s="117"/>
    </row>
    <row r="83" spans="1:10" ht="12">
      <c r="A83" s="42"/>
      <c r="B83" s="42"/>
      <c r="C83" s="42"/>
      <c r="D83" s="42"/>
      <c r="E83" s="42"/>
      <c r="F83" s="42"/>
      <c r="G83" s="42"/>
      <c r="H83" s="42"/>
      <c r="I83" s="118"/>
      <c r="J83" s="42"/>
    </row>
    <row r="84" spans="1:10" ht="12">
      <c r="A84" s="42"/>
      <c r="B84" s="42"/>
      <c r="C84" s="42"/>
      <c r="D84" s="42"/>
      <c r="E84" s="42"/>
      <c r="F84" s="42"/>
      <c r="G84" s="42"/>
      <c r="H84" s="42"/>
      <c r="I84" s="118"/>
      <c r="J84" s="42"/>
    </row>
    <row r="85" spans="1:10" ht="12">
      <c r="A85" s="42"/>
      <c r="B85" s="42"/>
      <c r="C85" s="42"/>
      <c r="D85" s="42"/>
      <c r="E85" s="42"/>
      <c r="F85" s="42"/>
      <c r="G85" s="42"/>
      <c r="H85" s="42"/>
      <c r="I85" s="118"/>
      <c r="J85" s="42"/>
    </row>
    <row r="86" spans="1:10" ht="12">
      <c r="A86" s="42"/>
      <c r="B86" s="42"/>
      <c r="C86" s="42"/>
      <c r="D86" s="42"/>
      <c r="E86" s="42"/>
      <c r="F86" s="42"/>
      <c r="G86" s="42"/>
      <c r="H86" s="42"/>
      <c r="I86" s="118"/>
      <c r="J86" s="42"/>
    </row>
    <row r="87" spans="1:10" ht="12">
      <c r="A87" s="42"/>
      <c r="B87" s="42"/>
      <c r="C87" s="42"/>
      <c r="D87" s="42"/>
      <c r="E87" s="42"/>
      <c r="F87" s="42"/>
      <c r="G87" s="42"/>
      <c r="H87" s="42"/>
      <c r="I87" s="118"/>
      <c r="J87" s="42"/>
    </row>
    <row r="88" spans="1:10" ht="12">
      <c r="A88" s="42"/>
      <c r="B88" s="106"/>
      <c r="C88" s="106"/>
      <c r="D88" s="106"/>
      <c r="E88" s="106"/>
      <c r="F88" s="106"/>
      <c r="G88" s="106"/>
      <c r="H88" s="106"/>
      <c r="I88" s="118"/>
      <c r="J88" s="42"/>
    </row>
    <row r="89" spans="1:10" ht="12">
      <c r="A89" s="106"/>
      <c r="B89" s="107"/>
      <c r="C89" s="107"/>
      <c r="D89" s="107"/>
      <c r="E89" s="107"/>
      <c r="F89" s="107"/>
      <c r="G89" s="107"/>
      <c r="H89" s="107"/>
      <c r="J89" s="108"/>
    </row>
    <row r="90" spans="1:10" ht="12">
      <c r="A90" s="106"/>
      <c r="B90" s="107"/>
      <c r="C90" s="107"/>
      <c r="D90" s="107"/>
      <c r="E90" s="107"/>
      <c r="F90" s="107"/>
      <c r="G90" s="107"/>
      <c r="H90" s="107"/>
      <c r="J90" s="108"/>
    </row>
    <row r="91" spans="1:10" ht="12">
      <c r="A91" s="106"/>
      <c r="B91" s="107"/>
      <c r="C91" s="107"/>
      <c r="D91" s="107"/>
      <c r="E91" s="107"/>
      <c r="F91" s="107"/>
      <c r="G91" s="107"/>
      <c r="H91" s="107"/>
      <c r="I91" s="107"/>
      <c r="J91" s="108"/>
    </row>
    <row r="92" spans="1:10" ht="12">
      <c r="A92" s="106"/>
      <c r="B92" s="107"/>
      <c r="C92" s="107"/>
      <c r="D92" s="107"/>
      <c r="E92" s="107"/>
      <c r="F92" s="107"/>
      <c r="G92" s="107"/>
      <c r="H92" s="107"/>
      <c r="I92" s="107"/>
      <c r="J92" s="108"/>
    </row>
    <row r="93" spans="1:10" ht="12">
      <c r="A93" s="106"/>
      <c r="B93" s="107"/>
      <c r="C93" s="107"/>
      <c r="D93" s="107"/>
      <c r="E93" s="107"/>
      <c r="F93" s="107"/>
      <c r="G93" s="107"/>
      <c r="H93" s="107"/>
      <c r="I93" s="107"/>
      <c r="J93" s="108"/>
    </row>
    <row r="94" spans="1:10" ht="12">
      <c r="A94" s="106"/>
      <c r="B94" s="107"/>
      <c r="C94" s="107"/>
      <c r="D94" s="107"/>
      <c r="E94" s="107"/>
      <c r="F94" s="107"/>
      <c r="G94" s="107"/>
      <c r="H94" s="107"/>
      <c r="I94" s="107"/>
      <c r="J94" s="108"/>
    </row>
    <row r="95" spans="1:10" ht="12">
      <c r="A95" s="106"/>
      <c r="B95" s="107"/>
      <c r="C95" s="107"/>
      <c r="D95" s="107"/>
      <c r="E95" s="107"/>
      <c r="F95" s="107"/>
      <c r="G95" s="107"/>
      <c r="H95" s="107"/>
      <c r="I95" s="107"/>
      <c r="J95" s="108"/>
    </row>
    <row r="96" spans="1:10" ht="12">
      <c r="A96" s="106"/>
      <c r="B96" s="107"/>
      <c r="C96" s="107"/>
      <c r="D96" s="107"/>
      <c r="E96" s="107"/>
      <c r="F96" s="107"/>
      <c r="G96" s="107"/>
      <c r="H96" s="107"/>
      <c r="I96" s="107"/>
      <c r="J96" s="108"/>
    </row>
    <row r="97" spans="1:10" ht="12">
      <c r="A97" s="106"/>
      <c r="B97" s="107"/>
      <c r="C97" s="107"/>
      <c r="D97" s="107"/>
      <c r="E97" s="107"/>
      <c r="F97" s="107"/>
      <c r="G97" s="107"/>
      <c r="H97" s="107"/>
      <c r="I97" s="107"/>
      <c r="J97" s="108"/>
    </row>
    <row r="98" spans="1:10" ht="12">
      <c r="A98" s="106"/>
      <c r="B98" s="107"/>
      <c r="C98" s="107"/>
      <c r="D98" s="107"/>
      <c r="E98" s="107"/>
      <c r="F98" s="107"/>
      <c r="G98" s="107"/>
      <c r="H98" s="107"/>
      <c r="I98" s="107"/>
      <c r="J98" s="108"/>
    </row>
    <row r="99" spans="1:10" ht="12">
      <c r="A99" s="42"/>
      <c r="B99" s="42"/>
      <c r="C99" s="42"/>
      <c r="D99" s="42"/>
      <c r="E99" s="42"/>
      <c r="F99" s="42"/>
      <c r="G99" s="42"/>
      <c r="H99" s="42"/>
      <c r="I99" s="42"/>
      <c r="J99" s="42"/>
    </row>
    <row r="100" spans="1:10" ht="14.25">
      <c r="A100" s="42"/>
      <c r="B100" s="42"/>
      <c r="C100" s="42"/>
      <c r="D100" s="42"/>
      <c r="E100" s="42"/>
      <c r="F100" s="42"/>
      <c r="G100" s="42"/>
      <c r="H100" s="42"/>
      <c r="I100" s="42"/>
      <c r="J100" s="42"/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5"/>
  <sheetViews>
    <sheetView workbookViewId="0" topLeftCell="A1"/>
  </sheetViews>
  <sheetFormatPr defaultColWidth="8.625" defaultRowHeight="14.25" outlineLevelRow="1"/>
  <cols>
    <col min="1" max="33" width="10.875" style="2" customWidth="1"/>
    <col min="34" max="16384" width="8.625" style="2" customWidth="1"/>
  </cols>
  <sheetData>
    <row r="1" ht="12">
      <c r="A1" s="3" t="s">
        <v>248</v>
      </c>
    </row>
    <row r="2" ht="12"/>
    <row r="3" spans="1:2" ht="12">
      <c r="A3" s="3" t="s">
        <v>0</v>
      </c>
      <c r="B3" s="4">
        <v>45072.958333333336</v>
      </c>
    </row>
    <row r="4" spans="1:2" ht="12">
      <c r="A4" s="3" t="s">
        <v>1</v>
      </c>
      <c r="B4" s="4">
        <v>45078.4702662037</v>
      </c>
    </row>
    <row r="5" spans="1:2" ht="12">
      <c r="A5" s="3" t="s">
        <v>2</v>
      </c>
      <c r="B5" s="3" t="s">
        <v>3</v>
      </c>
    </row>
    <row r="6" ht="12"/>
    <row r="7" spans="1:2" ht="12">
      <c r="A7" s="3" t="s">
        <v>130</v>
      </c>
      <c r="B7" s="3" t="s">
        <v>249</v>
      </c>
    </row>
    <row r="8" spans="1:2" ht="12">
      <c r="A8" s="3" t="s">
        <v>131</v>
      </c>
      <c r="B8" s="3" t="s">
        <v>250</v>
      </c>
    </row>
    <row r="9" spans="1:2" ht="12">
      <c r="A9" s="3" t="s">
        <v>4</v>
      </c>
      <c r="B9" s="3" t="s">
        <v>5</v>
      </c>
    </row>
    <row r="10" spans="1:2" ht="12">
      <c r="A10" s="3" t="s">
        <v>6</v>
      </c>
      <c r="B10" s="3" t="s">
        <v>19</v>
      </c>
    </row>
    <row r="11" spans="1:2" ht="12">
      <c r="A11" s="3" t="s">
        <v>8</v>
      </c>
      <c r="B11" s="3" t="s">
        <v>9</v>
      </c>
    </row>
    <row r="12" spans="2:8" ht="12">
      <c r="B12" s="163"/>
      <c r="C12" s="163"/>
      <c r="D12" s="163"/>
      <c r="E12" s="163"/>
      <c r="F12" s="163"/>
      <c r="G12" s="163"/>
      <c r="H12" s="163"/>
    </row>
    <row r="13" spans="1:33" ht="14.25" hidden="1" outlineLevel="1">
      <c r="A13" s="158" t="s">
        <v>10</v>
      </c>
      <c r="B13" s="158" t="s">
        <v>40</v>
      </c>
      <c r="C13" s="158" t="s">
        <v>41</v>
      </c>
      <c r="D13" s="158" t="s">
        <v>42</v>
      </c>
      <c r="E13" s="158" t="s">
        <v>43</v>
      </c>
      <c r="F13" s="158" t="s">
        <v>44</v>
      </c>
      <c r="G13" s="158" t="s">
        <v>45</v>
      </c>
      <c r="H13" s="158" t="s">
        <v>46</v>
      </c>
      <c r="I13" s="158" t="s">
        <v>47</v>
      </c>
      <c r="J13" s="158" t="s">
        <v>48</v>
      </c>
      <c r="K13" s="158" t="s">
        <v>49</v>
      </c>
      <c r="L13" s="158" t="s">
        <v>50</v>
      </c>
      <c r="M13" s="158" t="s">
        <v>51</v>
      </c>
      <c r="N13" s="158" t="s">
        <v>52</v>
      </c>
      <c r="O13" s="158" t="s">
        <v>53</v>
      </c>
      <c r="P13" s="158" t="s">
        <v>54</v>
      </c>
      <c r="Q13" s="158" t="s">
        <v>55</v>
      </c>
      <c r="R13" s="158" t="s">
        <v>56</v>
      </c>
      <c r="S13" s="158" t="s">
        <v>57</v>
      </c>
      <c r="T13" s="158" t="s">
        <v>58</v>
      </c>
      <c r="U13" s="158" t="s">
        <v>59</v>
      </c>
      <c r="V13" s="158" t="s">
        <v>60</v>
      </c>
      <c r="W13" s="158" t="s">
        <v>61</v>
      </c>
      <c r="X13" s="158" t="s">
        <v>62</v>
      </c>
      <c r="Y13" s="158" t="s">
        <v>63</v>
      </c>
      <c r="Z13" s="158" t="s">
        <v>64</v>
      </c>
      <c r="AA13" s="158" t="s">
        <v>65</v>
      </c>
      <c r="AB13" s="158" t="s">
        <v>66</v>
      </c>
      <c r="AC13" s="158" t="s">
        <v>36</v>
      </c>
      <c r="AD13" s="158" t="s">
        <v>67</v>
      </c>
      <c r="AE13" s="158" t="s">
        <v>220</v>
      </c>
      <c r="AF13" s="158" t="s">
        <v>221</v>
      </c>
      <c r="AG13" s="158" t="s">
        <v>242</v>
      </c>
    </row>
    <row r="14" spans="1:33" ht="14.25" hidden="1" outlineLevel="1">
      <c r="A14" s="158" t="s">
        <v>68</v>
      </c>
      <c r="B14" s="164">
        <v>337807</v>
      </c>
      <c r="C14" s="164">
        <v>321401</v>
      </c>
      <c r="D14" s="164">
        <v>326170</v>
      </c>
      <c r="E14" s="164">
        <v>324983</v>
      </c>
      <c r="F14" s="164">
        <v>321986</v>
      </c>
      <c r="G14" s="164">
        <v>320479</v>
      </c>
      <c r="H14" s="164">
        <v>323794</v>
      </c>
      <c r="I14" s="164">
        <v>323604</v>
      </c>
      <c r="J14" s="164">
        <v>321965</v>
      </c>
      <c r="K14" s="164">
        <v>318413</v>
      </c>
      <c r="L14" s="164">
        <v>344081</v>
      </c>
      <c r="M14" s="164">
        <v>348959</v>
      </c>
      <c r="N14" s="164">
        <v>354183</v>
      </c>
      <c r="O14" s="164">
        <v>353416</v>
      </c>
      <c r="P14" s="164">
        <v>349221</v>
      </c>
      <c r="Q14" s="164">
        <v>341162.576</v>
      </c>
      <c r="R14" s="164">
        <v>335090.053</v>
      </c>
      <c r="S14" s="164">
        <v>341578</v>
      </c>
      <c r="T14" s="164">
        <v>333265</v>
      </c>
      <c r="U14" s="164">
        <v>318172</v>
      </c>
      <c r="V14" s="164">
        <v>313437</v>
      </c>
      <c r="W14" s="164">
        <v>333068</v>
      </c>
      <c r="X14" s="164">
        <v>336840</v>
      </c>
      <c r="Y14" s="164">
        <v>323122.598</v>
      </c>
      <c r="Z14" s="164">
        <v>315467</v>
      </c>
      <c r="AA14" s="164">
        <v>313662</v>
      </c>
      <c r="AB14" s="164">
        <v>299424</v>
      </c>
      <c r="AC14" s="164">
        <v>301921.183</v>
      </c>
      <c r="AD14" s="164">
        <v>291617.662</v>
      </c>
      <c r="AE14" s="164">
        <v>241259.252</v>
      </c>
      <c r="AF14" s="164">
        <v>195291.52</v>
      </c>
      <c r="AG14" s="164">
        <v>226127.86</v>
      </c>
    </row>
    <row r="15" spans="1:33" ht="14.25" hidden="1" outlineLevel="1">
      <c r="A15" s="158" t="s">
        <v>11</v>
      </c>
      <c r="B15" s="164">
        <v>15647</v>
      </c>
      <c r="C15" s="164">
        <v>11766</v>
      </c>
      <c r="D15" s="164">
        <v>10419</v>
      </c>
      <c r="E15" s="164">
        <v>9719</v>
      </c>
      <c r="F15" s="164">
        <v>10979</v>
      </c>
      <c r="G15" s="164">
        <v>12151</v>
      </c>
      <c r="H15" s="164">
        <v>12428</v>
      </c>
      <c r="I15" s="164">
        <v>14987</v>
      </c>
      <c r="J15" s="164">
        <v>14502</v>
      </c>
      <c r="K15" s="164">
        <v>12659</v>
      </c>
      <c r="L15" s="164">
        <v>13380</v>
      </c>
      <c r="M15" s="164">
        <v>14361</v>
      </c>
      <c r="N15" s="164">
        <v>12658</v>
      </c>
      <c r="O15" s="164">
        <v>14039</v>
      </c>
      <c r="P15" s="164">
        <v>14263</v>
      </c>
      <c r="Q15" s="164">
        <v>12888</v>
      </c>
      <c r="R15" s="164">
        <v>13005</v>
      </c>
      <c r="S15" s="164">
        <v>14970</v>
      </c>
      <c r="T15" s="164">
        <v>15712</v>
      </c>
      <c r="U15" s="164">
        <v>15333</v>
      </c>
      <c r="V15" s="164">
        <v>16306</v>
      </c>
      <c r="W15" s="164">
        <v>22529</v>
      </c>
      <c r="X15" s="164">
        <v>19412</v>
      </c>
      <c r="Y15" s="164">
        <v>16379.598</v>
      </c>
      <c r="Z15" s="164">
        <v>17837</v>
      </c>
      <c r="AA15" s="164">
        <v>21027</v>
      </c>
      <c r="AB15" s="164">
        <v>17911</v>
      </c>
      <c r="AC15" s="164">
        <v>19637.401</v>
      </c>
      <c r="AD15" s="164">
        <v>17654.609</v>
      </c>
      <c r="AE15" s="164">
        <v>16397.21</v>
      </c>
      <c r="AF15" s="164">
        <v>12710.274</v>
      </c>
      <c r="AG15" s="164">
        <v>16112.415</v>
      </c>
    </row>
    <row r="16" spans="1:33" ht="14.25" hidden="1" outlineLevel="1">
      <c r="A16" s="158" t="s">
        <v>12</v>
      </c>
      <c r="B16" s="164">
        <v>41286</v>
      </c>
      <c r="C16" s="164">
        <v>40016</v>
      </c>
      <c r="D16" s="164">
        <v>38528</v>
      </c>
      <c r="E16" s="164">
        <v>37968</v>
      </c>
      <c r="F16" s="164">
        <v>37211</v>
      </c>
      <c r="G16" s="164">
        <v>37384</v>
      </c>
      <c r="H16" s="164">
        <v>38086</v>
      </c>
      <c r="I16" s="164">
        <v>41376</v>
      </c>
      <c r="J16" s="164">
        <v>40804</v>
      </c>
      <c r="K16" s="164">
        <v>39897</v>
      </c>
      <c r="L16" s="164">
        <v>47237</v>
      </c>
      <c r="M16" s="164">
        <v>46921</v>
      </c>
      <c r="N16" s="164">
        <v>44466</v>
      </c>
      <c r="O16" s="164">
        <v>45134</v>
      </c>
      <c r="P16" s="164">
        <v>44356</v>
      </c>
      <c r="Q16" s="164">
        <v>43960</v>
      </c>
      <c r="R16" s="164">
        <v>43619</v>
      </c>
      <c r="S16" s="164">
        <v>46555</v>
      </c>
      <c r="T16" s="164">
        <v>42980</v>
      </c>
      <c r="U16" s="164">
        <v>40362</v>
      </c>
      <c r="V16" s="164">
        <v>40830</v>
      </c>
      <c r="W16" s="164">
        <v>40991</v>
      </c>
      <c r="X16" s="164">
        <v>39080</v>
      </c>
      <c r="Y16" s="164">
        <v>35846</v>
      </c>
      <c r="Z16" s="164">
        <v>35599</v>
      </c>
      <c r="AA16" s="164">
        <v>35474</v>
      </c>
      <c r="AB16" s="164">
        <v>36250</v>
      </c>
      <c r="AC16" s="164">
        <v>36972.103</v>
      </c>
      <c r="AD16" s="164">
        <v>37719.978</v>
      </c>
      <c r="AE16" s="164">
        <v>35172.024</v>
      </c>
      <c r="AF16" s="164">
        <v>29073.566</v>
      </c>
      <c r="AG16" s="164">
        <v>31407.069</v>
      </c>
    </row>
    <row r="17" spans="1:33" ht="14.25" hidden="1" outlineLevel="1">
      <c r="A17" s="158" t="s">
        <v>38</v>
      </c>
      <c r="B17" s="164">
        <v>168006</v>
      </c>
      <c r="C17" s="164">
        <v>157399</v>
      </c>
      <c r="D17" s="164">
        <v>152509</v>
      </c>
      <c r="E17" s="164">
        <v>146451</v>
      </c>
      <c r="F17" s="164">
        <v>144866</v>
      </c>
      <c r="G17" s="164">
        <v>141436</v>
      </c>
      <c r="H17" s="164">
        <v>142978</v>
      </c>
      <c r="I17" s="164">
        <v>140985</v>
      </c>
      <c r="J17" s="164">
        <v>138492</v>
      </c>
      <c r="K17" s="164">
        <v>137884</v>
      </c>
      <c r="L17" s="164">
        <v>153211</v>
      </c>
      <c r="M17" s="164">
        <v>154477</v>
      </c>
      <c r="N17" s="164">
        <v>165589</v>
      </c>
      <c r="O17" s="164">
        <v>156581</v>
      </c>
      <c r="P17" s="164">
        <v>156694</v>
      </c>
      <c r="Q17" s="164">
        <v>152583</v>
      </c>
      <c r="R17" s="164">
        <v>149588</v>
      </c>
      <c r="S17" s="164">
        <v>153136</v>
      </c>
      <c r="T17" s="164">
        <v>148744</v>
      </c>
      <c r="U17" s="164">
        <v>144160</v>
      </c>
      <c r="V17" s="164">
        <v>144509</v>
      </c>
      <c r="W17" s="164">
        <v>148465</v>
      </c>
      <c r="X17" s="164">
        <v>158099</v>
      </c>
      <c r="Y17" s="164">
        <v>159055</v>
      </c>
      <c r="Z17" s="164">
        <v>154205</v>
      </c>
      <c r="AA17" s="164">
        <v>152679</v>
      </c>
      <c r="AB17" s="164">
        <v>147898</v>
      </c>
      <c r="AC17" s="164">
        <v>146918</v>
      </c>
      <c r="AD17" s="164">
        <v>144048</v>
      </c>
      <c r="AE17" s="164">
        <v>112614</v>
      </c>
      <c r="AF17" s="164">
        <v>90724</v>
      </c>
      <c r="AG17" s="164">
        <v>108757</v>
      </c>
    </row>
    <row r="18" spans="1:33" ht="14.25" hidden="1" outlineLevel="1">
      <c r="A18" s="158" t="s">
        <v>13</v>
      </c>
      <c r="B18" s="164">
        <v>25166</v>
      </c>
      <c r="C18" s="164">
        <v>23569</v>
      </c>
      <c r="D18" s="164">
        <v>25274</v>
      </c>
      <c r="E18" s="164">
        <v>27581</v>
      </c>
      <c r="F18" s="164">
        <v>29368</v>
      </c>
      <c r="G18" s="164">
        <v>28379</v>
      </c>
      <c r="H18" s="164">
        <v>28813</v>
      </c>
      <c r="I18" s="164">
        <v>30298</v>
      </c>
      <c r="J18" s="164">
        <v>32362</v>
      </c>
      <c r="K18" s="164">
        <v>32333</v>
      </c>
      <c r="L18" s="164">
        <v>34277</v>
      </c>
      <c r="M18" s="164">
        <v>35405</v>
      </c>
      <c r="N18" s="164">
        <v>34533</v>
      </c>
      <c r="O18" s="164">
        <v>35077</v>
      </c>
      <c r="P18" s="164">
        <v>35366</v>
      </c>
      <c r="Q18" s="164">
        <v>35534</v>
      </c>
      <c r="R18" s="164">
        <v>32255</v>
      </c>
      <c r="S18" s="164">
        <v>34676</v>
      </c>
      <c r="T18" s="164">
        <v>33356</v>
      </c>
      <c r="U18" s="164">
        <v>34149</v>
      </c>
      <c r="V18" s="164">
        <v>30366</v>
      </c>
      <c r="W18" s="164">
        <v>30987</v>
      </c>
      <c r="X18" s="164">
        <v>31114</v>
      </c>
      <c r="Y18" s="164">
        <v>26403</v>
      </c>
      <c r="Z18" s="164">
        <v>25746</v>
      </c>
      <c r="AA18" s="164">
        <v>22107</v>
      </c>
      <c r="AB18" s="164">
        <v>18883</v>
      </c>
      <c r="AC18" s="164">
        <v>18765</v>
      </c>
      <c r="AD18" s="164">
        <v>17185.155</v>
      </c>
      <c r="AE18" s="164">
        <v>12123.557</v>
      </c>
      <c r="AF18" s="164">
        <v>6605</v>
      </c>
      <c r="AG18" s="164">
        <v>5317.801</v>
      </c>
    </row>
    <row r="19" spans="1:33" ht="14.25" hidden="1" outlineLevel="1">
      <c r="A19" s="158" t="s">
        <v>14</v>
      </c>
      <c r="B19" s="164">
        <v>8549</v>
      </c>
      <c r="C19" s="164">
        <v>8040</v>
      </c>
      <c r="D19" s="164">
        <v>9110</v>
      </c>
      <c r="E19" s="164">
        <v>9025</v>
      </c>
      <c r="F19" s="164">
        <v>8731</v>
      </c>
      <c r="G19" s="164">
        <v>9080</v>
      </c>
      <c r="H19" s="164">
        <v>9606</v>
      </c>
      <c r="I19" s="164">
        <v>9386</v>
      </c>
      <c r="J19" s="164">
        <v>9557</v>
      </c>
      <c r="K19" s="164">
        <v>10182</v>
      </c>
      <c r="L19" s="164">
        <v>9523</v>
      </c>
      <c r="M19" s="164">
        <v>8789</v>
      </c>
      <c r="N19" s="164">
        <v>8890</v>
      </c>
      <c r="O19" s="164">
        <v>8863</v>
      </c>
      <c r="P19" s="164">
        <v>7746</v>
      </c>
      <c r="Q19" s="164">
        <v>6680</v>
      </c>
      <c r="R19" s="164">
        <v>6650</v>
      </c>
      <c r="S19" s="164">
        <v>6823</v>
      </c>
      <c r="T19" s="164">
        <v>6515</v>
      </c>
      <c r="U19" s="164">
        <v>5957</v>
      </c>
      <c r="V19" s="164">
        <v>5833</v>
      </c>
      <c r="W19" s="164">
        <v>6423</v>
      </c>
      <c r="X19" s="164">
        <v>6283</v>
      </c>
      <c r="Y19" s="164">
        <v>6253</v>
      </c>
      <c r="Z19" s="164">
        <v>5944</v>
      </c>
      <c r="AA19" s="164">
        <v>5710</v>
      </c>
      <c r="AB19" s="164">
        <v>5449</v>
      </c>
      <c r="AC19" s="164">
        <v>4733</v>
      </c>
      <c r="AD19" s="164">
        <v>4512</v>
      </c>
      <c r="AE19" s="164">
        <v>3863</v>
      </c>
      <c r="AF19" s="164">
        <v>3591</v>
      </c>
      <c r="AG19" s="164">
        <v>2934</v>
      </c>
    </row>
    <row r="20" spans="1:33" ht="14.25" hidden="1" outlineLevel="1">
      <c r="A20" s="158" t="s">
        <v>15</v>
      </c>
      <c r="B20" s="164">
        <v>54587</v>
      </c>
      <c r="C20" s="164">
        <v>55416</v>
      </c>
      <c r="D20" s="164">
        <v>54580</v>
      </c>
      <c r="E20" s="164">
        <v>55354</v>
      </c>
      <c r="F20" s="164">
        <v>54610</v>
      </c>
      <c r="G20" s="164">
        <v>54275</v>
      </c>
      <c r="H20" s="164">
        <v>54958</v>
      </c>
      <c r="I20" s="164">
        <v>54964</v>
      </c>
      <c r="J20" s="164">
        <v>56141</v>
      </c>
      <c r="K20" s="164">
        <v>54935</v>
      </c>
      <c r="L20" s="164">
        <v>53469</v>
      </c>
      <c r="M20" s="164">
        <v>54603</v>
      </c>
      <c r="N20" s="164">
        <v>53040</v>
      </c>
      <c r="O20" s="164">
        <v>55938</v>
      </c>
      <c r="P20" s="164">
        <v>56050</v>
      </c>
      <c r="Q20" s="164">
        <v>54758</v>
      </c>
      <c r="R20" s="164">
        <v>53365</v>
      </c>
      <c r="S20" s="164">
        <v>50962</v>
      </c>
      <c r="T20" s="164">
        <v>53224</v>
      </c>
      <c r="U20" s="164">
        <v>50234</v>
      </c>
      <c r="V20" s="164">
        <v>48651</v>
      </c>
      <c r="W20" s="164">
        <v>52529</v>
      </c>
      <c r="X20" s="164">
        <v>54054</v>
      </c>
      <c r="Y20" s="164">
        <v>56150</v>
      </c>
      <c r="Z20" s="164">
        <v>53365</v>
      </c>
      <c r="AA20" s="164">
        <v>52825</v>
      </c>
      <c r="AB20" s="164">
        <v>50920</v>
      </c>
      <c r="AC20" s="164">
        <v>52165.951</v>
      </c>
      <c r="AD20" s="164">
        <v>49329.445</v>
      </c>
      <c r="AE20" s="164">
        <v>42184.979</v>
      </c>
      <c r="AF20" s="164">
        <v>38147.679</v>
      </c>
      <c r="AG20" s="164">
        <v>46441.496</v>
      </c>
    </row>
    <row r="21" spans="1:33" ht="14.25" hidden="1" outlineLevel="1">
      <c r="A21" s="158" t="s">
        <v>16</v>
      </c>
      <c r="B21" s="164">
        <v>0</v>
      </c>
      <c r="C21" s="164">
        <v>2040</v>
      </c>
      <c r="D21" s="164">
        <v>14281</v>
      </c>
      <c r="E21" s="164">
        <v>17901</v>
      </c>
      <c r="F21" s="164">
        <v>18226</v>
      </c>
      <c r="G21" s="164">
        <v>19111</v>
      </c>
      <c r="H21" s="164">
        <v>19252</v>
      </c>
      <c r="I21" s="164">
        <v>15232</v>
      </c>
      <c r="J21" s="164">
        <v>13027</v>
      </c>
      <c r="K21" s="164">
        <v>14231</v>
      </c>
      <c r="L21" s="164">
        <v>18543</v>
      </c>
      <c r="M21" s="164">
        <v>18768</v>
      </c>
      <c r="N21" s="164">
        <v>19912</v>
      </c>
      <c r="O21" s="164">
        <v>23344</v>
      </c>
      <c r="P21" s="164">
        <v>20732</v>
      </c>
      <c r="Q21" s="164">
        <v>21462</v>
      </c>
      <c r="R21" s="164">
        <v>24557</v>
      </c>
      <c r="S21" s="164">
        <v>23208</v>
      </c>
      <c r="T21" s="164">
        <v>25710</v>
      </c>
      <c r="U21" s="164">
        <v>21054</v>
      </c>
      <c r="V21" s="164">
        <v>19924</v>
      </c>
      <c r="W21" s="164">
        <v>24015</v>
      </c>
      <c r="X21" s="164">
        <v>21957</v>
      </c>
      <c r="Y21" s="164">
        <v>16545</v>
      </c>
      <c r="Z21" s="164">
        <v>17481</v>
      </c>
      <c r="AA21" s="164">
        <v>17927</v>
      </c>
      <c r="AB21" s="164">
        <v>15739</v>
      </c>
      <c r="AC21" s="164">
        <v>16591.869</v>
      </c>
      <c r="AD21" s="164">
        <v>15398.143</v>
      </c>
      <c r="AE21" s="164">
        <v>13304.082</v>
      </c>
      <c r="AF21" s="164">
        <v>9188.967</v>
      </c>
      <c r="AG21" s="164">
        <v>10587.491</v>
      </c>
    </row>
    <row r="22" spans="1:33" ht="14.25" hidden="1" outlineLevel="1">
      <c r="A22" s="158" t="s">
        <v>17</v>
      </c>
      <c r="B22" s="164">
        <v>3735</v>
      </c>
      <c r="C22" s="164">
        <v>3474</v>
      </c>
      <c r="D22" s="164">
        <v>4551</v>
      </c>
      <c r="E22" s="164">
        <v>4450</v>
      </c>
      <c r="F22" s="164">
        <v>4411</v>
      </c>
      <c r="G22" s="164">
        <v>4321</v>
      </c>
      <c r="H22" s="164">
        <v>4122</v>
      </c>
      <c r="I22" s="164">
        <v>4398</v>
      </c>
      <c r="J22" s="164">
        <v>4495</v>
      </c>
      <c r="K22" s="164">
        <v>4082</v>
      </c>
      <c r="L22" s="164">
        <v>4304</v>
      </c>
      <c r="M22" s="164">
        <v>4567</v>
      </c>
      <c r="N22" s="164">
        <v>4808</v>
      </c>
      <c r="O22" s="164">
        <v>4600</v>
      </c>
      <c r="P22" s="164">
        <v>4666</v>
      </c>
      <c r="Q22" s="164">
        <v>4752</v>
      </c>
      <c r="R22" s="164">
        <v>4932</v>
      </c>
      <c r="S22" s="164">
        <v>4939</v>
      </c>
      <c r="T22" s="164">
        <v>4806</v>
      </c>
      <c r="U22" s="164">
        <v>4711</v>
      </c>
      <c r="V22" s="164">
        <v>4830</v>
      </c>
      <c r="W22" s="164">
        <v>4860</v>
      </c>
      <c r="X22" s="164">
        <v>4711</v>
      </c>
      <c r="Y22" s="164">
        <v>4472</v>
      </c>
      <c r="Z22" s="164">
        <v>3356</v>
      </c>
      <c r="AA22" s="164">
        <v>4030</v>
      </c>
      <c r="AB22" s="164">
        <v>4624</v>
      </c>
      <c r="AC22" s="164">
        <v>4422.459</v>
      </c>
      <c r="AD22" s="164">
        <v>4213.632</v>
      </c>
      <c r="AE22" s="164">
        <v>4172.7</v>
      </c>
      <c r="AF22" s="164">
        <v>4081.434</v>
      </c>
      <c r="AG22" s="164">
        <v>3560.588</v>
      </c>
    </row>
    <row r="23" spans="1:33" ht="14.25" hidden="1" outlineLevel="1">
      <c r="A23" s="158" t="s">
        <v>18</v>
      </c>
      <c r="B23" s="164">
        <v>3034</v>
      </c>
      <c r="C23" s="164">
        <v>2383</v>
      </c>
      <c r="D23" s="164">
        <v>2370</v>
      </c>
      <c r="E23" s="164">
        <v>2288</v>
      </c>
      <c r="F23" s="164">
        <v>2379</v>
      </c>
      <c r="G23" s="164">
        <v>2901</v>
      </c>
      <c r="H23" s="164">
        <v>2854</v>
      </c>
      <c r="I23" s="164">
        <v>2814</v>
      </c>
      <c r="J23" s="164">
        <v>2848</v>
      </c>
      <c r="K23" s="164">
        <v>2716</v>
      </c>
      <c r="L23" s="164">
        <v>2215</v>
      </c>
      <c r="M23" s="164">
        <v>2638</v>
      </c>
      <c r="N23" s="164">
        <v>2014</v>
      </c>
      <c r="O23" s="164">
        <v>2413</v>
      </c>
      <c r="P23" s="164">
        <v>2339</v>
      </c>
      <c r="Q23" s="164">
        <v>2015</v>
      </c>
      <c r="R23" s="164">
        <v>1944</v>
      </c>
      <c r="S23" s="164">
        <v>1908</v>
      </c>
      <c r="T23" s="164">
        <v>2214</v>
      </c>
      <c r="U23" s="164">
        <v>2209</v>
      </c>
      <c r="V23" s="164">
        <v>2166</v>
      </c>
      <c r="W23" s="164">
        <v>2248</v>
      </c>
      <c r="X23" s="164">
        <v>2114</v>
      </c>
      <c r="Y23" s="164">
        <v>2002</v>
      </c>
      <c r="Z23" s="164">
        <v>1914</v>
      </c>
      <c r="AA23" s="164">
        <v>1867</v>
      </c>
      <c r="AB23" s="164">
        <v>1730</v>
      </c>
      <c r="AC23" s="164">
        <v>1697</v>
      </c>
      <c r="AD23" s="164">
        <v>1543</v>
      </c>
      <c r="AE23" s="164">
        <v>1415</v>
      </c>
      <c r="AF23" s="164">
        <v>1163</v>
      </c>
      <c r="AG23" s="164">
        <v>1010</v>
      </c>
    </row>
    <row r="24" spans="2:33" ht="14.25" hidden="1" outlineLevel="1"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3"/>
    </row>
    <row r="25" spans="1:33" ht="14.25" hidden="1" outlineLevel="1">
      <c r="A25" s="3" t="s">
        <v>130</v>
      </c>
      <c r="B25" s="175" t="s">
        <v>132</v>
      </c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</row>
    <row r="26" spans="1:33" ht="14.25" hidden="1" outlineLevel="1">
      <c r="A26" s="3" t="s">
        <v>131</v>
      </c>
      <c r="B26" s="165" t="s">
        <v>7</v>
      </c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</row>
    <row r="27" spans="1:33" ht="14.25" hidden="1" outlineLevel="1">
      <c r="A27" s="3" t="s">
        <v>4</v>
      </c>
      <c r="B27" s="165" t="s">
        <v>5</v>
      </c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</row>
    <row r="28" spans="1:33" ht="14.25" hidden="1" outlineLevel="1">
      <c r="A28" s="3" t="s">
        <v>6</v>
      </c>
      <c r="B28" s="165" t="s">
        <v>19</v>
      </c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</row>
    <row r="29" spans="1:33" ht="14.25" hidden="1" outlineLevel="1">
      <c r="A29" s="3" t="s">
        <v>8</v>
      </c>
      <c r="B29" s="165" t="s">
        <v>9</v>
      </c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</row>
    <row r="30" spans="2:33" ht="14.25" hidden="1" outlineLevel="1"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3"/>
    </row>
    <row r="31" spans="1:33" ht="14.25" hidden="1" outlineLevel="1">
      <c r="A31" s="158" t="s">
        <v>10</v>
      </c>
      <c r="B31" s="176" t="s">
        <v>40</v>
      </c>
      <c r="C31" s="176" t="s">
        <v>41</v>
      </c>
      <c r="D31" s="176" t="s">
        <v>42</v>
      </c>
      <c r="E31" s="176" t="s">
        <v>43</v>
      </c>
      <c r="F31" s="176" t="s">
        <v>44</v>
      </c>
      <c r="G31" s="176" t="s">
        <v>45</v>
      </c>
      <c r="H31" s="176" t="s">
        <v>46</v>
      </c>
      <c r="I31" s="176" t="s">
        <v>47</v>
      </c>
      <c r="J31" s="176" t="s">
        <v>48</v>
      </c>
      <c r="K31" s="176" t="s">
        <v>49</v>
      </c>
      <c r="L31" s="176" t="s">
        <v>50</v>
      </c>
      <c r="M31" s="176" t="s">
        <v>51</v>
      </c>
      <c r="N31" s="176" t="s">
        <v>52</v>
      </c>
      <c r="O31" s="176" t="s">
        <v>53</v>
      </c>
      <c r="P31" s="176" t="s">
        <v>54</v>
      </c>
      <c r="Q31" s="176" t="s">
        <v>55</v>
      </c>
      <c r="R31" s="176" t="s">
        <v>56</v>
      </c>
      <c r="S31" s="176" t="s">
        <v>57</v>
      </c>
      <c r="T31" s="176" t="s">
        <v>58</v>
      </c>
      <c r="U31" s="176" t="s">
        <v>59</v>
      </c>
      <c r="V31" s="176" t="s">
        <v>60</v>
      </c>
      <c r="W31" s="176" t="s">
        <v>61</v>
      </c>
      <c r="X31" s="176" t="s">
        <v>62</v>
      </c>
      <c r="Y31" s="176" t="s">
        <v>63</v>
      </c>
      <c r="Z31" s="176" t="s">
        <v>64</v>
      </c>
      <c r="AA31" s="176" t="s">
        <v>65</v>
      </c>
      <c r="AB31" s="176" t="s">
        <v>66</v>
      </c>
      <c r="AC31" s="176" t="s">
        <v>36</v>
      </c>
      <c r="AD31" s="176" t="s">
        <v>67</v>
      </c>
      <c r="AE31" s="176" t="s">
        <v>220</v>
      </c>
      <c r="AF31" s="176" t="s">
        <v>221</v>
      </c>
      <c r="AG31" s="176" t="s">
        <v>242</v>
      </c>
    </row>
    <row r="32" spans="1:33" ht="14.25" hidden="1" outlineLevel="1">
      <c r="A32" s="158" t="s">
        <v>68</v>
      </c>
      <c r="B32" s="164">
        <v>267941</v>
      </c>
      <c r="C32" s="164">
        <v>251599</v>
      </c>
      <c r="D32" s="164">
        <v>246219</v>
      </c>
      <c r="E32" s="164">
        <v>242802</v>
      </c>
      <c r="F32" s="164">
        <v>241408</v>
      </c>
      <c r="G32" s="164">
        <v>240638</v>
      </c>
      <c r="H32" s="164">
        <v>243299</v>
      </c>
      <c r="I32" s="164">
        <v>240253</v>
      </c>
      <c r="J32" s="164">
        <v>240620</v>
      </c>
      <c r="K32" s="164">
        <v>234972</v>
      </c>
      <c r="L32" s="164">
        <v>259522</v>
      </c>
      <c r="M32" s="164">
        <v>264941</v>
      </c>
      <c r="N32" s="164">
        <v>272541</v>
      </c>
      <c r="O32" s="164">
        <v>260691</v>
      </c>
      <c r="P32" s="164">
        <v>263635</v>
      </c>
      <c r="Q32" s="164">
        <v>253383.351</v>
      </c>
      <c r="R32" s="164">
        <v>249075.895</v>
      </c>
      <c r="S32" s="164">
        <v>260446</v>
      </c>
      <c r="T32" s="164">
        <v>246140</v>
      </c>
      <c r="U32" s="164">
        <v>234132</v>
      </c>
      <c r="V32" s="164">
        <v>232618.692</v>
      </c>
      <c r="W32" s="164">
        <v>248916.928</v>
      </c>
      <c r="X32" s="164">
        <v>256467.096</v>
      </c>
      <c r="Y32" s="164">
        <v>241889.99</v>
      </c>
      <c r="Z32" s="164">
        <v>238540.575</v>
      </c>
      <c r="AA32" s="164">
        <v>234154.804</v>
      </c>
      <c r="AB32" s="164">
        <v>222075.611</v>
      </c>
      <c r="AC32" s="164">
        <v>220419.574</v>
      </c>
      <c r="AD32" s="164">
        <v>219215.585</v>
      </c>
      <c r="AE32" s="164">
        <v>177874.649</v>
      </c>
      <c r="AF32" s="164">
        <v>138674.817</v>
      </c>
      <c r="AG32" s="164">
        <v>163272.776</v>
      </c>
    </row>
    <row r="33" spans="1:33" ht="14.25" hidden="1" outlineLevel="1">
      <c r="A33" s="158" t="s">
        <v>11</v>
      </c>
      <c r="B33" s="164">
        <v>14331</v>
      </c>
      <c r="C33" s="164">
        <v>10880</v>
      </c>
      <c r="D33" s="164">
        <v>9541</v>
      </c>
      <c r="E33" s="164">
        <v>8950</v>
      </c>
      <c r="F33" s="164">
        <v>10103</v>
      </c>
      <c r="G33" s="164">
        <v>11242</v>
      </c>
      <c r="H33" s="164">
        <v>11663</v>
      </c>
      <c r="I33" s="164">
        <v>13370</v>
      </c>
      <c r="J33" s="164">
        <v>13193</v>
      </c>
      <c r="K33" s="164">
        <v>11994</v>
      </c>
      <c r="L33" s="164">
        <v>12572</v>
      </c>
      <c r="M33" s="164">
        <v>13501</v>
      </c>
      <c r="N33" s="164">
        <v>11952</v>
      </c>
      <c r="O33" s="164">
        <v>13320</v>
      </c>
      <c r="P33" s="164">
        <v>13096</v>
      </c>
      <c r="Q33" s="164">
        <v>11673</v>
      </c>
      <c r="R33" s="164">
        <v>12111</v>
      </c>
      <c r="S33" s="164">
        <v>14053</v>
      </c>
      <c r="T33" s="164">
        <v>14943</v>
      </c>
      <c r="U33" s="164">
        <v>14537</v>
      </c>
      <c r="V33" s="164">
        <v>15517</v>
      </c>
      <c r="W33" s="164">
        <v>21850</v>
      </c>
      <c r="X33" s="164">
        <v>18699</v>
      </c>
      <c r="Y33" s="164">
        <v>15717.598</v>
      </c>
      <c r="Z33" s="164">
        <v>17221</v>
      </c>
      <c r="AA33" s="164">
        <v>20510</v>
      </c>
      <c r="AB33" s="164">
        <v>17614</v>
      </c>
      <c r="AC33" s="164">
        <v>19249.11</v>
      </c>
      <c r="AD33" s="164">
        <v>17470.152</v>
      </c>
      <c r="AE33" s="164">
        <v>15764.04</v>
      </c>
      <c r="AF33" s="164">
        <v>11953.075</v>
      </c>
      <c r="AG33" s="164">
        <v>15556.478</v>
      </c>
    </row>
    <row r="34" spans="1:33" ht="14.25" hidden="1" outlineLevel="1">
      <c r="A34" s="158" t="s">
        <v>12</v>
      </c>
      <c r="B34" s="164">
        <v>33021</v>
      </c>
      <c r="C34" s="164">
        <v>31790</v>
      </c>
      <c r="D34" s="164">
        <v>30135</v>
      </c>
      <c r="E34" s="164">
        <v>29446</v>
      </c>
      <c r="F34" s="164">
        <v>28769</v>
      </c>
      <c r="G34" s="164">
        <v>30833</v>
      </c>
      <c r="H34" s="164">
        <v>30262</v>
      </c>
      <c r="I34" s="164">
        <v>32431</v>
      </c>
      <c r="J34" s="164">
        <v>32673</v>
      </c>
      <c r="K34" s="164">
        <v>28656</v>
      </c>
      <c r="L34" s="164">
        <v>34464</v>
      </c>
      <c r="M34" s="164">
        <v>34139</v>
      </c>
      <c r="N34" s="164">
        <v>32413</v>
      </c>
      <c r="O34" s="164">
        <v>33305</v>
      </c>
      <c r="P34" s="164">
        <v>32069</v>
      </c>
      <c r="Q34" s="164">
        <v>31509</v>
      </c>
      <c r="R34" s="164">
        <v>31482</v>
      </c>
      <c r="S34" s="164">
        <v>35945</v>
      </c>
      <c r="T34" s="164">
        <v>30785</v>
      </c>
      <c r="U34" s="164">
        <v>29765</v>
      </c>
      <c r="V34" s="164">
        <v>32583.692</v>
      </c>
      <c r="W34" s="164">
        <v>33107.928</v>
      </c>
      <c r="X34" s="164">
        <v>31428.096</v>
      </c>
      <c r="Y34" s="164">
        <v>28523.392</v>
      </c>
      <c r="Z34" s="164">
        <v>29504.575</v>
      </c>
      <c r="AA34" s="164">
        <v>29529.804</v>
      </c>
      <c r="AB34" s="164">
        <v>30055.611</v>
      </c>
      <c r="AC34" s="164">
        <v>31319.864</v>
      </c>
      <c r="AD34" s="164">
        <v>32059.414</v>
      </c>
      <c r="AE34" s="164">
        <v>29624.706</v>
      </c>
      <c r="AF34" s="164">
        <v>23202.575</v>
      </c>
      <c r="AG34" s="164">
        <v>25396.163</v>
      </c>
    </row>
    <row r="35" spans="1:33" ht="14.25" hidden="1" outlineLevel="1">
      <c r="A35" s="158" t="s">
        <v>38</v>
      </c>
      <c r="B35" s="164">
        <v>168006</v>
      </c>
      <c r="C35" s="164">
        <v>157399</v>
      </c>
      <c r="D35" s="164">
        <v>152509</v>
      </c>
      <c r="E35" s="164">
        <v>146451</v>
      </c>
      <c r="F35" s="164">
        <v>144866</v>
      </c>
      <c r="G35" s="164">
        <v>141436</v>
      </c>
      <c r="H35" s="164">
        <v>142978</v>
      </c>
      <c r="I35" s="164">
        <v>140985</v>
      </c>
      <c r="J35" s="164">
        <v>138492</v>
      </c>
      <c r="K35" s="164">
        <v>137884</v>
      </c>
      <c r="L35" s="164">
        <v>153211</v>
      </c>
      <c r="M35" s="164">
        <v>154477</v>
      </c>
      <c r="N35" s="164">
        <v>165589</v>
      </c>
      <c r="O35" s="164">
        <v>152043</v>
      </c>
      <c r="P35" s="164">
        <v>151681</v>
      </c>
      <c r="Q35" s="164">
        <v>147836</v>
      </c>
      <c r="R35" s="164">
        <v>144752</v>
      </c>
      <c r="S35" s="164">
        <v>148581</v>
      </c>
      <c r="T35" s="164">
        <v>144040</v>
      </c>
      <c r="U35" s="164">
        <v>139443</v>
      </c>
      <c r="V35" s="164">
        <v>139412</v>
      </c>
      <c r="W35" s="164">
        <v>143438</v>
      </c>
      <c r="X35" s="164">
        <v>152934</v>
      </c>
      <c r="Y35" s="164">
        <v>153700</v>
      </c>
      <c r="Z35" s="164">
        <v>149462</v>
      </c>
      <c r="AA35" s="164">
        <v>147672</v>
      </c>
      <c r="AB35" s="164">
        <v>142969</v>
      </c>
      <c r="AC35" s="164">
        <v>142124</v>
      </c>
      <c r="AD35" s="164">
        <v>139685</v>
      </c>
      <c r="AE35" s="164">
        <v>108659</v>
      </c>
      <c r="AF35" s="164">
        <v>87392</v>
      </c>
      <c r="AG35" s="164">
        <v>105036</v>
      </c>
    </row>
    <row r="36" spans="1:33" ht="14.25" hidden="1" outlineLevel="1">
      <c r="A36" s="158" t="s">
        <v>13</v>
      </c>
      <c r="B36" s="164">
        <v>25166</v>
      </c>
      <c r="C36" s="164">
        <v>23569</v>
      </c>
      <c r="D36" s="164">
        <v>25274</v>
      </c>
      <c r="E36" s="164">
        <v>27581</v>
      </c>
      <c r="F36" s="164">
        <v>29368</v>
      </c>
      <c r="G36" s="164">
        <v>28379</v>
      </c>
      <c r="H36" s="164">
        <v>28813</v>
      </c>
      <c r="I36" s="164">
        <v>27558</v>
      </c>
      <c r="J36" s="164">
        <v>29572</v>
      </c>
      <c r="K36" s="164">
        <v>29422</v>
      </c>
      <c r="L36" s="164">
        <v>31935</v>
      </c>
      <c r="M36" s="164">
        <v>33026</v>
      </c>
      <c r="N36" s="164">
        <v>32355</v>
      </c>
      <c r="O36" s="164">
        <v>29756</v>
      </c>
      <c r="P36" s="164">
        <v>30437</v>
      </c>
      <c r="Q36" s="164">
        <v>28478</v>
      </c>
      <c r="R36" s="164">
        <v>24577</v>
      </c>
      <c r="S36" s="164">
        <v>27613</v>
      </c>
      <c r="T36" s="164">
        <v>24774</v>
      </c>
      <c r="U36" s="164">
        <v>26834</v>
      </c>
      <c r="V36" s="164">
        <v>22058</v>
      </c>
      <c r="W36" s="164">
        <v>22269</v>
      </c>
      <c r="X36" s="164">
        <v>22091</v>
      </c>
      <c r="Y36" s="164">
        <v>17532</v>
      </c>
      <c r="Z36" s="164">
        <v>15885</v>
      </c>
      <c r="AA36" s="164">
        <v>14634</v>
      </c>
      <c r="AB36" s="164">
        <v>11574</v>
      </c>
      <c r="AC36" s="164">
        <v>11355.61</v>
      </c>
      <c r="AD36" s="164">
        <v>10498</v>
      </c>
      <c r="AE36" s="164">
        <v>6176.082</v>
      </c>
      <c r="AF36" s="164">
        <v>2385</v>
      </c>
      <c r="AG36" s="164">
        <v>2432.553</v>
      </c>
    </row>
    <row r="37" spans="1:33" ht="14.25" hidden="1" outlineLevel="1">
      <c r="A37" s="158" t="s">
        <v>14</v>
      </c>
      <c r="B37" s="164">
        <v>7861</v>
      </c>
      <c r="C37" s="164">
        <v>7297</v>
      </c>
      <c r="D37" s="164">
        <v>8414</v>
      </c>
      <c r="E37" s="164">
        <v>8448</v>
      </c>
      <c r="F37" s="164">
        <v>8200</v>
      </c>
      <c r="G37" s="164">
        <v>8508</v>
      </c>
      <c r="H37" s="164">
        <v>9054</v>
      </c>
      <c r="I37" s="164">
        <v>8722</v>
      </c>
      <c r="J37" s="164">
        <v>8851</v>
      </c>
      <c r="K37" s="164">
        <v>9470</v>
      </c>
      <c r="L37" s="164">
        <v>8290</v>
      </c>
      <c r="M37" s="164">
        <v>8316</v>
      </c>
      <c r="N37" s="164">
        <v>8423</v>
      </c>
      <c r="O37" s="164">
        <v>8353</v>
      </c>
      <c r="P37" s="164">
        <v>7494</v>
      </c>
      <c r="Q37" s="164">
        <v>6412</v>
      </c>
      <c r="R37" s="164">
        <v>6397</v>
      </c>
      <c r="S37" s="164">
        <v>6604</v>
      </c>
      <c r="T37" s="164">
        <v>6286</v>
      </c>
      <c r="U37" s="164">
        <v>5738</v>
      </c>
      <c r="V37" s="164">
        <v>5813</v>
      </c>
      <c r="W37" s="164">
        <v>6405</v>
      </c>
      <c r="X37" s="164">
        <v>6268</v>
      </c>
      <c r="Y37" s="164">
        <v>6229</v>
      </c>
      <c r="Z37" s="164">
        <v>5929</v>
      </c>
      <c r="AA37" s="164">
        <v>5694</v>
      </c>
      <c r="AB37" s="164">
        <v>5440</v>
      </c>
      <c r="AC37" s="164">
        <v>9</v>
      </c>
      <c r="AD37" s="164">
        <v>11</v>
      </c>
      <c r="AE37" s="164">
        <v>22</v>
      </c>
      <c r="AF37" s="164">
        <v>19</v>
      </c>
      <c r="AG37" s="164">
        <v>8</v>
      </c>
    </row>
    <row r="38" spans="1:33" ht="14.25" hidden="1" outlineLevel="1">
      <c r="A38" s="158" t="s">
        <v>15</v>
      </c>
      <c r="B38" s="164">
        <v>0</v>
      </c>
      <c r="C38" s="164">
        <v>0</v>
      </c>
      <c r="D38" s="164">
        <v>0</v>
      </c>
      <c r="E38" s="164">
        <v>0</v>
      </c>
      <c r="F38" s="164">
        <v>0</v>
      </c>
      <c r="G38" s="164">
        <v>0</v>
      </c>
      <c r="H38" s="164">
        <v>0</v>
      </c>
      <c r="I38" s="164">
        <v>0</v>
      </c>
      <c r="J38" s="164">
        <v>0</v>
      </c>
      <c r="K38" s="164">
        <v>0</v>
      </c>
      <c r="L38" s="164">
        <v>0</v>
      </c>
      <c r="M38" s="164">
        <v>0</v>
      </c>
      <c r="N38" s="164">
        <v>0</v>
      </c>
      <c r="O38" s="164">
        <v>0</v>
      </c>
      <c r="P38" s="164">
        <v>6771</v>
      </c>
      <c r="Q38" s="164">
        <v>6683</v>
      </c>
      <c r="R38" s="164">
        <v>6711</v>
      </c>
      <c r="S38" s="164">
        <v>6694</v>
      </c>
      <c r="T38" s="164">
        <v>7836</v>
      </c>
      <c r="U38" s="164">
        <v>2206</v>
      </c>
      <c r="V38" s="164">
        <v>2504</v>
      </c>
      <c r="W38" s="164">
        <v>4328</v>
      </c>
      <c r="X38" s="164">
        <v>8855</v>
      </c>
      <c r="Y38" s="164">
        <v>8943</v>
      </c>
      <c r="Z38" s="164">
        <v>8334</v>
      </c>
      <c r="AA38" s="164">
        <v>2387</v>
      </c>
      <c r="AB38" s="164">
        <v>2113</v>
      </c>
      <c r="AC38" s="164">
        <v>2625.928</v>
      </c>
      <c r="AD38" s="164">
        <v>2469.193</v>
      </c>
      <c r="AE38" s="164">
        <v>2432.15</v>
      </c>
      <c r="AF38" s="164">
        <v>2351.302</v>
      </c>
      <c r="AG38" s="164">
        <v>2233.389</v>
      </c>
    </row>
    <row r="39" spans="1:33" ht="14.25" hidden="1" outlineLevel="1">
      <c r="A39" s="158" t="s">
        <v>16</v>
      </c>
      <c r="B39" s="164">
        <v>0</v>
      </c>
      <c r="C39" s="164">
        <v>2040</v>
      </c>
      <c r="D39" s="164">
        <v>4037</v>
      </c>
      <c r="E39" s="164">
        <v>6161</v>
      </c>
      <c r="F39" s="164">
        <v>7073</v>
      </c>
      <c r="G39" s="164">
        <v>6528</v>
      </c>
      <c r="H39" s="164">
        <v>7258</v>
      </c>
      <c r="I39" s="164">
        <v>5274</v>
      </c>
      <c r="J39" s="164">
        <v>5306</v>
      </c>
      <c r="K39" s="164">
        <v>5436</v>
      </c>
      <c r="L39" s="164">
        <v>8883</v>
      </c>
      <c r="M39" s="164">
        <v>10618</v>
      </c>
      <c r="N39" s="164">
        <v>11294</v>
      </c>
      <c r="O39" s="164">
        <v>14974</v>
      </c>
      <c r="P39" s="164">
        <v>13653</v>
      </c>
      <c r="Q39" s="164">
        <v>12994</v>
      </c>
      <c r="R39" s="164">
        <v>16526</v>
      </c>
      <c r="S39" s="164">
        <v>15337</v>
      </c>
      <c r="T39" s="164">
        <v>16158</v>
      </c>
      <c r="U39" s="164">
        <v>14144</v>
      </c>
      <c r="V39" s="164">
        <v>14158</v>
      </c>
      <c r="W39" s="164">
        <v>16775</v>
      </c>
      <c r="X39" s="164">
        <v>15557</v>
      </c>
      <c r="Y39" s="164">
        <v>10709</v>
      </c>
      <c r="Z39" s="164">
        <v>12108</v>
      </c>
      <c r="AA39" s="164">
        <v>13728</v>
      </c>
      <c r="AB39" s="164">
        <v>12310</v>
      </c>
      <c r="AC39" s="164">
        <v>13736.062</v>
      </c>
      <c r="AD39" s="164">
        <v>12955.035</v>
      </c>
      <c r="AE39" s="164">
        <v>11165.499</v>
      </c>
      <c r="AF39" s="164">
        <v>7429.243</v>
      </c>
      <c r="AG39" s="164">
        <v>9201.631</v>
      </c>
    </row>
    <row r="40" spans="1:33" ht="14.25" hidden="1" outlineLevel="1">
      <c r="A40" s="158" t="s">
        <v>17</v>
      </c>
      <c r="B40" s="164">
        <v>352</v>
      </c>
      <c r="C40" s="164">
        <v>344</v>
      </c>
      <c r="D40" s="164">
        <v>596</v>
      </c>
      <c r="E40" s="164">
        <v>573</v>
      </c>
      <c r="F40" s="164">
        <v>612</v>
      </c>
      <c r="G40" s="164">
        <v>570</v>
      </c>
      <c r="H40" s="164">
        <v>545</v>
      </c>
      <c r="I40" s="164">
        <v>672</v>
      </c>
      <c r="J40" s="164">
        <v>710</v>
      </c>
      <c r="K40" s="164">
        <v>621</v>
      </c>
      <c r="L40" s="164">
        <v>646</v>
      </c>
      <c r="M40" s="164">
        <v>621</v>
      </c>
      <c r="N40" s="164">
        <v>695</v>
      </c>
      <c r="O40" s="164">
        <v>690</v>
      </c>
      <c r="P40" s="164">
        <v>649</v>
      </c>
      <c r="Q40" s="164">
        <v>625</v>
      </c>
      <c r="R40" s="164">
        <v>683</v>
      </c>
      <c r="S40" s="164">
        <v>689</v>
      </c>
      <c r="T40" s="164">
        <v>663</v>
      </c>
      <c r="U40" s="164">
        <v>708</v>
      </c>
      <c r="V40" s="164">
        <v>573</v>
      </c>
      <c r="W40" s="164">
        <v>744</v>
      </c>
      <c r="X40" s="164">
        <v>635</v>
      </c>
      <c r="Y40" s="164">
        <v>536</v>
      </c>
      <c r="Z40" s="164">
        <v>97</v>
      </c>
      <c r="AA40" s="164">
        <v>0</v>
      </c>
      <c r="AB40" s="164">
        <v>0</v>
      </c>
      <c r="AC40" s="164">
        <v>0</v>
      </c>
      <c r="AD40" s="164">
        <v>4067.791</v>
      </c>
      <c r="AE40" s="164">
        <v>4031.172</v>
      </c>
      <c r="AF40" s="164">
        <v>3942.622</v>
      </c>
      <c r="AG40" s="164">
        <v>3408.562</v>
      </c>
    </row>
    <row r="41" spans="1:33" ht="14.25" hidden="1" outlineLevel="1">
      <c r="A41" s="158" t="s">
        <v>18</v>
      </c>
      <c r="B41" s="164">
        <v>2306</v>
      </c>
      <c r="C41" s="164">
        <v>1811</v>
      </c>
      <c r="D41" s="164">
        <v>1801</v>
      </c>
      <c r="E41" s="164">
        <v>1739</v>
      </c>
      <c r="F41" s="164">
        <v>1808</v>
      </c>
      <c r="G41" s="164">
        <v>2205</v>
      </c>
      <c r="H41" s="164">
        <v>2169</v>
      </c>
      <c r="I41" s="164">
        <v>2139</v>
      </c>
      <c r="J41" s="164">
        <v>2164</v>
      </c>
      <c r="K41" s="164">
        <v>2064</v>
      </c>
      <c r="L41" s="164">
        <v>1683</v>
      </c>
      <c r="M41" s="164">
        <v>1912</v>
      </c>
      <c r="N41" s="164">
        <v>1627</v>
      </c>
      <c r="O41" s="164">
        <v>902</v>
      </c>
      <c r="P41" s="164">
        <v>857</v>
      </c>
      <c r="Q41" s="164">
        <v>712</v>
      </c>
      <c r="R41" s="164">
        <v>693</v>
      </c>
      <c r="S41" s="164">
        <v>551</v>
      </c>
      <c r="T41" s="164">
        <v>655</v>
      </c>
      <c r="U41" s="164">
        <v>757</v>
      </c>
      <c r="V41" s="164">
        <v>0</v>
      </c>
      <c r="W41" s="164">
        <v>0</v>
      </c>
      <c r="X41" s="164">
        <v>0</v>
      </c>
      <c r="Y41" s="164">
        <v>0</v>
      </c>
      <c r="Z41" s="164">
        <v>0</v>
      </c>
      <c r="AA41" s="164">
        <v>0</v>
      </c>
      <c r="AB41" s="164">
        <v>0</v>
      </c>
      <c r="AC41" s="164">
        <v>0</v>
      </c>
      <c r="AD41" s="164">
        <v>0</v>
      </c>
      <c r="AE41" s="164">
        <v>0</v>
      </c>
      <c r="AF41" s="164">
        <v>0</v>
      </c>
      <c r="AG41" s="164">
        <v>0</v>
      </c>
    </row>
    <row r="42" spans="1:33" ht="14.25" hidden="1" outlineLevel="1">
      <c r="A42" s="165"/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3"/>
    </row>
    <row r="43" spans="1:33" ht="14.25" hidden="1" outlineLevel="1">
      <c r="A43" s="2" t="s">
        <v>130</v>
      </c>
      <c r="B43" s="175" t="s">
        <v>251</v>
      </c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</row>
    <row r="44" spans="1:33" ht="14.25" hidden="1" outlineLevel="1">
      <c r="A44" s="2" t="s">
        <v>131</v>
      </c>
      <c r="B44" s="165" t="s">
        <v>7</v>
      </c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</row>
    <row r="45" spans="1:33" ht="14.25" hidden="1" outlineLevel="1">
      <c r="A45" s="2" t="s">
        <v>4</v>
      </c>
      <c r="B45" s="165" t="s">
        <v>5</v>
      </c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</row>
    <row r="46" spans="1:33" ht="14.25" hidden="1" outlineLevel="1">
      <c r="A46" s="2" t="s">
        <v>6</v>
      </c>
      <c r="B46" s="165" t="s">
        <v>19</v>
      </c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</row>
    <row r="47" spans="1:33" ht="14.25" hidden="1" outlineLevel="1">
      <c r="A47" s="2" t="s">
        <v>8</v>
      </c>
      <c r="B47" s="165" t="s">
        <v>9</v>
      </c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</row>
    <row r="48" spans="2:33" ht="14.25" hidden="1" outlineLevel="1">
      <c r="B48" s="165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</row>
    <row r="49" spans="1:33" ht="14.25" hidden="1" outlineLevel="1">
      <c r="A49" s="158" t="s">
        <v>10</v>
      </c>
      <c r="B49" s="176" t="s">
        <v>40</v>
      </c>
      <c r="C49" s="176" t="s">
        <v>41</v>
      </c>
      <c r="D49" s="176" t="s">
        <v>42</v>
      </c>
      <c r="E49" s="176" t="s">
        <v>43</v>
      </c>
      <c r="F49" s="176" t="s">
        <v>44</v>
      </c>
      <c r="G49" s="176" t="s">
        <v>45</v>
      </c>
      <c r="H49" s="176" t="s">
        <v>46</v>
      </c>
      <c r="I49" s="176" t="s">
        <v>47</v>
      </c>
      <c r="J49" s="176" t="s">
        <v>48</v>
      </c>
      <c r="K49" s="176" t="s">
        <v>49</v>
      </c>
      <c r="L49" s="176" t="s">
        <v>50</v>
      </c>
      <c r="M49" s="176" t="s">
        <v>51</v>
      </c>
      <c r="N49" s="176" t="s">
        <v>52</v>
      </c>
      <c r="O49" s="176" t="s">
        <v>53</v>
      </c>
      <c r="P49" s="176" t="s">
        <v>54</v>
      </c>
      <c r="Q49" s="176" t="s">
        <v>55</v>
      </c>
      <c r="R49" s="176" t="s">
        <v>56</v>
      </c>
      <c r="S49" s="176" t="s">
        <v>57</v>
      </c>
      <c r="T49" s="176" t="s">
        <v>58</v>
      </c>
      <c r="U49" s="176" t="s">
        <v>59</v>
      </c>
      <c r="V49" s="176" t="s">
        <v>60</v>
      </c>
      <c r="W49" s="176" t="s">
        <v>61</v>
      </c>
      <c r="X49" s="176" t="s">
        <v>62</v>
      </c>
      <c r="Y49" s="176" t="s">
        <v>63</v>
      </c>
      <c r="Z49" s="176" t="s">
        <v>64</v>
      </c>
      <c r="AA49" s="176" t="s">
        <v>65</v>
      </c>
      <c r="AB49" s="176" t="s">
        <v>66</v>
      </c>
      <c r="AC49" s="176" t="s">
        <v>36</v>
      </c>
      <c r="AD49" s="176" t="s">
        <v>67</v>
      </c>
      <c r="AE49" s="176" t="s">
        <v>220</v>
      </c>
      <c r="AF49" s="176" t="s">
        <v>221</v>
      </c>
      <c r="AG49" s="176" t="s">
        <v>242</v>
      </c>
    </row>
    <row r="50" spans="1:33" ht="14.25" hidden="1" outlineLevel="1">
      <c r="A50" s="158" t="s">
        <v>68</v>
      </c>
      <c r="B50" s="164">
        <v>69866</v>
      </c>
      <c r="C50" s="164">
        <v>69802</v>
      </c>
      <c r="D50" s="164">
        <v>79951</v>
      </c>
      <c r="E50" s="164">
        <v>82181</v>
      </c>
      <c r="F50" s="164">
        <v>80578</v>
      </c>
      <c r="G50" s="164">
        <v>79841</v>
      </c>
      <c r="H50" s="164">
        <v>80495</v>
      </c>
      <c r="I50" s="164">
        <v>83351</v>
      </c>
      <c r="J50" s="164">
        <v>81345</v>
      </c>
      <c r="K50" s="164">
        <v>83441</v>
      </c>
      <c r="L50" s="164">
        <v>84559</v>
      </c>
      <c r="M50" s="164">
        <v>84018</v>
      </c>
      <c r="N50" s="164">
        <v>81642</v>
      </c>
      <c r="O50" s="164">
        <v>92725</v>
      </c>
      <c r="P50" s="164">
        <v>85586</v>
      </c>
      <c r="Q50" s="164">
        <v>87779.225</v>
      </c>
      <c r="R50" s="164">
        <v>86014.158</v>
      </c>
      <c r="S50" s="164">
        <v>81132</v>
      </c>
      <c r="T50" s="164">
        <v>87125</v>
      </c>
      <c r="U50" s="164">
        <v>84040</v>
      </c>
      <c r="V50" s="164">
        <v>80818.308</v>
      </c>
      <c r="W50" s="164">
        <v>84151.072</v>
      </c>
      <c r="X50" s="164">
        <v>80372.904</v>
      </c>
      <c r="Y50" s="164">
        <v>81232.608</v>
      </c>
      <c r="Z50" s="164">
        <v>76926.425</v>
      </c>
      <c r="AA50" s="164">
        <v>79507.196</v>
      </c>
      <c r="AB50" s="164">
        <v>77348.389</v>
      </c>
      <c r="AC50" s="164">
        <v>81501.609</v>
      </c>
      <c r="AD50" s="164">
        <v>72402.077</v>
      </c>
      <c r="AE50" s="164">
        <v>63384.603</v>
      </c>
      <c r="AF50" s="164">
        <v>56616.703</v>
      </c>
      <c r="AG50" s="164">
        <v>62855.084</v>
      </c>
    </row>
    <row r="51" spans="1:33" ht="14.25" hidden="1" outlineLevel="1">
      <c r="A51" s="158" t="s">
        <v>11</v>
      </c>
      <c r="B51" s="164">
        <v>1316</v>
      </c>
      <c r="C51" s="164">
        <v>886</v>
      </c>
      <c r="D51" s="164">
        <v>878</v>
      </c>
      <c r="E51" s="164">
        <v>769</v>
      </c>
      <c r="F51" s="164">
        <v>876</v>
      </c>
      <c r="G51" s="164">
        <v>909</v>
      </c>
      <c r="H51" s="164">
        <v>765</v>
      </c>
      <c r="I51" s="164">
        <v>1617</v>
      </c>
      <c r="J51" s="164">
        <v>1309</v>
      </c>
      <c r="K51" s="164">
        <v>665</v>
      </c>
      <c r="L51" s="164">
        <v>808</v>
      </c>
      <c r="M51" s="164">
        <v>860</v>
      </c>
      <c r="N51" s="164">
        <v>706</v>
      </c>
      <c r="O51" s="164">
        <v>719</v>
      </c>
      <c r="P51" s="164">
        <v>1167</v>
      </c>
      <c r="Q51" s="164">
        <v>1215</v>
      </c>
      <c r="R51" s="164">
        <v>894</v>
      </c>
      <c r="S51" s="164">
        <v>917</v>
      </c>
      <c r="T51" s="164">
        <v>769</v>
      </c>
      <c r="U51" s="164">
        <v>796</v>
      </c>
      <c r="V51" s="164">
        <v>789</v>
      </c>
      <c r="W51" s="164">
        <v>679</v>
      </c>
      <c r="X51" s="164">
        <v>713</v>
      </c>
      <c r="Y51" s="164">
        <v>662</v>
      </c>
      <c r="Z51" s="164">
        <v>616</v>
      </c>
      <c r="AA51" s="164">
        <v>517</v>
      </c>
      <c r="AB51" s="164">
        <v>297</v>
      </c>
      <c r="AC51" s="164">
        <v>388.291</v>
      </c>
      <c r="AD51" s="164">
        <v>184.457</v>
      </c>
      <c r="AE51" s="164">
        <v>633.17</v>
      </c>
      <c r="AF51" s="164">
        <v>757.199</v>
      </c>
      <c r="AG51" s="164">
        <v>555.937</v>
      </c>
    </row>
    <row r="52" spans="1:33" ht="14.25" hidden="1" outlineLevel="1">
      <c r="A52" s="158" t="s">
        <v>12</v>
      </c>
      <c r="B52" s="164">
        <v>8265</v>
      </c>
      <c r="C52" s="164">
        <v>8226</v>
      </c>
      <c r="D52" s="164">
        <v>8393</v>
      </c>
      <c r="E52" s="164">
        <v>8522</v>
      </c>
      <c r="F52" s="164">
        <v>8442</v>
      </c>
      <c r="G52" s="164">
        <v>6551</v>
      </c>
      <c r="H52" s="164">
        <v>7824</v>
      </c>
      <c r="I52" s="164">
        <v>8945</v>
      </c>
      <c r="J52" s="164">
        <v>8131</v>
      </c>
      <c r="K52" s="164">
        <v>11241</v>
      </c>
      <c r="L52" s="164">
        <v>12773</v>
      </c>
      <c r="M52" s="164">
        <v>12782</v>
      </c>
      <c r="N52" s="164">
        <v>12053</v>
      </c>
      <c r="O52" s="164">
        <v>11829</v>
      </c>
      <c r="P52" s="164">
        <v>12287</v>
      </c>
      <c r="Q52" s="164">
        <v>12451</v>
      </c>
      <c r="R52" s="164">
        <v>12137</v>
      </c>
      <c r="S52" s="164">
        <v>10610</v>
      </c>
      <c r="T52" s="164">
        <v>12195</v>
      </c>
      <c r="U52" s="164">
        <v>10597</v>
      </c>
      <c r="V52" s="164">
        <v>8246.308</v>
      </c>
      <c r="W52" s="164">
        <v>7883.072</v>
      </c>
      <c r="X52" s="164">
        <v>7651.904</v>
      </c>
      <c r="Y52" s="164">
        <v>7322.608</v>
      </c>
      <c r="Z52" s="164">
        <v>6094.425</v>
      </c>
      <c r="AA52" s="164">
        <v>5944.196</v>
      </c>
      <c r="AB52" s="164">
        <v>6194.389</v>
      </c>
      <c r="AC52" s="164">
        <v>5652.239</v>
      </c>
      <c r="AD52" s="164">
        <v>5660.564</v>
      </c>
      <c r="AE52" s="164">
        <v>5547.318</v>
      </c>
      <c r="AF52" s="164">
        <v>5870.991</v>
      </c>
      <c r="AG52" s="164">
        <v>6010.906</v>
      </c>
    </row>
    <row r="53" spans="1:33" ht="14.25" hidden="1" outlineLevel="1">
      <c r="A53" s="158" t="s">
        <v>38</v>
      </c>
      <c r="B53" s="164">
        <v>0</v>
      </c>
      <c r="C53" s="164">
        <v>0</v>
      </c>
      <c r="D53" s="164">
        <v>0</v>
      </c>
      <c r="E53" s="164">
        <v>0</v>
      </c>
      <c r="F53" s="164">
        <v>0</v>
      </c>
      <c r="G53" s="164">
        <v>0</v>
      </c>
      <c r="H53" s="164">
        <v>0</v>
      </c>
      <c r="I53" s="164">
        <v>0</v>
      </c>
      <c r="J53" s="164">
        <v>0</v>
      </c>
      <c r="K53" s="164">
        <v>0</v>
      </c>
      <c r="L53" s="164">
        <v>0</v>
      </c>
      <c r="M53" s="164">
        <v>0</v>
      </c>
      <c r="N53" s="164">
        <v>0</v>
      </c>
      <c r="O53" s="164">
        <v>4538</v>
      </c>
      <c r="P53" s="164">
        <v>5013</v>
      </c>
      <c r="Q53" s="164">
        <v>4747</v>
      </c>
      <c r="R53" s="164">
        <v>4836</v>
      </c>
      <c r="S53" s="164">
        <v>4555</v>
      </c>
      <c r="T53" s="164">
        <v>4704</v>
      </c>
      <c r="U53" s="164">
        <v>4717</v>
      </c>
      <c r="V53" s="164">
        <v>5097</v>
      </c>
      <c r="W53" s="164">
        <v>5027</v>
      </c>
      <c r="X53" s="164">
        <v>5165</v>
      </c>
      <c r="Y53" s="164">
        <v>5355</v>
      </c>
      <c r="Z53" s="164">
        <v>4743</v>
      </c>
      <c r="AA53" s="164">
        <v>5007</v>
      </c>
      <c r="AB53" s="164">
        <v>4929</v>
      </c>
      <c r="AC53" s="164">
        <v>4794</v>
      </c>
      <c r="AD53" s="164">
        <v>4363</v>
      </c>
      <c r="AE53" s="164">
        <v>3955</v>
      </c>
      <c r="AF53" s="164">
        <v>3332</v>
      </c>
      <c r="AG53" s="164">
        <v>3721</v>
      </c>
    </row>
    <row r="54" spans="1:33" ht="14.25" hidden="1" outlineLevel="1">
      <c r="A54" s="158" t="s">
        <v>13</v>
      </c>
      <c r="B54" s="164">
        <v>0</v>
      </c>
      <c r="C54" s="164">
        <v>0</v>
      </c>
      <c r="D54" s="164">
        <v>0</v>
      </c>
      <c r="E54" s="164">
        <v>0</v>
      </c>
      <c r="F54" s="164">
        <v>0</v>
      </c>
      <c r="G54" s="164">
        <v>0</v>
      </c>
      <c r="H54" s="164">
        <v>0</v>
      </c>
      <c r="I54" s="164">
        <v>2740</v>
      </c>
      <c r="J54" s="164">
        <v>2790</v>
      </c>
      <c r="K54" s="164">
        <v>2911</v>
      </c>
      <c r="L54" s="164">
        <v>2342</v>
      </c>
      <c r="M54" s="164">
        <v>2379</v>
      </c>
      <c r="N54" s="164">
        <v>2178</v>
      </c>
      <c r="O54" s="164">
        <v>5321</v>
      </c>
      <c r="P54" s="164">
        <v>4929</v>
      </c>
      <c r="Q54" s="164">
        <v>7056</v>
      </c>
      <c r="R54" s="164">
        <v>7678</v>
      </c>
      <c r="S54" s="164">
        <v>7063</v>
      </c>
      <c r="T54" s="164">
        <v>8582</v>
      </c>
      <c r="U54" s="164">
        <v>7315</v>
      </c>
      <c r="V54" s="164">
        <v>8308</v>
      </c>
      <c r="W54" s="164">
        <v>8718</v>
      </c>
      <c r="X54" s="164">
        <v>9023</v>
      </c>
      <c r="Y54" s="164">
        <v>8871</v>
      </c>
      <c r="Z54" s="164">
        <v>9861</v>
      </c>
      <c r="AA54" s="164">
        <v>7473</v>
      </c>
      <c r="AB54" s="164">
        <v>7309</v>
      </c>
      <c r="AC54" s="164">
        <v>7409.39</v>
      </c>
      <c r="AD54" s="164">
        <v>6687.155</v>
      </c>
      <c r="AE54" s="164">
        <v>5947.475</v>
      </c>
      <c r="AF54" s="164">
        <v>4220</v>
      </c>
      <c r="AG54" s="164">
        <v>2885.248</v>
      </c>
    </row>
    <row r="55" spans="1:33" ht="14.25" hidden="1" outlineLevel="1">
      <c r="A55" s="158" t="s">
        <v>14</v>
      </c>
      <c r="B55" s="164">
        <v>688</v>
      </c>
      <c r="C55" s="164">
        <v>743</v>
      </c>
      <c r="D55" s="164">
        <v>696</v>
      </c>
      <c r="E55" s="164">
        <v>577</v>
      </c>
      <c r="F55" s="164">
        <v>531</v>
      </c>
      <c r="G55" s="164">
        <v>572</v>
      </c>
      <c r="H55" s="164">
        <v>552</v>
      </c>
      <c r="I55" s="164">
        <v>664</v>
      </c>
      <c r="J55" s="164">
        <v>706</v>
      </c>
      <c r="K55" s="164">
        <v>712</v>
      </c>
      <c r="L55" s="164">
        <v>1233</v>
      </c>
      <c r="M55" s="164">
        <v>473</v>
      </c>
      <c r="N55" s="164">
        <v>467</v>
      </c>
      <c r="O55" s="164">
        <v>510</v>
      </c>
      <c r="P55" s="164">
        <v>252</v>
      </c>
      <c r="Q55" s="164">
        <v>268</v>
      </c>
      <c r="R55" s="164">
        <v>253</v>
      </c>
      <c r="S55" s="164">
        <v>219</v>
      </c>
      <c r="T55" s="164">
        <v>229</v>
      </c>
      <c r="U55" s="164">
        <v>219</v>
      </c>
      <c r="V55" s="164">
        <v>20</v>
      </c>
      <c r="W55" s="164">
        <v>18</v>
      </c>
      <c r="X55" s="164">
        <v>15</v>
      </c>
      <c r="Y55" s="164">
        <v>24</v>
      </c>
      <c r="Z55" s="164">
        <v>15</v>
      </c>
      <c r="AA55" s="164">
        <v>16</v>
      </c>
      <c r="AB55" s="164">
        <v>9</v>
      </c>
      <c r="AC55" s="164">
        <v>4724</v>
      </c>
      <c r="AD55" s="164">
        <v>4501</v>
      </c>
      <c r="AE55" s="164">
        <v>3841</v>
      </c>
      <c r="AF55" s="164">
        <v>3572</v>
      </c>
      <c r="AG55" s="164">
        <v>2926</v>
      </c>
    </row>
    <row r="56" spans="1:33" ht="14.25" hidden="1" outlineLevel="1">
      <c r="A56" s="158" t="s">
        <v>15</v>
      </c>
      <c r="B56" s="164">
        <v>54587</v>
      </c>
      <c r="C56" s="164">
        <v>55416</v>
      </c>
      <c r="D56" s="164">
        <v>54580</v>
      </c>
      <c r="E56" s="164">
        <v>55354</v>
      </c>
      <c r="F56" s="164">
        <v>54610</v>
      </c>
      <c r="G56" s="164">
        <v>54275</v>
      </c>
      <c r="H56" s="164">
        <v>54958</v>
      </c>
      <c r="I56" s="164">
        <v>54964</v>
      </c>
      <c r="J56" s="164">
        <v>56141</v>
      </c>
      <c r="K56" s="164">
        <v>54935</v>
      </c>
      <c r="L56" s="164">
        <v>53469</v>
      </c>
      <c r="M56" s="164">
        <v>54603</v>
      </c>
      <c r="N56" s="164">
        <v>53040</v>
      </c>
      <c r="O56" s="164">
        <v>55938</v>
      </c>
      <c r="P56" s="164">
        <v>49279</v>
      </c>
      <c r="Q56" s="164">
        <v>48075</v>
      </c>
      <c r="R56" s="164">
        <v>46654</v>
      </c>
      <c r="S56" s="164">
        <v>44268</v>
      </c>
      <c r="T56" s="164">
        <v>45388</v>
      </c>
      <c r="U56" s="164">
        <v>48028</v>
      </c>
      <c r="V56" s="164">
        <v>46147</v>
      </c>
      <c r="W56" s="164">
        <v>48201</v>
      </c>
      <c r="X56" s="164">
        <v>45199</v>
      </c>
      <c r="Y56" s="164">
        <v>47207</v>
      </c>
      <c r="Z56" s="164">
        <v>45031</v>
      </c>
      <c r="AA56" s="164">
        <v>50438</v>
      </c>
      <c r="AB56" s="164">
        <v>48807</v>
      </c>
      <c r="AC56" s="164">
        <v>49540.023</v>
      </c>
      <c r="AD56" s="164">
        <v>46860.252</v>
      </c>
      <c r="AE56" s="164">
        <v>39752.829</v>
      </c>
      <c r="AF56" s="164">
        <v>35796.377</v>
      </c>
      <c r="AG56" s="164">
        <v>44208.107</v>
      </c>
    </row>
    <row r="57" spans="1:33" ht="14.25" hidden="1" outlineLevel="1">
      <c r="A57" s="158" t="s">
        <v>16</v>
      </c>
      <c r="B57" s="164">
        <v>0</v>
      </c>
      <c r="C57" s="164">
        <v>0</v>
      </c>
      <c r="D57" s="164">
        <v>10244</v>
      </c>
      <c r="E57" s="164">
        <v>11740</v>
      </c>
      <c r="F57" s="164">
        <v>11153</v>
      </c>
      <c r="G57" s="164">
        <v>12583</v>
      </c>
      <c r="H57" s="164">
        <v>11994</v>
      </c>
      <c r="I57" s="164">
        <v>9958</v>
      </c>
      <c r="J57" s="164">
        <v>7721</v>
      </c>
      <c r="K57" s="164">
        <v>8795</v>
      </c>
      <c r="L57" s="164">
        <v>9660</v>
      </c>
      <c r="M57" s="164">
        <v>8150</v>
      </c>
      <c r="N57" s="164">
        <v>8618</v>
      </c>
      <c r="O57" s="164">
        <v>8370</v>
      </c>
      <c r="P57" s="164">
        <v>7079</v>
      </c>
      <c r="Q57" s="164">
        <v>8468</v>
      </c>
      <c r="R57" s="164">
        <v>8031</v>
      </c>
      <c r="S57" s="164">
        <v>7871</v>
      </c>
      <c r="T57" s="164">
        <v>9552</v>
      </c>
      <c r="U57" s="164">
        <v>6910</v>
      </c>
      <c r="V57" s="164">
        <v>5766</v>
      </c>
      <c r="W57" s="164">
        <v>7240</v>
      </c>
      <c r="X57" s="164">
        <v>6400</v>
      </c>
      <c r="Y57" s="164">
        <v>5836</v>
      </c>
      <c r="Z57" s="164">
        <v>5373</v>
      </c>
      <c r="AA57" s="164">
        <v>4199</v>
      </c>
      <c r="AB57" s="164">
        <v>3429</v>
      </c>
      <c r="AC57" s="164">
        <v>2855.807</v>
      </c>
      <c r="AD57" s="164">
        <v>2443.108</v>
      </c>
      <c r="AE57" s="164">
        <v>2138.583</v>
      </c>
      <c r="AF57" s="164">
        <v>1759.724</v>
      </c>
      <c r="AG57" s="164">
        <v>1385.86</v>
      </c>
    </row>
    <row r="58" spans="1:33" ht="14.25" hidden="1" outlineLevel="1">
      <c r="A58" s="158" t="s">
        <v>17</v>
      </c>
      <c r="B58" s="164">
        <v>3383</v>
      </c>
      <c r="C58" s="164">
        <v>3130</v>
      </c>
      <c r="D58" s="164">
        <v>3955</v>
      </c>
      <c r="E58" s="164">
        <v>3877</v>
      </c>
      <c r="F58" s="164">
        <v>3799</v>
      </c>
      <c r="G58" s="164">
        <v>3751</v>
      </c>
      <c r="H58" s="164">
        <v>3577</v>
      </c>
      <c r="I58" s="164">
        <v>3726</v>
      </c>
      <c r="J58" s="164">
        <v>3785</v>
      </c>
      <c r="K58" s="164">
        <v>3461</v>
      </c>
      <c r="L58" s="164">
        <v>3658</v>
      </c>
      <c r="M58" s="164">
        <v>3946</v>
      </c>
      <c r="N58" s="164">
        <v>4113</v>
      </c>
      <c r="O58" s="164">
        <v>3910</v>
      </c>
      <c r="P58" s="164">
        <v>4017</v>
      </c>
      <c r="Q58" s="164">
        <v>4127</v>
      </c>
      <c r="R58" s="164">
        <v>4249</v>
      </c>
      <c r="S58" s="164">
        <v>4250</v>
      </c>
      <c r="T58" s="164">
        <v>4143</v>
      </c>
      <c r="U58" s="164">
        <v>4003</v>
      </c>
      <c r="V58" s="164">
        <v>4257</v>
      </c>
      <c r="W58" s="164">
        <v>4116</v>
      </c>
      <c r="X58" s="164">
        <v>4076</v>
      </c>
      <c r="Y58" s="164">
        <v>3936</v>
      </c>
      <c r="Z58" s="164">
        <v>3259</v>
      </c>
      <c r="AA58" s="164">
        <v>4030</v>
      </c>
      <c r="AB58" s="164">
        <v>4624</v>
      </c>
      <c r="AC58" s="164">
        <v>4422.459</v>
      </c>
      <c r="AD58" s="164">
        <v>145.841</v>
      </c>
      <c r="AE58" s="164">
        <v>141.528</v>
      </c>
      <c r="AF58" s="164">
        <v>138.812</v>
      </c>
      <c r="AG58" s="164">
        <v>152.026</v>
      </c>
    </row>
    <row r="59" spans="1:33" ht="14.25" hidden="1" outlineLevel="1">
      <c r="A59" s="158" t="s">
        <v>18</v>
      </c>
      <c r="B59" s="164">
        <v>728</v>
      </c>
      <c r="C59" s="164">
        <v>572</v>
      </c>
      <c r="D59" s="164">
        <v>569</v>
      </c>
      <c r="E59" s="164">
        <v>549</v>
      </c>
      <c r="F59" s="164">
        <v>571</v>
      </c>
      <c r="G59" s="164">
        <v>696</v>
      </c>
      <c r="H59" s="164">
        <v>685</v>
      </c>
      <c r="I59" s="164">
        <v>675</v>
      </c>
      <c r="J59" s="164">
        <v>684</v>
      </c>
      <c r="K59" s="164">
        <v>652</v>
      </c>
      <c r="L59" s="164">
        <v>532</v>
      </c>
      <c r="M59" s="164">
        <v>726</v>
      </c>
      <c r="N59" s="164">
        <v>387</v>
      </c>
      <c r="O59" s="164">
        <v>1511</v>
      </c>
      <c r="P59" s="164">
        <v>1482</v>
      </c>
      <c r="Q59" s="164">
        <v>1303</v>
      </c>
      <c r="R59" s="164">
        <v>1251</v>
      </c>
      <c r="S59" s="164">
        <v>1357</v>
      </c>
      <c r="T59" s="164">
        <v>1559</v>
      </c>
      <c r="U59" s="164">
        <v>1452</v>
      </c>
      <c r="V59" s="164">
        <v>2166</v>
      </c>
      <c r="W59" s="164">
        <v>2248</v>
      </c>
      <c r="X59" s="164">
        <v>2114</v>
      </c>
      <c r="Y59" s="164">
        <v>2002</v>
      </c>
      <c r="Z59" s="164">
        <v>1914</v>
      </c>
      <c r="AA59" s="164">
        <v>1867</v>
      </c>
      <c r="AB59" s="164">
        <v>1730</v>
      </c>
      <c r="AC59" s="164">
        <v>1697</v>
      </c>
      <c r="AD59" s="164">
        <v>1543</v>
      </c>
      <c r="AE59" s="164">
        <v>1415</v>
      </c>
      <c r="AF59" s="164">
        <v>1163</v>
      </c>
      <c r="AG59" s="164">
        <v>1010</v>
      </c>
    </row>
    <row r="60" ht="12" collapsed="1"/>
    <row r="61" ht="12"/>
    <row r="62" ht="12"/>
    <row r="63" ht="12"/>
    <row r="64" ht="12">
      <c r="A64" s="166" t="s">
        <v>267</v>
      </c>
    </row>
    <row r="65" spans="1:33" ht="12">
      <c r="A65" s="158"/>
      <c r="B65" s="158" t="s">
        <v>40</v>
      </c>
      <c r="C65" s="158" t="s">
        <v>41</v>
      </c>
      <c r="D65" s="158" t="s">
        <v>42</v>
      </c>
      <c r="E65" s="158" t="s">
        <v>43</v>
      </c>
      <c r="F65" s="158" t="s">
        <v>44</v>
      </c>
      <c r="G65" s="158" t="s">
        <v>45</v>
      </c>
      <c r="H65" s="158" t="s">
        <v>46</v>
      </c>
      <c r="I65" s="158" t="s">
        <v>47</v>
      </c>
      <c r="J65" s="158" t="s">
        <v>48</v>
      </c>
      <c r="K65" s="158" t="s">
        <v>49</v>
      </c>
      <c r="L65" s="158" t="s">
        <v>50</v>
      </c>
      <c r="M65" s="158" t="s">
        <v>51</v>
      </c>
      <c r="N65" s="158" t="s">
        <v>52</v>
      </c>
      <c r="O65" s="158" t="s">
        <v>53</v>
      </c>
      <c r="P65" s="158" t="s">
        <v>54</v>
      </c>
      <c r="Q65" s="158" t="s">
        <v>55</v>
      </c>
      <c r="R65" s="158" t="s">
        <v>56</v>
      </c>
      <c r="S65" s="158" t="s">
        <v>57</v>
      </c>
      <c r="T65" s="158" t="s">
        <v>58</v>
      </c>
      <c r="U65" s="158" t="s">
        <v>59</v>
      </c>
      <c r="V65" s="158" t="s">
        <v>60</v>
      </c>
      <c r="W65" s="158" t="s">
        <v>61</v>
      </c>
      <c r="X65" s="158" t="s">
        <v>62</v>
      </c>
      <c r="Y65" s="158" t="s">
        <v>63</v>
      </c>
      <c r="Z65" s="158" t="s">
        <v>64</v>
      </c>
      <c r="AA65" s="158" t="s">
        <v>65</v>
      </c>
      <c r="AB65" s="158" t="s">
        <v>66</v>
      </c>
      <c r="AC65" s="158" t="s">
        <v>36</v>
      </c>
      <c r="AD65" s="158" t="s">
        <v>67</v>
      </c>
      <c r="AE65" s="158" t="s">
        <v>220</v>
      </c>
      <c r="AF65" s="158" t="s">
        <v>221</v>
      </c>
      <c r="AG65" s="158" t="s">
        <v>242</v>
      </c>
    </row>
    <row r="66" spans="1:33" ht="12">
      <c r="A66" s="158" t="s">
        <v>252</v>
      </c>
      <c r="B66" s="164">
        <f>B14</f>
        <v>337807</v>
      </c>
      <c r="C66" s="164">
        <f aca="true" t="shared" si="0" ref="C66:AG66">C14</f>
        <v>321401</v>
      </c>
      <c r="D66" s="164">
        <f t="shared" si="0"/>
        <v>326170</v>
      </c>
      <c r="E66" s="164">
        <f t="shared" si="0"/>
        <v>324983</v>
      </c>
      <c r="F66" s="164">
        <f t="shared" si="0"/>
        <v>321986</v>
      </c>
      <c r="G66" s="164">
        <f t="shared" si="0"/>
        <v>320479</v>
      </c>
      <c r="H66" s="164">
        <f t="shared" si="0"/>
        <v>323794</v>
      </c>
      <c r="I66" s="164">
        <f t="shared" si="0"/>
        <v>323604</v>
      </c>
      <c r="J66" s="164">
        <f t="shared" si="0"/>
        <v>321965</v>
      </c>
      <c r="K66" s="164">
        <f t="shared" si="0"/>
        <v>318413</v>
      </c>
      <c r="L66" s="164">
        <f t="shared" si="0"/>
        <v>344081</v>
      </c>
      <c r="M66" s="164">
        <f t="shared" si="0"/>
        <v>348959</v>
      </c>
      <c r="N66" s="164">
        <f t="shared" si="0"/>
        <v>354183</v>
      </c>
      <c r="O66" s="164">
        <f t="shared" si="0"/>
        <v>353416</v>
      </c>
      <c r="P66" s="164">
        <f t="shared" si="0"/>
        <v>349221</v>
      </c>
      <c r="Q66" s="164">
        <f t="shared" si="0"/>
        <v>341162.576</v>
      </c>
      <c r="R66" s="164">
        <f t="shared" si="0"/>
        <v>335090.053</v>
      </c>
      <c r="S66" s="164">
        <f t="shared" si="0"/>
        <v>341578</v>
      </c>
      <c r="T66" s="164">
        <f t="shared" si="0"/>
        <v>333265</v>
      </c>
      <c r="U66" s="164">
        <f t="shared" si="0"/>
        <v>318172</v>
      </c>
      <c r="V66" s="164">
        <f t="shared" si="0"/>
        <v>313437</v>
      </c>
      <c r="W66" s="164">
        <f t="shared" si="0"/>
        <v>333068</v>
      </c>
      <c r="X66" s="164">
        <f t="shared" si="0"/>
        <v>336840</v>
      </c>
      <c r="Y66" s="164">
        <f t="shared" si="0"/>
        <v>323122.598</v>
      </c>
      <c r="Z66" s="164">
        <f t="shared" si="0"/>
        <v>315467</v>
      </c>
      <c r="AA66" s="164">
        <f t="shared" si="0"/>
        <v>313662</v>
      </c>
      <c r="AB66" s="164">
        <f t="shared" si="0"/>
        <v>299424</v>
      </c>
      <c r="AC66" s="164">
        <f t="shared" si="0"/>
        <v>301921.183</v>
      </c>
      <c r="AD66" s="164">
        <f t="shared" si="0"/>
        <v>291617.662</v>
      </c>
      <c r="AE66" s="164">
        <f t="shared" si="0"/>
        <v>241259.252</v>
      </c>
      <c r="AF66" s="164">
        <f t="shared" si="0"/>
        <v>195291.52</v>
      </c>
      <c r="AG66" s="164">
        <f t="shared" si="0"/>
        <v>226127.86</v>
      </c>
    </row>
    <row r="67" spans="1:33" ht="12">
      <c r="A67" s="158" t="s">
        <v>253</v>
      </c>
      <c r="B67" s="164">
        <f>B32</f>
        <v>267941</v>
      </c>
      <c r="C67" s="164">
        <f aca="true" t="shared" si="1" ref="C67:AG67">C32</f>
        <v>251599</v>
      </c>
      <c r="D67" s="164">
        <f t="shared" si="1"/>
        <v>246219</v>
      </c>
      <c r="E67" s="164">
        <f t="shared" si="1"/>
        <v>242802</v>
      </c>
      <c r="F67" s="164">
        <f t="shared" si="1"/>
        <v>241408</v>
      </c>
      <c r="G67" s="164">
        <f t="shared" si="1"/>
        <v>240638</v>
      </c>
      <c r="H67" s="164">
        <f t="shared" si="1"/>
        <v>243299</v>
      </c>
      <c r="I67" s="164">
        <f t="shared" si="1"/>
        <v>240253</v>
      </c>
      <c r="J67" s="164">
        <f t="shared" si="1"/>
        <v>240620</v>
      </c>
      <c r="K67" s="164">
        <f t="shared" si="1"/>
        <v>234972</v>
      </c>
      <c r="L67" s="164">
        <f t="shared" si="1"/>
        <v>259522</v>
      </c>
      <c r="M67" s="164">
        <f t="shared" si="1"/>
        <v>264941</v>
      </c>
      <c r="N67" s="164">
        <f t="shared" si="1"/>
        <v>272541</v>
      </c>
      <c r="O67" s="164">
        <f t="shared" si="1"/>
        <v>260691</v>
      </c>
      <c r="P67" s="164">
        <f t="shared" si="1"/>
        <v>263635</v>
      </c>
      <c r="Q67" s="164">
        <f t="shared" si="1"/>
        <v>253383.351</v>
      </c>
      <c r="R67" s="164">
        <f t="shared" si="1"/>
        <v>249075.895</v>
      </c>
      <c r="S67" s="164">
        <f t="shared" si="1"/>
        <v>260446</v>
      </c>
      <c r="T67" s="164">
        <f t="shared" si="1"/>
        <v>246140</v>
      </c>
      <c r="U67" s="164">
        <f t="shared" si="1"/>
        <v>234132</v>
      </c>
      <c r="V67" s="164">
        <f t="shared" si="1"/>
        <v>232618.692</v>
      </c>
      <c r="W67" s="164">
        <f t="shared" si="1"/>
        <v>248916.928</v>
      </c>
      <c r="X67" s="164">
        <f t="shared" si="1"/>
        <v>256467.096</v>
      </c>
      <c r="Y67" s="164">
        <f t="shared" si="1"/>
        <v>241889.99</v>
      </c>
      <c r="Z67" s="164">
        <f t="shared" si="1"/>
        <v>238540.575</v>
      </c>
      <c r="AA67" s="164">
        <f t="shared" si="1"/>
        <v>234154.804</v>
      </c>
      <c r="AB67" s="164">
        <f t="shared" si="1"/>
        <v>222075.611</v>
      </c>
      <c r="AC67" s="164">
        <f t="shared" si="1"/>
        <v>220419.574</v>
      </c>
      <c r="AD67" s="164">
        <f t="shared" si="1"/>
        <v>219215.585</v>
      </c>
      <c r="AE67" s="164">
        <f t="shared" si="1"/>
        <v>177874.649</v>
      </c>
      <c r="AF67" s="164">
        <f t="shared" si="1"/>
        <v>138674.817</v>
      </c>
      <c r="AG67" s="164">
        <f t="shared" si="1"/>
        <v>163272.776</v>
      </c>
    </row>
    <row r="68" spans="1:34" ht="12">
      <c r="A68" s="158" t="s">
        <v>254</v>
      </c>
      <c r="B68" s="164">
        <f>B50</f>
        <v>69866</v>
      </c>
      <c r="C68" s="164">
        <f aca="true" t="shared" si="2" ref="C68:AG68">C50</f>
        <v>69802</v>
      </c>
      <c r="D68" s="164">
        <f t="shared" si="2"/>
        <v>79951</v>
      </c>
      <c r="E68" s="164">
        <f t="shared" si="2"/>
        <v>82181</v>
      </c>
      <c r="F68" s="164">
        <f t="shared" si="2"/>
        <v>80578</v>
      </c>
      <c r="G68" s="164">
        <f t="shared" si="2"/>
        <v>79841</v>
      </c>
      <c r="H68" s="164">
        <f t="shared" si="2"/>
        <v>80495</v>
      </c>
      <c r="I68" s="164">
        <f t="shared" si="2"/>
        <v>83351</v>
      </c>
      <c r="J68" s="164">
        <f t="shared" si="2"/>
        <v>81345</v>
      </c>
      <c r="K68" s="164">
        <f t="shared" si="2"/>
        <v>83441</v>
      </c>
      <c r="L68" s="164">
        <f t="shared" si="2"/>
        <v>84559</v>
      </c>
      <c r="M68" s="164">
        <f t="shared" si="2"/>
        <v>84018</v>
      </c>
      <c r="N68" s="164">
        <f t="shared" si="2"/>
        <v>81642</v>
      </c>
      <c r="O68" s="164">
        <f t="shared" si="2"/>
        <v>92725</v>
      </c>
      <c r="P68" s="164">
        <f t="shared" si="2"/>
        <v>85586</v>
      </c>
      <c r="Q68" s="164">
        <f t="shared" si="2"/>
        <v>87779.225</v>
      </c>
      <c r="R68" s="164">
        <f t="shared" si="2"/>
        <v>86014.158</v>
      </c>
      <c r="S68" s="164">
        <f t="shared" si="2"/>
        <v>81132</v>
      </c>
      <c r="T68" s="164">
        <f t="shared" si="2"/>
        <v>87125</v>
      </c>
      <c r="U68" s="164">
        <f t="shared" si="2"/>
        <v>84040</v>
      </c>
      <c r="V68" s="164">
        <f t="shared" si="2"/>
        <v>80818.308</v>
      </c>
      <c r="W68" s="164">
        <f t="shared" si="2"/>
        <v>84151.072</v>
      </c>
      <c r="X68" s="164">
        <f t="shared" si="2"/>
        <v>80372.904</v>
      </c>
      <c r="Y68" s="164">
        <f t="shared" si="2"/>
        <v>81232.608</v>
      </c>
      <c r="Z68" s="164">
        <f t="shared" si="2"/>
        <v>76926.425</v>
      </c>
      <c r="AA68" s="164">
        <f t="shared" si="2"/>
        <v>79507.196</v>
      </c>
      <c r="AB68" s="164">
        <f t="shared" si="2"/>
        <v>77348.389</v>
      </c>
      <c r="AC68" s="164">
        <f t="shared" si="2"/>
        <v>81501.609</v>
      </c>
      <c r="AD68" s="164">
        <f t="shared" si="2"/>
        <v>72402.077</v>
      </c>
      <c r="AE68" s="164">
        <f t="shared" si="2"/>
        <v>63384.603</v>
      </c>
      <c r="AF68" s="164">
        <f t="shared" si="2"/>
        <v>56616.703</v>
      </c>
      <c r="AG68" s="164">
        <f t="shared" si="2"/>
        <v>62855.084</v>
      </c>
      <c r="AH68" s="2" t="s">
        <v>145</v>
      </c>
    </row>
    <row r="69" spans="1:34" ht="12">
      <c r="A69" s="167" t="s">
        <v>253</v>
      </c>
      <c r="B69" s="168">
        <f>B67/B66</f>
        <v>0.7931777612660483</v>
      </c>
      <c r="C69" s="168">
        <f aca="true" t="shared" si="3" ref="C69:AE69">C67/C66</f>
        <v>0.7828195929695303</v>
      </c>
      <c r="D69" s="168">
        <f t="shared" si="3"/>
        <v>0.754879357390318</v>
      </c>
      <c r="E69" s="168">
        <f t="shared" si="3"/>
        <v>0.7471221571589899</v>
      </c>
      <c r="F69" s="168">
        <f t="shared" si="3"/>
        <v>0.7497468834048685</v>
      </c>
      <c r="G69" s="168">
        <f t="shared" si="3"/>
        <v>0.7508697917804287</v>
      </c>
      <c r="H69" s="168">
        <f t="shared" si="3"/>
        <v>0.751400581851424</v>
      </c>
      <c r="I69" s="168">
        <f t="shared" si="3"/>
        <v>0.7424290181827171</v>
      </c>
      <c r="J69" s="168">
        <f t="shared" si="3"/>
        <v>0.7473483142577609</v>
      </c>
      <c r="K69" s="168">
        <f t="shared" si="3"/>
        <v>0.73794725717857</v>
      </c>
      <c r="L69" s="168">
        <f t="shared" si="3"/>
        <v>0.7542468197895263</v>
      </c>
      <c r="M69" s="168">
        <f t="shared" si="3"/>
        <v>0.7592324599738078</v>
      </c>
      <c r="N69" s="168">
        <f t="shared" si="3"/>
        <v>0.7694920422493456</v>
      </c>
      <c r="O69" s="168">
        <f t="shared" si="3"/>
        <v>0.7376321388958055</v>
      </c>
      <c r="P69" s="168">
        <f t="shared" si="3"/>
        <v>0.7549231002717477</v>
      </c>
      <c r="Q69" s="168">
        <f t="shared" si="3"/>
        <v>0.7427055862070874</v>
      </c>
      <c r="R69" s="168">
        <f t="shared" si="3"/>
        <v>0.7433103214197766</v>
      </c>
      <c r="S69" s="168">
        <f t="shared" si="3"/>
        <v>0.7624788481693786</v>
      </c>
      <c r="T69" s="168">
        <f t="shared" si="3"/>
        <v>0.7385714071384634</v>
      </c>
      <c r="U69" s="168">
        <f t="shared" si="3"/>
        <v>0.7358661352978892</v>
      </c>
      <c r="V69" s="168">
        <f t="shared" si="3"/>
        <v>0.7421545382325635</v>
      </c>
      <c r="W69" s="168">
        <f t="shared" si="3"/>
        <v>0.7473456711542388</v>
      </c>
      <c r="X69" s="168">
        <f t="shared" si="3"/>
        <v>0.7613914499465622</v>
      </c>
      <c r="Y69" s="168">
        <f t="shared" si="3"/>
        <v>0.7486012785772415</v>
      </c>
      <c r="Z69" s="168">
        <f t="shared" si="3"/>
        <v>0.7561506433319491</v>
      </c>
      <c r="AA69" s="168">
        <f t="shared" si="3"/>
        <v>0.7465195146367747</v>
      </c>
      <c r="AB69" s="168">
        <f t="shared" si="3"/>
        <v>0.7416760546916747</v>
      </c>
      <c r="AC69" s="168">
        <f t="shared" si="3"/>
        <v>0.7300566717771505</v>
      </c>
      <c r="AD69" s="168">
        <f t="shared" si="3"/>
        <v>0.7517225928517319</v>
      </c>
      <c r="AE69" s="168">
        <f t="shared" si="3"/>
        <v>0.7372759698351382</v>
      </c>
      <c r="AF69" s="168">
        <f aca="true" t="shared" si="4" ref="AF69:AG69">AF67/AF66</f>
        <v>0.7100913393474536</v>
      </c>
      <c r="AG69" s="168">
        <f t="shared" si="4"/>
        <v>0.7220374172381945</v>
      </c>
      <c r="AH69" s="9">
        <f>AVERAGE(B69:AG69)</f>
        <v>0.7484757098898172</v>
      </c>
    </row>
    <row r="70" spans="1:34" ht="12">
      <c r="A70" s="167" t="s">
        <v>254</v>
      </c>
      <c r="B70" s="9">
        <f>B68/B66</f>
        <v>0.20682223873395164</v>
      </c>
      <c r="C70" s="9">
        <f aca="true" t="shared" si="5" ref="C70:AE70">C68/C66</f>
        <v>0.21718040703046973</v>
      </c>
      <c r="D70" s="9">
        <f t="shared" si="5"/>
        <v>0.24512064260968205</v>
      </c>
      <c r="E70" s="9">
        <f t="shared" si="5"/>
        <v>0.25287784284101017</v>
      </c>
      <c r="F70" s="9">
        <f t="shared" si="5"/>
        <v>0.25025311659513144</v>
      </c>
      <c r="G70" s="9">
        <f t="shared" si="5"/>
        <v>0.24913020821957133</v>
      </c>
      <c r="H70" s="9">
        <f t="shared" si="5"/>
        <v>0.24859941814857595</v>
      </c>
      <c r="I70" s="9">
        <f t="shared" si="5"/>
        <v>0.25757098181728283</v>
      </c>
      <c r="J70" s="9">
        <f t="shared" si="5"/>
        <v>0.25265168574223906</v>
      </c>
      <c r="K70" s="9">
        <f t="shared" si="5"/>
        <v>0.26205274282143004</v>
      </c>
      <c r="L70" s="9">
        <f t="shared" si="5"/>
        <v>0.2457531802104737</v>
      </c>
      <c r="M70" s="9">
        <f t="shared" si="5"/>
        <v>0.2407675400261922</v>
      </c>
      <c r="N70" s="9">
        <f t="shared" si="5"/>
        <v>0.23050795775065433</v>
      </c>
      <c r="O70" s="9">
        <f t="shared" si="5"/>
        <v>0.26236786110419447</v>
      </c>
      <c r="P70" s="9">
        <f t="shared" si="5"/>
        <v>0.2450768997282523</v>
      </c>
      <c r="Q70" s="9">
        <f t="shared" si="5"/>
        <v>0.2572944137929126</v>
      </c>
      <c r="R70" s="9">
        <f t="shared" si="5"/>
        <v>0.2566896785802233</v>
      </c>
      <c r="S70" s="9">
        <f t="shared" si="5"/>
        <v>0.23752115183062142</v>
      </c>
      <c r="T70" s="9">
        <f t="shared" si="5"/>
        <v>0.26142859286153664</v>
      </c>
      <c r="U70" s="9">
        <f t="shared" si="5"/>
        <v>0.2641338647021108</v>
      </c>
      <c r="V70" s="9">
        <f t="shared" si="5"/>
        <v>0.25784546176743656</v>
      </c>
      <c r="W70" s="9">
        <f t="shared" si="5"/>
        <v>0.2526543288457612</v>
      </c>
      <c r="X70" s="9">
        <f t="shared" si="5"/>
        <v>0.2386085500534378</v>
      </c>
      <c r="Y70" s="9">
        <f t="shared" si="5"/>
        <v>0.25139872142275854</v>
      </c>
      <c r="Z70" s="9">
        <f t="shared" si="5"/>
        <v>0.24384935666805085</v>
      </c>
      <c r="AA70" s="9">
        <f t="shared" si="5"/>
        <v>0.25348048536322537</v>
      </c>
      <c r="AB70" s="9">
        <f t="shared" si="5"/>
        <v>0.2583239453083253</v>
      </c>
      <c r="AC70" s="9">
        <f t="shared" si="5"/>
        <v>0.26994332822284944</v>
      </c>
      <c r="AD70" s="9">
        <f t="shared" si="5"/>
        <v>0.24827740714826801</v>
      </c>
      <c r="AE70" s="9">
        <f t="shared" si="5"/>
        <v>0.26272403016486184</v>
      </c>
      <c r="AF70" s="9">
        <f aca="true" t="shared" si="6" ref="AF70:AG70">AF68/AF66</f>
        <v>0.28990866065254656</v>
      </c>
      <c r="AG70" s="9">
        <f t="shared" si="6"/>
        <v>0.2779625827618057</v>
      </c>
      <c r="AH70" s="9">
        <f>AVERAGE(B70:AG70)</f>
        <v>0.25152429011018257</v>
      </c>
    </row>
    <row r="71" ht="12"/>
    <row r="72" spans="1:6" s="13" customFormat="1" ht="12">
      <c r="A72" s="177" t="s">
        <v>266</v>
      </c>
      <c r="B72" s="177"/>
      <c r="C72" s="177"/>
      <c r="D72" s="177"/>
      <c r="E72" s="177"/>
      <c r="F72" s="177"/>
    </row>
    <row r="73" spans="1:6" s="13" customFormat="1" ht="12">
      <c r="A73" s="190"/>
      <c r="B73" s="190"/>
      <c r="C73" s="190"/>
      <c r="D73" s="190"/>
      <c r="E73" s="190"/>
      <c r="F73" s="162"/>
    </row>
    <row r="74" s="13" customFormat="1" ht="12">
      <c r="A74" s="13" t="s">
        <v>255</v>
      </c>
    </row>
    <row r="75" s="13" customFormat="1" ht="12">
      <c r="A75" s="13" t="s">
        <v>256</v>
      </c>
    </row>
    <row r="76" s="13" customFormat="1" ht="12"/>
    <row r="77" s="13" customFormat="1" ht="12"/>
    <row r="78" s="13" customFormat="1" ht="12"/>
    <row r="79" s="13" customFormat="1" ht="12"/>
    <row r="80" s="13" customFormat="1" ht="12"/>
    <row r="81" s="13" customFormat="1" ht="12"/>
    <row r="82" s="13" customFormat="1" ht="12"/>
    <row r="83" s="13" customFormat="1" ht="12"/>
    <row r="84" s="13" customFormat="1" ht="12"/>
    <row r="85" s="13" customFormat="1" ht="12"/>
    <row r="86" s="13" customFormat="1" ht="12"/>
    <row r="87" s="13" customFormat="1" ht="12"/>
    <row r="88" s="13" customFormat="1" ht="12"/>
    <row r="89" s="13" customFormat="1" ht="12"/>
    <row r="90" s="13" customFormat="1" ht="12"/>
    <row r="91" s="13" customFormat="1" ht="12"/>
    <row r="92" s="13" customFormat="1" ht="12"/>
    <row r="93" s="13" customFormat="1" ht="12"/>
    <row r="94" s="13" customFormat="1" ht="12"/>
    <row r="95" s="13" customFormat="1" ht="12"/>
    <row r="96" s="32" customFormat="1" ht="13.5" customHeight="1"/>
    <row r="97" s="32" customFormat="1" ht="7.5" customHeight="1"/>
    <row r="98" s="13" customFormat="1" ht="12"/>
    <row r="99" s="13" customFormat="1" ht="12"/>
    <row r="100" s="13" customFormat="1" ht="12"/>
    <row r="101" s="13" customFormat="1" ht="12"/>
    <row r="102" s="13" customFormat="1" ht="12"/>
    <row r="103" s="13" customFormat="1" ht="12"/>
    <row r="104" s="13" customFormat="1" ht="12"/>
    <row r="105" s="13" customFormat="1" ht="12"/>
    <row r="106" s="13" customFormat="1" ht="12"/>
    <row r="107" s="13" customFormat="1" ht="12"/>
    <row r="108" s="13" customFormat="1" ht="12"/>
    <row r="109" s="13" customFormat="1" ht="12"/>
    <row r="110" s="13" customFormat="1" ht="12"/>
    <row r="111" s="13" customFormat="1" ht="12"/>
    <row r="112" s="13" customFormat="1" ht="12"/>
    <row r="113" s="13" customFormat="1" ht="12"/>
    <row r="114" s="13" customFormat="1" ht="12"/>
    <row r="115" s="13" customFormat="1" ht="12"/>
    <row r="116" s="13" customFormat="1" ht="12"/>
    <row r="117" s="13" customFormat="1" ht="12"/>
    <row r="118" s="13" customFormat="1" ht="12"/>
    <row r="119" s="13" customFormat="1" ht="14.25"/>
    <row r="120" s="13" customFormat="1" ht="14.25"/>
    <row r="121" s="13" customFormat="1" ht="14.25"/>
    <row r="122" s="13" customFormat="1" ht="14.25"/>
    <row r="123" s="13" customFormat="1" ht="14.25"/>
    <row r="124" s="13" customFormat="1" ht="14.25"/>
    <row r="125" s="13" customFormat="1" ht="14.25"/>
    <row r="126" s="13" customFormat="1" ht="14.25"/>
    <row r="127" s="13" customFormat="1" ht="14.25"/>
    <row r="128" s="13" customFormat="1" ht="14.25"/>
  </sheetData>
  <mergeCells count="1">
    <mergeCell ref="A73:E7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2"/>
  <sheetViews>
    <sheetView workbookViewId="0" topLeftCell="A1"/>
  </sheetViews>
  <sheetFormatPr defaultColWidth="8.625" defaultRowHeight="14.25"/>
  <cols>
    <col min="1" max="1" width="9.125" style="23" bestFit="1" customWidth="1"/>
    <col min="2" max="2" width="9.25390625" style="23" bestFit="1" customWidth="1"/>
    <col min="3" max="4" width="8.75390625" style="23" bestFit="1" customWidth="1"/>
    <col min="5" max="16384" width="8.625" style="23" customWidth="1"/>
  </cols>
  <sheetData>
    <row r="1" ht="12">
      <c r="A1" s="60" t="s">
        <v>161</v>
      </c>
    </row>
    <row r="2" ht="12">
      <c r="A2" s="73" t="s">
        <v>167</v>
      </c>
    </row>
    <row r="3" spans="1:5" ht="12">
      <c r="A3" s="24" t="s">
        <v>162</v>
      </c>
      <c r="D3" s="4">
        <v>45044.958333333336</v>
      </c>
      <c r="E3" s="4">
        <v>45072.958333333336</v>
      </c>
    </row>
    <row r="4" spans="1:4" ht="12">
      <c r="A4" s="24" t="s">
        <v>1</v>
      </c>
      <c r="D4" s="4">
        <v>45078.4702662037</v>
      </c>
    </row>
    <row r="5" spans="1:4" ht="12">
      <c r="A5" s="24" t="s">
        <v>2</v>
      </c>
      <c r="B5" s="24" t="s">
        <v>3</v>
      </c>
      <c r="D5" s="23" t="s">
        <v>163</v>
      </c>
    </row>
    <row r="6" ht="12"/>
    <row r="7" spans="1:2" ht="12">
      <c r="A7" s="24" t="s">
        <v>130</v>
      </c>
      <c r="B7" s="24" t="s">
        <v>132</v>
      </c>
    </row>
    <row r="8" spans="1:2" ht="12">
      <c r="A8" s="24" t="s">
        <v>131</v>
      </c>
      <c r="B8" s="24" t="s">
        <v>159</v>
      </c>
    </row>
    <row r="9" spans="1:2" ht="12">
      <c r="A9" s="24" t="s">
        <v>4</v>
      </c>
      <c r="B9" s="26" t="s">
        <v>164</v>
      </c>
    </row>
    <row r="10" spans="1:2" ht="12">
      <c r="A10" s="24" t="s">
        <v>6</v>
      </c>
      <c r="B10" s="26" t="s">
        <v>152</v>
      </c>
    </row>
    <row r="11" spans="1:2" ht="12">
      <c r="A11" s="24" t="s">
        <v>8</v>
      </c>
      <c r="B11" s="24" t="s">
        <v>153</v>
      </c>
    </row>
    <row r="12" ht="12"/>
    <row r="13" spans="1:33" ht="12">
      <c r="A13" s="62"/>
      <c r="B13" s="62" t="s">
        <v>40</v>
      </c>
      <c r="C13" s="62" t="s">
        <v>41</v>
      </c>
      <c r="D13" s="62" t="s">
        <v>42</v>
      </c>
      <c r="E13" s="62" t="s">
        <v>43</v>
      </c>
      <c r="F13" s="62" t="s">
        <v>44</v>
      </c>
      <c r="G13" s="62" t="s">
        <v>45</v>
      </c>
      <c r="H13" s="62" t="s">
        <v>46</v>
      </c>
      <c r="I13" s="62" t="s">
        <v>47</v>
      </c>
      <c r="J13" s="62" t="s">
        <v>48</v>
      </c>
      <c r="K13" s="62" t="s">
        <v>49</v>
      </c>
      <c r="L13" s="62" t="s">
        <v>50</v>
      </c>
      <c r="M13" s="62" t="s">
        <v>51</v>
      </c>
      <c r="N13" s="62" t="s">
        <v>52</v>
      </c>
      <c r="O13" s="62" t="s">
        <v>53</v>
      </c>
      <c r="P13" s="62" t="s">
        <v>54</v>
      </c>
      <c r="Q13" s="62" t="s">
        <v>55</v>
      </c>
      <c r="R13" s="62" t="s">
        <v>56</v>
      </c>
      <c r="S13" s="62" t="s">
        <v>57</v>
      </c>
      <c r="T13" s="62" t="s">
        <v>58</v>
      </c>
      <c r="U13" s="62" t="s">
        <v>59</v>
      </c>
      <c r="V13" s="62" t="s">
        <v>60</v>
      </c>
      <c r="W13" s="62" t="s">
        <v>61</v>
      </c>
      <c r="X13" s="62" t="s">
        <v>62</v>
      </c>
      <c r="Y13" s="62" t="s">
        <v>63</v>
      </c>
      <c r="Z13" s="62" t="s">
        <v>64</v>
      </c>
      <c r="AA13" s="62" t="s">
        <v>65</v>
      </c>
      <c r="AB13" s="62" t="s">
        <v>66</v>
      </c>
      <c r="AC13" s="62" t="s">
        <v>36</v>
      </c>
      <c r="AD13" s="62" t="s">
        <v>67</v>
      </c>
      <c r="AE13" s="62" t="s">
        <v>220</v>
      </c>
      <c r="AF13" s="62" t="s">
        <v>221</v>
      </c>
      <c r="AG13" s="62" t="s">
        <v>242</v>
      </c>
    </row>
    <row r="14" spans="1:33" ht="12">
      <c r="A14" s="62" t="s">
        <v>218</v>
      </c>
      <c r="B14" s="63">
        <f>_xlfn.IFERROR(('Figure 7 output (elec)'!B14/'Figure 7 input (elec)'!B14),"N/A")</f>
        <v>0.39054091227978793</v>
      </c>
      <c r="C14" s="63">
        <f>_xlfn.IFERROR(('Figure 7 output (elec)'!C14/'Figure 7 input (elec)'!C14),"N/A")</f>
        <v>0.39365373086026884</v>
      </c>
      <c r="D14" s="63">
        <f>_xlfn.IFERROR(('Figure 7 output (elec)'!D14/'Figure 7 input (elec)'!D14),"N/A")</f>
        <v>0.38796937640228224</v>
      </c>
      <c r="E14" s="63">
        <f>_xlfn.IFERROR(('Figure 7 output (elec)'!E14/'Figure 7 input (elec)'!E14),"N/A")</f>
        <v>0.39276026198713615</v>
      </c>
      <c r="F14" s="63">
        <f>_xlfn.IFERROR(('Figure 7 output (elec)'!F14/'Figure 7 input (elec)'!F14),"N/A")</f>
        <v>0.3893366738739721</v>
      </c>
      <c r="G14" s="63">
        <f>_xlfn.IFERROR(('Figure 7 output (elec)'!G14/'Figure 7 input (elec)'!G14),"N/A")</f>
        <v>0.3915748067126256</v>
      </c>
      <c r="H14" s="63">
        <f>_xlfn.IFERROR(('Figure 7 output (elec)'!H14/'Figure 7 input (elec)'!H14),"N/A")</f>
        <v>0.39222469231624824</v>
      </c>
      <c r="I14" s="63">
        <f>_xlfn.IFERROR(('Figure 7 output (elec)'!I14/'Figure 7 input (elec)'!I14),"N/A")</f>
        <v>0.38552432862767666</v>
      </c>
      <c r="J14" s="63">
        <f>_xlfn.IFERROR(('Figure 7 output (elec)'!J14/'Figure 7 input (elec)'!J14),"N/A")</f>
        <v>0.3951292801087764</v>
      </c>
      <c r="K14" s="63">
        <f>_xlfn.IFERROR(('Figure 7 output (elec)'!K14/'Figure 7 input (elec)'!K14),"N/A")</f>
        <v>0.39184312544694944</v>
      </c>
      <c r="L14" s="63">
        <f>_xlfn.IFERROR(('Figure 7 output (elec)'!L14/'Figure 7 input (elec)'!L14),"N/A")</f>
        <v>0.3930092073682419</v>
      </c>
      <c r="M14" s="63">
        <f>_xlfn.IFERROR(('Figure 7 output (elec)'!M14/'Figure 7 input (elec)'!M14),"N/A")</f>
        <v>0.39054530445350677</v>
      </c>
      <c r="N14" s="63">
        <f>_xlfn.IFERROR(('Figure 7 output (elec)'!N14/'Figure 7 input (elec)'!N14),"N/A")</f>
        <v>0.3881095061661423</v>
      </c>
      <c r="O14" s="63">
        <f>_xlfn.IFERROR(('Figure 7 output (elec)'!O14/'Figure 7 input (elec)'!O14),"N/A")</f>
        <v>0.39623232915630385</v>
      </c>
      <c r="P14" s="63">
        <f>_xlfn.IFERROR(('Figure 7 output (elec)'!P14/'Figure 7 input (elec)'!P14),"N/A")</f>
        <v>0.3952003303180209</v>
      </c>
      <c r="Q14" s="63">
        <f>_xlfn.IFERROR(('Figure 7 output (elec)'!Q14/'Figure 7 input (elec)'!Q14),"N/A")</f>
        <v>0.3928697617441488</v>
      </c>
      <c r="R14" s="63">
        <f>_xlfn.IFERROR(('Figure 7 output (elec)'!R14/'Figure 7 input (elec)'!R14),"N/A")</f>
        <v>0.3758715126588327</v>
      </c>
      <c r="S14" s="63">
        <f>_xlfn.IFERROR(('Figure 7 output (elec)'!S14/'Figure 7 input (elec)'!S14),"N/A")</f>
        <v>0.3823863940275866</v>
      </c>
      <c r="T14" s="63">
        <f>_xlfn.IFERROR(('Figure 7 output (elec)'!T14/'Figure 7 input (elec)'!T14),"N/A")</f>
        <v>0.3852202463702813</v>
      </c>
      <c r="U14" s="63">
        <f>_xlfn.IFERROR(('Figure 7 output (elec)'!U14/'Figure 7 input (elec)'!U14),"N/A")</f>
        <v>0.3875377937379309</v>
      </c>
      <c r="V14" s="63">
        <f>_xlfn.IFERROR(('Figure 7 output (elec)'!V14/'Figure 7 input (elec)'!V14),"N/A")</f>
        <v>0.39282629718173095</v>
      </c>
      <c r="W14" s="63">
        <f>_xlfn.IFERROR(('Figure 7 output (elec)'!W14/'Figure 7 input (elec)'!W14),"N/A")</f>
        <v>0.39069580599877207</v>
      </c>
      <c r="X14" s="63">
        <f>_xlfn.IFERROR(('Figure 7 output (elec)'!X14/'Figure 7 input (elec)'!X14),"N/A")</f>
        <v>0.3892249648136174</v>
      </c>
      <c r="Y14" s="63">
        <f>_xlfn.IFERROR(('Figure 7 output (elec)'!Y14/'Figure 7 input (elec)'!Y14),"N/A")</f>
        <v>0.3895776218345962</v>
      </c>
      <c r="Z14" s="63">
        <f>_xlfn.IFERROR(('Figure 7 output (elec)'!Z14/'Figure 7 input (elec)'!Z14),"N/A")</f>
        <v>0.3923602506063283</v>
      </c>
      <c r="AA14" s="63">
        <f>_xlfn.IFERROR(('Figure 7 output (elec)'!AA14/'Figure 7 input (elec)'!AA14),"N/A")</f>
        <v>0.3997577160705405</v>
      </c>
      <c r="AB14" s="63">
        <f>_xlfn.IFERROR(('Figure 7 output (elec)'!AB14/'Figure 7 input (elec)'!AB14),"N/A")</f>
        <v>0.40066386370420304</v>
      </c>
      <c r="AC14" s="63">
        <f>_xlfn.IFERROR(('Figure 7 output (elec)'!AC14/'Figure 7 input (elec)'!AC14),"N/A")</f>
        <v>0.40162137894776967</v>
      </c>
      <c r="AD14" s="63">
        <f>_xlfn.IFERROR(('Figure 7 output (elec)'!AD14/'Figure 7 input (elec)'!AD14),"N/A")</f>
        <v>0.40366353324665816</v>
      </c>
      <c r="AE14" s="63">
        <f>_xlfn.IFERROR(('Figure 7 output (elec)'!AE14/'Figure 7 input (elec)'!AE14),"N/A")</f>
        <v>0.39860964775251495</v>
      </c>
      <c r="AF14" s="63">
        <f>_xlfn.IFERROR(('Figure 7 output (elec)'!AF14/'Figure 7 input (elec)'!AF14),"N/A")</f>
        <v>0.3865653090985693</v>
      </c>
      <c r="AG14" s="63">
        <f>_xlfn.IFERROR(('Figure 7 output (elec)'!AG14/'Figure 7 input (elec)'!AG14),"N/A")</f>
        <v>0.4008827686793622</v>
      </c>
    </row>
    <row r="15" spans="1:33" ht="12">
      <c r="A15" s="62" t="s">
        <v>11</v>
      </c>
      <c r="B15" s="156" t="str">
        <f>_xlfn.IFERROR(('Figure 7 output (elec)'!B15/'Figure 7 input (elec)'!B15),"N/A")</f>
        <v>N/A</v>
      </c>
      <c r="C15" s="156" t="str">
        <f>_xlfn.IFERROR(('Figure 7 output (elec)'!C15/'Figure 7 input (elec)'!C15),"N/A")</f>
        <v>N/A</v>
      </c>
      <c r="D15" s="156">
        <f>_xlfn.IFERROR(('Figure 7 output (elec)'!D15/'Figure 7 input (elec)'!D15),"N/A")</f>
        <v>0.1733515731874145</v>
      </c>
      <c r="E15" s="156">
        <f>_xlfn.IFERROR(('Figure 7 output (elec)'!E15/'Figure 7 input (elec)'!E15),"N/A")</f>
        <v>0.2546851906591783</v>
      </c>
      <c r="F15" s="156">
        <f>_xlfn.IFERROR(('Figure 7 output (elec)'!F15/'Figure 7 input (elec)'!F15),"N/A")</f>
        <v>0.2507865168539326</v>
      </c>
      <c r="G15" s="156">
        <f>_xlfn.IFERROR(('Figure 7 output (elec)'!G15/'Figure 7 input (elec)'!G15),"N/A")</f>
        <v>0.2936149471974005</v>
      </c>
      <c r="H15" s="156">
        <f>_xlfn.IFERROR(('Figure 7 output (elec)'!H15/'Figure 7 input (elec)'!H15),"N/A")</f>
        <v>0.275540765391015</v>
      </c>
      <c r="I15" s="156">
        <f>_xlfn.IFERROR(('Figure 7 output (elec)'!I15/'Figure 7 input (elec)'!I15),"N/A")</f>
        <v>0.30553948832035593</v>
      </c>
      <c r="J15" s="156">
        <f>_xlfn.IFERROR(('Figure 7 output (elec)'!J15/'Figure 7 input (elec)'!J15),"N/A")</f>
        <v>0.3057114907065994</v>
      </c>
      <c r="K15" s="156">
        <f>_xlfn.IFERROR(('Figure 7 output (elec)'!K15/'Figure 7 input (elec)'!K15),"N/A")</f>
        <v>0.3045943118044326</v>
      </c>
      <c r="L15" s="156">
        <f>_xlfn.IFERROR(('Figure 7 output (elec)'!L15/'Figure 7 input (elec)'!L15),"N/A")</f>
        <v>0.31874119304837956</v>
      </c>
      <c r="M15" s="156">
        <f>_xlfn.IFERROR(('Figure 7 output (elec)'!M15/'Figure 7 input (elec)'!M15),"N/A")</f>
        <v>0.32158724131384087</v>
      </c>
      <c r="N15" s="156">
        <f>_xlfn.IFERROR(('Figure 7 output (elec)'!N15/'Figure 7 input (elec)'!N15),"N/A")</f>
        <v>0.32738656566437346</v>
      </c>
      <c r="O15" s="156">
        <f>_xlfn.IFERROR(('Figure 7 output (elec)'!O15/'Figure 7 input (elec)'!O15),"N/A")</f>
        <v>0.3129869276752283</v>
      </c>
      <c r="P15" s="156">
        <f>_xlfn.IFERROR(('Figure 7 output (elec)'!P15/'Figure 7 input (elec)'!P15),"N/A")</f>
        <v>0.2664136622390892</v>
      </c>
      <c r="Q15" s="156">
        <f>_xlfn.IFERROR(('Figure 7 output (elec)'!Q15/'Figure 7 input (elec)'!Q15),"N/A")</f>
        <v>0.3094367227505486</v>
      </c>
      <c r="R15" s="156">
        <f>_xlfn.IFERROR(('Figure 7 output (elec)'!R15/'Figure 7 input (elec)'!R15),"N/A")</f>
        <v>0.31394016549968173</v>
      </c>
      <c r="S15" s="156">
        <f>_xlfn.IFERROR(('Figure 7 output (elec)'!S15/'Figure 7 input (elec)'!S15),"N/A")</f>
        <v>0.31795098255685583</v>
      </c>
      <c r="T15" s="156">
        <f>_xlfn.IFERROR(('Figure 7 output (elec)'!T15/'Figure 7 input (elec)'!T15),"N/A")</f>
        <v>0.31715394566623545</v>
      </c>
      <c r="U15" s="156">
        <f>_xlfn.IFERROR(('Figure 7 output (elec)'!U15/'Figure 7 input (elec)'!U15),"N/A")</f>
        <v>0.31203386414029427</v>
      </c>
      <c r="V15" s="156">
        <f>_xlfn.IFERROR(('Figure 7 output (elec)'!V15/'Figure 7 input (elec)'!V15),"N/A")</f>
        <v>0.3075208913649025</v>
      </c>
      <c r="W15" s="156" t="str">
        <f>_xlfn.IFERROR(('Figure 7 output (elec)'!W15/'Figure 7 input (elec)'!W15),"N/A")</f>
        <v>N/A</v>
      </c>
      <c r="X15" s="156" t="str">
        <f>_xlfn.IFERROR(('Figure 7 output (elec)'!X15/'Figure 7 input (elec)'!X15),"N/A")</f>
        <v>N/A</v>
      </c>
      <c r="Y15" s="156">
        <f>_xlfn.IFERROR(('Figure 7 output (elec)'!Y15/'Figure 7 input (elec)'!Y15),"N/A")</f>
        <v>0.32727272727272727</v>
      </c>
      <c r="Z15" s="156">
        <f>_xlfn.IFERROR(('Figure 7 output (elec)'!Z15/'Figure 7 input (elec)'!Z15),"N/A")</f>
        <v>0.2900473933649289</v>
      </c>
      <c r="AA15" s="156">
        <f>_xlfn.IFERROR(('Figure 7 output (elec)'!AA15/'Figure 7 input (elec)'!AA15),"N/A")</f>
        <v>0.28965517241379307</v>
      </c>
      <c r="AB15" s="156">
        <f>_xlfn.IFERROR(('Figure 7 output (elec)'!AB15/'Figure 7 input (elec)'!AB15),"N/A")</f>
        <v>0.30638297872340425</v>
      </c>
      <c r="AC15" s="156">
        <f>_xlfn.IFERROR(('Figure 7 output (elec)'!AC15/'Figure 7 input (elec)'!AC15),"N/A")</f>
        <v>0.3213476576774099</v>
      </c>
      <c r="AD15" s="156">
        <f>_xlfn.IFERROR(('Figure 7 output (elec)'!AD15/'Figure 7 input (elec)'!AD15),"N/A")</f>
        <v>0.317735199622128</v>
      </c>
      <c r="AE15" s="156">
        <f>_xlfn.IFERROR(('Figure 7 output (elec)'!AE15/'Figure 7 input (elec)'!AE15),"N/A")</f>
        <v>0.29699944397108646</v>
      </c>
      <c r="AF15" s="156" t="str">
        <f>_xlfn.IFERROR(('Figure 7 output (elec)'!AF15/'Figure 7 input (elec)'!AF15),"N/A")</f>
        <v>N/A</v>
      </c>
      <c r="AG15" s="156">
        <f>_xlfn.IFERROR(('Figure 7 output (elec)'!AG15/'Figure 7 input (elec)'!AG15),"N/A")</f>
        <v>0.325447409733124</v>
      </c>
    </row>
    <row r="16" spans="1:33" ht="12">
      <c r="A16" s="62" t="s">
        <v>12</v>
      </c>
      <c r="B16" s="156">
        <f>_xlfn.IFERROR(('Figure 7 output (elec)'!B16/'Figure 7 input (elec)'!B16),"N/A")</f>
        <v>0.34836457095749584</v>
      </c>
      <c r="C16" s="156">
        <f>_xlfn.IFERROR(('Figure 7 output (elec)'!C16/'Figure 7 input (elec)'!C16),"N/A")</f>
        <v>0.3482389433660196</v>
      </c>
      <c r="D16" s="156">
        <f>_xlfn.IFERROR(('Figure 7 output (elec)'!D16/'Figure 7 input (elec)'!D16),"N/A")</f>
        <v>0.3482827000872531</v>
      </c>
      <c r="E16" s="156">
        <f>_xlfn.IFERROR(('Figure 7 output (elec)'!E16/'Figure 7 input (elec)'!E16),"N/A")</f>
        <v>0.3266920152091255</v>
      </c>
      <c r="F16" s="156">
        <f>_xlfn.IFERROR(('Figure 7 output (elec)'!F16/'Figure 7 input (elec)'!F16),"N/A")</f>
        <v>0.3274640029753998</v>
      </c>
      <c r="G16" s="156">
        <f>_xlfn.IFERROR(('Figure 7 output (elec)'!G16/'Figure 7 input (elec)'!G16),"N/A")</f>
        <v>0.32177014338743726</v>
      </c>
      <c r="H16" s="156">
        <f>_xlfn.IFERROR(('Figure 7 output (elec)'!H16/'Figure 7 input (elec)'!H16),"N/A")</f>
        <v>0.327265221878225</v>
      </c>
      <c r="I16" s="156">
        <f>_xlfn.IFERROR(('Figure 7 output (elec)'!I16/'Figure 7 input (elec)'!I16),"N/A")</f>
        <v>0.263009886063839</v>
      </c>
      <c r="J16" s="156">
        <f>_xlfn.IFERROR(('Figure 7 output (elec)'!J16/'Figure 7 input (elec)'!J16),"N/A")</f>
        <v>0.3272575715476521</v>
      </c>
      <c r="K16" s="156">
        <f>_xlfn.IFERROR(('Figure 7 output (elec)'!K16/'Figure 7 input (elec)'!K16),"N/A")</f>
        <v>0.32720669827499244</v>
      </c>
      <c r="L16" s="156">
        <f>_xlfn.IFERROR(('Figure 7 output (elec)'!L16/'Figure 7 input (elec)'!L16),"N/A")</f>
        <v>0.3558646854252292</v>
      </c>
      <c r="M16" s="156">
        <f>_xlfn.IFERROR(('Figure 7 output (elec)'!M16/'Figure 7 input (elec)'!M16),"N/A")</f>
        <v>0.35581618509435975</v>
      </c>
      <c r="N16" s="156">
        <f>_xlfn.IFERROR(('Figure 7 output (elec)'!N16/'Figure 7 input (elec)'!N16),"N/A")</f>
        <v>0.3510026540843409</v>
      </c>
      <c r="O16" s="156">
        <f>_xlfn.IFERROR(('Figure 7 output (elec)'!O16/'Figure 7 input (elec)'!O16),"N/A")</f>
        <v>0.351301961067572</v>
      </c>
      <c r="P16" s="156">
        <f>_xlfn.IFERROR(('Figure 7 output (elec)'!P16/'Figure 7 input (elec)'!P16),"N/A")</f>
        <v>0.3503559633027523</v>
      </c>
      <c r="Q16" s="156">
        <f>_xlfn.IFERROR(('Figure 7 output (elec)'!Q16/'Figure 7 input (elec)'!Q16),"N/A")</f>
        <v>0.3544857768052516</v>
      </c>
      <c r="R16" s="156">
        <f>_xlfn.IFERROR(('Figure 7 output (elec)'!R16/'Figure 7 input (elec)'!R16),"N/A")</f>
        <v>0.3499633162142333</v>
      </c>
      <c r="S16" s="156">
        <f>_xlfn.IFERROR(('Figure 7 output (elec)'!S16/'Figure 7 input (elec)'!S16),"N/A")</f>
        <v>0.32065956854910094</v>
      </c>
      <c r="T16" s="156">
        <f>_xlfn.IFERROR(('Figure 7 output (elec)'!T16/'Figure 7 input (elec)'!T16),"N/A")</f>
        <v>0.3496844618795838</v>
      </c>
      <c r="U16" s="156">
        <f>_xlfn.IFERROR(('Figure 7 output (elec)'!U16/'Figure 7 input (elec)'!U16),"N/A")</f>
        <v>0.3677900758612113</v>
      </c>
      <c r="V16" s="156">
        <f>_xlfn.IFERROR(('Figure 7 output (elec)'!V16/'Figure 7 input (elec)'!V16),"N/A")</f>
        <v>0.34477635712401794</v>
      </c>
      <c r="W16" s="156">
        <f>_xlfn.IFERROR(('Figure 7 output (elec)'!W16/'Figure 7 input (elec)'!W16),"N/A")</f>
        <v>0.3462107342785473</v>
      </c>
      <c r="X16" s="156">
        <f>_xlfn.IFERROR(('Figure 7 output (elec)'!X16/'Figure 7 input (elec)'!X16),"N/A")</f>
        <v>0.36321681266106876</v>
      </c>
      <c r="Y16" s="156">
        <f>_xlfn.IFERROR(('Figure 7 output (elec)'!Y16/'Figure 7 input (elec)'!Y16),"N/A")</f>
        <v>0.35429074601612837</v>
      </c>
      <c r="Z16" s="156">
        <f>_xlfn.IFERROR(('Figure 7 output (elec)'!Z16/'Figure 7 input (elec)'!Z16),"N/A")</f>
        <v>0.3500000611839728</v>
      </c>
      <c r="AA16" s="156">
        <f>_xlfn.IFERROR(('Figure 7 output (elec)'!AA16/'Figure 7 input (elec)'!AA16),"N/A")</f>
        <v>0.34704499025510394</v>
      </c>
      <c r="AB16" s="156">
        <f>_xlfn.IFERROR(('Figure 7 output (elec)'!AB16/'Figure 7 input (elec)'!AB16),"N/A")</f>
        <v>0.3480000082669203</v>
      </c>
      <c r="AC16" s="156">
        <f>_xlfn.IFERROR(('Figure 7 output (elec)'!AC16/'Figure 7 input (elec)'!AC16),"N/A")</f>
        <v>0.3625073265996588</v>
      </c>
      <c r="AD16" s="156">
        <f>_xlfn.IFERROR(('Figure 7 output (elec)'!AD16/'Figure 7 input (elec)'!AD16),"N/A")</f>
        <v>0.3585699540862627</v>
      </c>
      <c r="AE16" s="156">
        <f>_xlfn.IFERROR(('Figure 7 output (elec)'!AE16/'Figure 7 input (elec)'!AE16),"N/A")</f>
        <v>0.36903018546071054</v>
      </c>
      <c r="AF16" s="156">
        <f>_xlfn.IFERROR(('Figure 7 output (elec)'!AF16/'Figure 7 input (elec)'!AF16),"N/A")</f>
        <v>0.3621300047551938</v>
      </c>
      <c r="AG16" s="156">
        <f>_xlfn.IFERROR(('Figure 7 output (elec)'!AG16/'Figure 7 input (elec)'!AG16),"N/A")</f>
        <v>0.36521003821538967</v>
      </c>
    </row>
    <row r="17" spans="1:33" ht="12">
      <c r="A17" s="62" t="s">
        <v>26</v>
      </c>
      <c r="B17" s="156">
        <f>_xlfn.IFERROR(('Figure 7 output (elec)'!B17/'Figure 7 input (elec)'!B17),"N/A")</f>
        <v>0.39722642688291865</v>
      </c>
      <c r="C17" s="156">
        <f>_xlfn.IFERROR(('Figure 7 output (elec)'!C17/'Figure 7 input (elec)'!C17),"N/A")</f>
        <v>0.39708949271354294</v>
      </c>
      <c r="D17" s="156">
        <f>_xlfn.IFERROR(('Figure 7 output (elec)'!D17/'Figure 7 input (elec)'!D17),"N/A")</f>
        <v>0.39684521953408425</v>
      </c>
      <c r="E17" s="156">
        <f>_xlfn.IFERROR(('Figure 7 output (elec)'!E17/'Figure 7 input (elec)'!E17),"N/A")</f>
        <v>0.3974519393454738</v>
      </c>
      <c r="F17" s="156">
        <f>_xlfn.IFERROR(('Figure 7 output (elec)'!F17/'Figure 7 input (elec)'!F17),"N/A")</f>
        <v>0.397954722409895</v>
      </c>
      <c r="G17" s="156">
        <f>_xlfn.IFERROR(('Figure 7 output (elec)'!G17/'Figure 7 input (elec)'!G17),"N/A")</f>
        <v>0.39847359792806075</v>
      </c>
      <c r="H17" s="156">
        <f>_xlfn.IFERROR(('Figure 7 output (elec)'!H17/'Figure 7 input (elec)'!H17),"N/A")</f>
        <v>0.39848051271043516</v>
      </c>
      <c r="I17" s="156">
        <f>_xlfn.IFERROR(('Figure 7 output (elec)'!I17/'Figure 7 input (elec)'!I17),"N/A")</f>
        <v>0.399756917418862</v>
      </c>
      <c r="J17" s="156">
        <f>_xlfn.IFERROR(('Figure 7 output (elec)'!J17/'Figure 7 input (elec)'!J17),"N/A")</f>
        <v>0.4041547082137488</v>
      </c>
      <c r="K17" s="156">
        <f>_xlfn.IFERROR(('Figure 7 output (elec)'!K17/'Figure 7 input (elec)'!K17),"N/A")</f>
        <v>0.4056600131072918</v>
      </c>
      <c r="L17" s="156">
        <f>_xlfn.IFERROR(('Figure 7 output (elec)'!L17/'Figure 7 input (elec)'!L17),"N/A")</f>
        <v>0.4043690719716045</v>
      </c>
      <c r="M17" s="156">
        <f>_xlfn.IFERROR(('Figure 7 output (elec)'!M17/'Figure 7 input (elec)'!M17),"N/A")</f>
        <v>0.39999907158109743</v>
      </c>
      <c r="N17" s="156">
        <f>_xlfn.IFERROR(('Figure 7 output (elec)'!N17/'Figure 7 input (elec)'!N17),"N/A")</f>
        <v>0.394172599635878</v>
      </c>
      <c r="O17" s="156">
        <f>_xlfn.IFERROR(('Figure 7 output (elec)'!O17/'Figure 7 input (elec)'!O17),"N/A")</f>
        <v>0.4212981895237741</v>
      </c>
      <c r="P17" s="156">
        <f>_xlfn.IFERROR(('Figure 7 output (elec)'!P17/'Figure 7 input (elec)'!P17),"N/A")</f>
        <v>0.42160238708601294</v>
      </c>
      <c r="Q17" s="156">
        <f>_xlfn.IFERROR(('Figure 7 output (elec)'!Q17/'Figure 7 input (elec)'!Q17),"N/A")</f>
        <v>0.41095792932125974</v>
      </c>
      <c r="R17" s="156">
        <f>_xlfn.IFERROR(('Figure 7 output (elec)'!R17/'Figure 7 input (elec)'!R17),"N/A")</f>
        <v>0.3987062229502977</v>
      </c>
      <c r="S17" s="156">
        <f>_xlfn.IFERROR(('Figure 7 output (elec)'!S17/'Figure 7 input (elec)'!S17),"N/A")</f>
        <v>0.3953741901150617</v>
      </c>
      <c r="T17" s="156">
        <f>_xlfn.IFERROR(('Figure 7 output (elec)'!T17/'Figure 7 input (elec)'!T17),"N/A")</f>
        <v>0.4038637007404266</v>
      </c>
      <c r="U17" s="156">
        <f>_xlfn.IFERROR(('Figure 7 output (elec)'!U17/'Figure 7 input (elec)'!U17),"N/A")</f>
        <v>0.3977066110446926</v>
      </c>
      <c r="V17" s="156">
        <f>_xlfn.IFERROR(('Figure 7 output (elec)'!V17/'Figure 7 input (elec)'!V17),"N/A")</f>
        <v>0.40049124961621124</v>
      </c>
      <c r="W17" s="156">
        <f>_xlfn.IFERROR(('Figure 7 output (elec)'!W17/'Figure 7 input (elec)'!W17),"N/A")</f>
        <v>0.40255237276192657</v>
      </c>
      <c r="X17" s="156">
        <f>_xlfn.IFERROR(('Figure 7 output (elec)'!X17/'Figure 7 input (elec)'!X17),"N/A")</f>
        <v>0.4019155190261642</v>
      </c>
      <c r="Y17" s="156">
        <f>_xlfn.IFERROR(('Figure 7 output (elec)'!Y17/'Figure 7 input (elec)'!Y17),"N/A")</f>
        <v>0.3970172821421455</v>
      </c>
      <c r="Z17" s="156">
        <f>_xlfn.IFERROR(('Figure 7 output (elec)'!Z17/'Figure 7 input (elec)'!Z17),"N/A")</f>
        <v>0.40088531030781893</v>
      </c>
      <c r="AA17" s="156">
        <f>_xlfn.IFERROR(('Figure 7 output (elec)'!AA17/'Figure 7 input (elec)'!AA17),"N/A")</f>
        <v>0.41999891975586484</v>
      </c>
      <c r="AB17" s="156">
        <f>_xlfn.IFERROR(('Figure 7 output (elec)'!AB17/'Figure 7 input (elec)'!AB17),"N/A")</f>
        <v>0.41735695644761517</v>
      </c>
      <c r="AC17" s="156">
        <f>_xlfn.IFERROR(('Figure 7 output (elec)'!AC17/'Figure 7 input (elec)'!AC17),"N/A")</f>
        <v>0.4267327205706704</v>
      </c>
      <c r="AD17" s="156">
        <f>_xlfn.IFERROR(('Figure 7 output (elec)'!AD17/'Figure 7 input (elec)'!AD17),"N/A")</f>
        <v>0.4281242449681607</v>
      </c>
      <c r="AE17" s="156">
        <f>_xlfn.IFERROR(('Figure 7 output (elec)'!AE17/'Figure 7 input (elec)'!AE17),"N/A")</f>
        <v>0.4159955565014717</v>
      </c>
      <c r="AF17" s="156">
        <f>_xlfn.IFERROR(('Figure 7 output (elec)'!AF17/'Figure 7 input (elec)'!AF17),"N/A")</f>
        <v>0.4091453616852292</v>
      </c>
      <c r="AG17" s="156">
        <f>_xlfn.IFERROR(('Figure 7 output (elec)'!AG17/'Figure 7 input (elec)'!AG17),"N/A")</f>
        <v>0.42473947196650835</v>
      </c>
    </row>
    <row r="18" spans="1:33" ht="12">
      <c r="A18" s="62" t="s">
        <v>13</v>
      </c>
      <c r="B18" s="156" t="str">
        <f>_xlfn.IFERROR(('Figure 7 output (elec)'!B18/'Figure 7 input (elec)'!B18),"N/A")</f>
        <v>N/A</v>
      </c>
      <c r="C18" s="156">
        <f>_xlfn.IFERROR(('Figure 7 output (elec)'!C18/'Figure 7 input (elec)'!C18),"N/A")</f>
        <v>0.30672645739910315</v>
      </c>
      <c r="D18" s="156">
        <f>_xlfn.IFERROR(('Figure 7 output (elec)'!D18/'Figure 7 input (elec)'!D18),"N/A")</f>
        <v>0.3347557161720759</v>
      </c>
      <c r="E18" s="156">
        <f>_xlfn.IFERROR(('Figure 7 output (elec)'!E18/'Figure 7 input (elec)'!E18),"N/A")</f>
        <v>0.29170768648239304</v>
      </c>
      <c r="F18" s="156">
        <f>_xlfn.IFERROR(('Figure 7 output (elec)'!F18/'Figure 7 input (elec)'!F18),"N/A")</f>
        <v>0.3015490533562823</v>
      </c>
      <c r="G18" s="156">
        <f>_xlfn.IFERROR(('Figure 7 output (elec)'!G18/'Figure 7 input (elec)'!G18),"N/A")</f>
        <v>0.3084057971014493</v>
      </c>
      <c r="H18" s="156">
        <f>_xlfn.IFERROR(('Figure 7 output (elec)'!H18/'Figure 7 input (elec)'!H18),"N/A")</f>
        <v>0.34092972972972974</v>
      </c>
      <c r="I18" s="156">
        <f>_xlfn.IFERROR(('Figure 7 output (elec)'!I18/'Figure 7 input (elec)'!I18),"N/A")</f>
        <v>0.3744743637034305</v>
      </c>
      <c r="J18" s="156">
        <f>_xlfn.IFERROR(('Figure 7 output (elec)'!J18/'Figure 7 input (elec)'!J18),"N/A")</f>
        <v>0.35604395604395606</v>
      </c>
      <c r="K18" s="156">
        <f>_xlfn.IFERROR(('Figure 7 output (elec)'!K18/'Figure 7 input (elec)'!K18),"N/A")</f>
        <v>0.35409836065573774</v>
      </c>
      <c r="L18" s="156">
        <f>_xlfn.IFERROR(('Figure 7 output (elec)'!L18/'Figure 7 input (elec)'!L18),"N/A")</f>
        <v>0.33157894736842103</v>
      </c>
      <c r="M18" s="156">
        <f>_xlfn.IFERROR(('Figure 7 output (elec)'!M18/'Figure 7 input (elec)'!M18),"N/A")</f>
        <v>0.4</v>
      </c>
      <c r="N18" s="156">
        <f>_xlfn.IFERROR(('Figure 7 output (elec)'!N18/'Figure 7 input (elec)'!N18),"N/A")</f>
        <v>0.2647058823529412</v>
      </c>
      <c r="O18" s="156">
        <f>_xlfn.IFERROR(('Figure 7 output (elec)'!O18/'Figure 7 input (elec)'!O18),"N/A")</f>
        <v>0.2646559849198869</v>
      </c>
      <c r="P18" s="156" t="str">
        <f>_xlfn.IFERROR(('Figure 7 output (elec)'!P18/'Figure 7 input (elec)'!P18),"N/A")</f>
        <v>N/A</v>
      </c>
      <c r="Q18" s="156" t="str">
        <f>_xlfn.IFERROR(('Figure 7 output (elec)'!Q18/'Figure 7 input (elec)'!Q18),"N/A")</f>
        <v>N/A</v>
      </c>
      <c r="R18" s="156" t="str">
        <f>_xlfn.IFERROR(('Figure 7 output (elec)'!R18/'Figure 7 input (elec)'!R18),"N/A")</f>
        <v>N/A</v>
      </c>
      <c r="S18" s="156" t="str">
        <f>_xlfn.IFERROR(('Figure 7 output (elec)'!S18/'Figure 7 input (elec)'!S18),"N/A")</f>
        <v>N/A</v>
      </c>
      <c r="T18" s="156" t="str">
        <f>_xlfn.IFERROR(('Figure 7 output (elec)'!T18/'Figure 7 input (elec)'!T18),"N/A")</f>
        <v>N/A</v>
      </c>
      <c r="U18" s="156" t="str">
        <f>_xlfn.IFERROR(('Figure 7 output (elec)'!U18/'Figure 7 input (elec)'!U18),"N/A")</f>
        <v>N/A</v>
      </c>
      <c r="V18" s="156">
        <f>_xlfn.IFERROR(('Figure 7 output (elec)'!V18/'Figure 7 input (elec)'!V18),"N/A")</f>
        <v>0.3585521646557842</v>
      </c>
      <c r="W18" s="156">
        <f>_xlfn.IFERROR(('Figure 7 output (elec)'!W18/'Figure 7 input (elec)'!W18),"N/A")</f>
        <v>0.3507692307692308</v>
      </c>
      <c r="X18" s="156">
        <f>_xlfn.IFERROR(('Figure 7 output (elec)'!X18/'Figure 7 input (elec)'!X18),"N/A")</f>
        <v>0.32727272727272727</v>
      </c>
      <c r="Y18" s="156">
        <f>_xlfn.IFERROR(('Figure 7 output (elec)'!Y18/'Figure 7 input (elec)'!Y18),"N/A")</f>
        <v>0.6000000000000001</v>
      </c>
      <c r="Z18" s="156" t="str">
        <f>_xlfn.IFERROR(('Figure 7 output (elec)'!Z18/'Figure 7 input (elec)'!Z18),"N/A")</f>
        <v>N/A</v>
      </c>
      <c r="AA18" s="156" t="str">
        <f>_xlfn.IFERROR(('Figure 7 output (elec)'!AA18/'Figure 7 input (elec)'!AA18),"N/A")</f>
        <v>N/A</v>
      </c>
      <c r="AB18" s="156" t="str">
        <f>_xlfn.IFERROR(('Figure 7 output (elec)'!AB18/'Figure 7 input (elec)'!AB18),"N/A")</f>
        <v>N/A</v>
      </c>
      <c r="AC18" s="156" t="str">
        <f>_xlfn.IFERROR(('Figure 7 output (elec)'!AC18/'Figure 7 input (elec)'!AC18),"N/A")</f>
        <v>N/A</v>
      </c>
      <c r="AD18" s="156" t="str">
        <f>_xlfn.IFERROR(('Figure 7 output (elec)'!AD18/'Figure 7 input (elec)'!AD18),"N/A")</f>
        <v>N/A</v>
      </c>
      <c r="AE18" s="156" t="str">
        <f>_xlfn.IFERROR(('Figure 7 output (elec)'!AE18/'Figure 7 input (elec)'!AE18),"N/A")</f>
        <v>N/A</v>
      </c>
      <c r="AF18" s="156" t="str">
        <f>_xlfn.IFERROR(('Figure 7 output (elec)'!AF18/'Figure 7 input (elec)'!AF18),"N/A")</f>
        <v>N/A</v>
      </c>
      <c r="AG18" s="156" t="str">
        <f>_xlfn.IFERROR(('Figure 7 output (elec)'!AG18/'Figure 7 input (elec)'!AG18),"N/A")</f>
        <v>N/A</v>
      </c>
    </row>
    <row r="19" spans="1:33" ht="12">
      <c r="A19" s="62" t="s">
        <v>14</v>
      </c>
      <c r="B19" s="156" t="str">
        <f>_xlfn.IFERROR(('Figure 7 output (elec)'!B19/'Figure 7 input (elec)'!B19),"N/A")</f>
        <v>N/A</v>
      </c>
      <c r="C19" s="156" t="str">
        <f>_xlfn.IFERROR(('Figure 7 output (elec)'!C19/'Figure 7 input (elec)'!C19),"N/A")</f>
        <v>N/A</v>
      </c>
      <c r="D19" s="156" t="str">
        <f>_xlfn.IFERROR(('Figure 7 output (elec)'!D19/'Figure 7 input (elec)'!D19),"N/A")</f>
        <v>N/A</v>
      </c>
      <c r="E19" s="156" t="str">
        <f>_xlfn.IFERROR(('Figure 7 output (elec)'!E19/'Figure 7 input (elec)'!E19),"N/A")</f>
        <v>N/A</v>
      </c>
      <c r="F19" s="156" t="str">
        <f>_xlfn.IFERROR(('Figure 7 output (elec)'!F19/'Figure 7 input (elec)'!F19),"N/A")</f>
        <v>N/A</v>
      </c>
      <c r="G19" s="156" t="str">
        <f>_xlfn.IFERROR(('Figure 7 output (elec)'!G19/'Figure 7 input (elec)'!G19),"N/A")</f>
        <v>N/A</v>
      </c>
      <c r="H19" s="156" t="str">
        <f>_xlfn.IFERROR(('Figure 7 output (elec)'!H19/'Figure 7 input (elec)'!H19),"N/A")</f>
        <v>N/A</v>
      </c>
      <c r="I19" s="156" t="str">
        <f>_xlfn.IFERROR(('Figure 7 output (elec)'!I19/'Figure 7 input (elec)'!I19),"N/A")</f>
        <v>N/A</v>
      </c>
      <c r="J19" s="156" t="str">
        <f>_xlfn.IFERROR(('Figure 7 output (elec)'!J19/'Figure 7 input (elec)'!J19),"N/A")</f>
        <v>N/A</v>
      </c>
      <c r="K19" s="156" t="str">
        <f>_xlfn.IFERROR(('Figure 7 output (elec)'!K19/'Figure 7 input (elec)'!K19),"N/A")</f>
        <v>N/A</v>
      </c>
      <c r="L19" s="156" t="str">
        <f>_xlfn.IFERROR(('Figure 7 output (elec)'!L19/'Figure 7 input (elec)'!L19),"N/A")</f>
        <v>N/A</v>
      </c>
      <c r="M19" s="156" t="str">
        <f>_xlfn.IFERROR(('Figure 7 output (elec)'!M19/'Figure 7 input (elec)'!M19),"N/A")</f>
        <v>N/A</v>
      </c>
      <c r="N19" s="156">
        <f>_xlfn.IFERROR(('Figure 7 output (elec)'!N19/'Figure 7 input (elec)'!N19),"N/A")</f>
        <v>0.3087591240875912</v>
      </c>
      <c r="O19" s="156">
        <f>_xlfn.IFERROR(('Figure 7 output (elec)'!O19/'Figure 7 input (elec)'!O19),"N/A")</f>
        <v>0.27508833922261483</v>
      </c>
      <c r="P19" s="156">
        <f>_xlfn.IFERROR(('Figure 7 output (elec)'!P19/'Figure 7 input (elec)'!P19),"N/A")</f>
        <v>0.26977411258515593</v>
      </c>
      <c r="Q19" s="156">
        <f>_xlfn.IFERROR(('Figure 7 output (elec)'!Q19/'Figure 7 input (elec)'!Q19),"N/A")</f>
        <v>0.17083333333333334</v>
      </c>
      <c r="R19" s="156">
        <f>_xlfn.IFERROR(('Figure 7 output (elec)'!R19/'Figure 7 input (elec)'!R19),"N/A")</f>
        <v>0.16599839615076184</v>
      </c>
      <c r="S19" s="156">
        <f>_xlfn.IFERROR(('Figure 7 output (elec)'!S19/'Figure 7 input (elec)'!S19),"N/A")</f>
        <v>0.2552380952380952</v>
      </c>
      <c r="T19" s="156">
        <f>_xlfn.IFERROR(('Figure 7 output (elec)'!T19/'Figure 7 input (elec)'!T19),"N/A")</f>
        <v>0.2626651982378855</v>
      </c>
      <c r="U19" s="156">
        <f>_xlfn.IFERROR(('Figure 7 output (elec)'!U19/'Figure 7 input (elec)'!U19),"N/A")</f>
        <v>0.2427417107829479</v>
      </c>
      <c r="V19" s="156">
        <f>_xlfn.IFERROR(('Figure 7 output (elec)'!V19/'Figure 7 input (elec)'!V19),"N/A")</f>
        <v>0.25480583861195266</v>
      </c>
      <c r="W19" s="156" t="str">
        <f>_xlfn.IFERROR(('Figure 7 output (elec)'!W19/'Figure 7 input (elec)'!W19),"N/A")</f>
        <v>N/A</v>
      </c>
      <c r="X19" s="156" t="str">
        <f>_xlfn.IFERROR(('Figure 7 output (elec)'!X19/'Figure 7 input (elec)'!X19),"N/A")</f>
        <v>N/A</v>
      </c>
      <c r="Y19" s="156" t="str">
        <f>_xlfn.IFERROR(('Figure 7 output (elec)'!Y19/'Figure 7 input (elec)'!Y19),"N/A")</f>
        <v>N/A</v>
      </c>
      <c r="Z19" s="156">
        <f>_xlfn.IFERROR(('Figure 7 output (elec)'!Z19/'Figure 7 input (elec)'!Z19),"N/A")</f>
        <v>0.28800000000000003</v>
      </c>
      <c r="AA19" s="156" t="str">
        <f>_xlfn.IFERROR(('Figure 7 output (elec)'!AA19/'Figure 7 input (elec)'!AA19),"N/A")</f>
        <v>N/A</v>
      </c>
      <c r="AB19" s="156" t="str">
        <f>_xlfn.IFERROR(('Figure 7 output (elec)'!AB19/'Figure 7 input (elec)'!AB19),"N/A")</f>
        <v>N/A</v>
      </c>
      <c r="AC19" s="156" t="str">
        <f>_xlfn.IFERROR(('Figure 7 output (elec)'!AC19/'Figure 7 input (elec)'!AC19),"N/A")</f>
        <v>N/A</v>
      </c>
      <c r="AD19" s="156" t="str">
        <f>_xlfn.IFERROR(('Figure 7 output (elec)'!AD19/'Figure 7 input (elec)'!AD19),"N/A")</f>
        <v>N/A</v>
      </c>
      <c r="AE19" s="156" t="str">
        <f>_xlfn.IFERROR(('Figure 7 output (elec)'!AE19/'Figure 7 input (elec)'!AE19),"N/A")</f>
        <v>N/A</v>
      </c>
      <c r="AF19" s="156">
        <f>_xlfn.IFERROR(('Figure 7 output (elec)'!AF19/'Figure 7 input (elec)'!AF19),"N/A")</f>
        <v>0.24827586206896554</v>
      </c>
      <c r="AG19" s="156" t="str">
        <f>_xlfn.IFERROR(('Figure 7 output (elec)'!AG19/'Figure 7 input (elec)'!AG19),"N/A")</f>
        <v>N/A</v>
      </c>
    </row>
    <row r="20" spans="1:33" ht="12">
      <c r="A20" s="62" t="s">
        <v>15</v>
      </c>
      <c r="B20" s="156" t="str">
        <f>_xlfn.IFERROR(('Figure 7 output (elec)'!B20/'Figure 7 input (elec)'!B20),"N/A")</f>
        <v>N/A</v>
      </c>
      <c r="C20" s="156" t="str">
        <f>_xlfn.IFERROR(('Figure 7 output (elec)'!C20/'Figure 7 input (elec)'!C20),"N/A")</f>
        <v>N/A</v>
      </c>
      <c r="D20" s="156" t="str">
        <f>_xlfn.IFERROR(('Figure 7 output (elec)'!D20/'Figure 7 input (elec)'!D20),"N/A")</f>
        <v>N/A</v>
      </c>
      <c r="E20" s="156" t="str">
        <f>_xlfn.IFERROR(('Figure 7 output (elec)'!E20/'Figure 7 input (elec)'!E20),"N/A")</f>
        <v>N/A</v>
      </c>
      <c r="F20" s="156" t="str">
        <f>_xlfn.IFERROR(('Figure 7 output (elec)'!F20/'Figure 7 input (elec)'!F20),"N/A")</f>
        <v>N/A</v>
      </c>
      <c r="G20" s="156" t="str">
        <f>_xlfn.IFERROR(('Figure 7 output (elec)'!G20/'Figure 7 input (elec)'!G20),"N/A")</f>
        <v>N/A</v>
      </c>
      <c r="H20" s="156" t="str">
        <f>_xlfn.IFERROR(('Figure 7 output (elec)'!H20/'Figure 7 input (elec)'!H20),"N/A")</f>
        <v>N/A</v>
      </c>
      <c r="I20" s="156" t="str">
        <f>_xlfn.IFERROR(('Figure 7 output (elec)'!I20/'Figure 7 input (elec)'!I20),"N/A")</f>
        <v>N/A</v>
      </c>
      <c r="J20" s="156" t="str">
        <f>_xlfn.IFERROR(('Figure 7 output (elec)'!J20/'Figure 7 input (elec)'!J20),"N/A")</f>
        <v>N/A</v>
      </c>
      <c r="K20" s="156" t="str">
        <f>_xlfn.IFERROR(('Figure 7 output (elec)'!K20/'Figure 7 input (elec)'!K20),"N/A")</f>
        <v>N/A</v>
      </c>
      <c r="L20" s="156" t="str">
        <f>_xlfn.IFERROR(('Figure 7 output (elec)'!L20/'Figure 7 input (elec)'!L20),"N/A")</f>
        <v>N/A</v>
      </c>
      <c r="M20" s="156" t="str">
        <f>_xlfn.IFERROR(('Figure 7 output (elec)'!M20/'Figure 7 input (elec)'!M20),"N/A")</f>
        <v>N/A</v>
      </c>
      <c r="N20" s="156" t="str">
        <f>_xlfn.IFERROR(('Figure 7 output (elec)'!N20/'Figure 7 input (elec)'!N20),"N/A")</f>
        <v>N/A</v>
      </c>
      <c r="O20" s="156" t="str">
        <f>_xlfn.IFERROR(('Figure 7 output (elec)'!O20/'Figure 7 input (elec)'!O20),"N/A")</f>
        <v>N/A</v>
      </c>
      <c r="P20" s="156">
        <f>_xlfn.IFERROR(('Figure 7 output (elec)'!P20/'Figure 7 input (elec)'!P20),"N/A")</f>
        <v>0.37102324177482643</v>
      </c>
      <c r="Q20" s="156">
        <f>_xlfn.IFERROR(('Figure 7 output (elec)'!Q20/'Figure 7 input (elec)'!Q20),"N/A")</f>
        <v>0.3733903078566573</v>
      </c>
      <c r="R20" s="156">
        <f>_xlfn.IFERROR(('Figure 7 output (elec)'!R20/'Figure 7 input (elec)'!R20),"N/A")</f>
        <v>0.37589339365876073</v>
      </c>
      <c r="S20" s="156">
        <f>_xlfn.IFERROR(('Figure 7 output (elec)'!S20/'Figure 7 input (elec)'!S20),"N/A")</f>
        <v>0.3726280991735537</v>
      </c>
      <c r="T20" s="156">
        <f>_xlfn.IFERROR(('Figure 7 output (elec)'!T20/'Figure 7 input (elec)'!T20),"N/A")</f>
        <v>0.3671273813970863</v>
      </c>
      <c r="U20" s="156">
        <f>_xlfn.IFERROR(('Figure 7 output (elec)'!U20/'Figure 7 input (elec)'!U20),"N/A")</f>
        <v>0.3678747742323901</v>
      </c>
      <c r="V20" s="156">
        <f>_xlfn.IFERROR(('Figure 7 output (elec)'!V20/'Figure 7 input (elec)'!V20),"N/A")</f>
        <v>0.3717527205371614</v>
      </c>
      <c r="W20" s="156">
        <f>_xlfn.IFERROR(('Figure 7 output (elec)'!W20/'Figure 7 input (elec)'!W20),"N/A")</f>
        <v>0.3614415470260767</v>
      </c>
      <c r="X20" s="156">
        <f>_xlfn.IFERROR(('Figure 7 output (elec)'!X20/'Figure 7 input (elec)'!X20),"N/A")</f>
        <v>0.3638928067700987</v>
      </c>
      <c r="Y20" s="156">
        <f>_xlfn.IFERROR(('Figure 7 output (elec)'!Y20/'Figure 7 input (elec)'!Y20),"N/A")</f>
        <v>0.37583749867063704</v>
      </c>
      <c r="Z20" s="156" t="str">
        <f>_xlfn.IFERROR(('Figure 7 output (elec)'!Z20/'Figure 7 input (elec)'!Z20),"N/A")</f>
        <v>N/A</v>
      </c>
      <c r="AA20" s="156" t="str">
        <f>_xlfn.IFERROR(('Figure 7 output (elec)'!AA20/'Figure 7 input (elec)'!AA20),"N/A")</f>
        <v>N/A</v>
      </c>
      <c r="AB20" s="156" t="str">
        <f>_xlfn.IFERROR(('Figure 7 output (elec)'!AB20/'Figure 7 input (elec)'!AB20),"N/A")</f>
        <v>N/A</v>
      </c>
      <c r="AC20" s="156" t="str">
        <f>_xlfn.IFERROR(('Figure 7 output (elec)'!AC20/'Figure 7 input (elec)'!AC20),"N/A")</f>
        <v>N/A</v>
      </c>
      <c r="AD20" s="156" t="str">
        <f>_xlfn.IFERROR(('Figure 7 output (elec)'!AD20/'Figure 7 input (elec)'!AD20),"N/A")</f>
        <v>N/A</v>
      </c>
      <c r="AE20" s="156" t="str">
        <f>_xlfn.IFERROR(('Figure 7 output (elec)'!AE20/'Figure 7 input (elec)'!AE20),"N/A")</f>
        <v>N/A</v>
      </c>
      <c r="AF20" s="156">
        <f>_xlfn.IFERROR(('Figure 7 output (elec)'!AF20/'Figure 7 input (elec)'!AF20),"N/A")</f>
        <v>0.3378112111187013</v>
      </c>
      <c r="AG20" s="156">
        <f>_xlfn.IFERROR(('Figure 7 output (elec)'!AG20/'Figure 7 input (elec)'!AG20),"N/A")</f>
        <v>0.4629573328056058</v>
      </c>
    </row>
    <row r="21" spans="1:33" ht="12">
      <c r="A21" s="62" t="s">
        <v>16</v>
      </c>
      <c r="B21" s="156" t="str">
        <f>_xlfn.IFERROR(('Figure 7 output (elec)'!B21/'Figure 7 input (elec)'!B21),"N/A")</f>
        <v>N/A</v>
      </c>
      <c r="C21" s="156" t="str">
        <f>_xlfn.IFERROR(('Figure 7 output (elec)'!C21/'Figure 7 input (elec)'!C21),"N/A")</f>
        <v>N/A</v>
      </c>
      <c r="D21" s="156" t="str">
        <f>_xlfn.IFERROR(('Figure 7 output (elec)'!D21/'Figure 7 input (elec)'!D21),"N/A")</f>
        <v>N/A</v>
      </c>
      <c r="E21" s="156" t="str">
        <f>_xlfn.IFERROR(('Figure 7 output (elec)'!E21/'Figure 7 input (elec)'!E21),"N/A")</f>
        <v>N/A</v>
      </c>
      <c r="F21" s="156" t="str">
        <f>_xlfn.IFERROR(('Figure 7 output (elec)'!F21/'Figure 7 input (elec)'!F21),"N/A")</f>
        <v>N/A</v>
      </c>
      <c r="G21" s="156" t="str">
        <f>_xlfn.IFERROR(('Figure 7 output (elec)'!G21/'Figure 7 input (elec)'!G21),"N/A")</f>
        <v>N/A</v>
      </c>
      <c r="H21" s="156" t="str">
        <f>_xlfn.IFERROR(('Figure 7 output (elec)'!H21/'Figure 7 input (elec)'!H21),"N/A")</f>
        <v>N/A</v>
      </c>
      <c r="I21" s="156" t="str">
        <f>_xlfn.IFERROR(('Figure 7 output (elec)'!I21/'Figure 7 input (elec)'!I21),"N/A")</f>
        <v>N/A</v>
      </c>
      <c r="J21" s="156" t="str">
        <f>_xlfn.IFERROR(('Figure 7 output (elec)'!J21/'Figure 7 input (elec)'!J21),"N/A")</f>
        <v>N/A</v>
      </c>
      <c r="K21" s="156" t="str">
        <f>_xlfn.IFERROR(('Figure 7 output (elec)'!K21/'Figure 7 input (elec)'!K21),"N/A")</f>
        <v>N/A</v>
      </c>
      <c r="L21" s="156" t="str">
        <f>_xlfn.IFERROR(('Figure 7 output (elec)'!L21/'Figure 7 input (elec)'!L21),"N/A")</f>
        <v>N/A</v>
      </c>
      <c r="M21" s="156" t="str">
        <f>_xlfn.IFERROR(('Figure 7 output (elec)'!M21/'Figure 7 input (elec)'!M21),"N/A")</f>
        <v>N/A</v>
      </c>
      <c r="N21" s="156" t="str">
        <f>_xlfn.IFERROR(('Figure 7 output (elec)'!N21/'Figure 7 input (elec)'!N21),"N/A")</f>
        <v>N/A</v>
      </c>
      <c r="O21" s="156" t="str">
        <f>_xlfn.IFERROR(('Figure 7 output (elec)'!O21/'Figure 7 input (elec)'!O21),"N/A")</f>
        <v>N/A</v>
      </c>
      <c r="P21" s="156" t="str">
        <f>_xlfn.IFERROR(('Figure 7 output (elec)'!P21/'Figure 7 input (elec)'!P21),"N/A")</f>
        <v>N/A</v>
      </c>
      <c r="Q21" s="156" t="str">
        <f>_xlfn.IFERROR(('Figure 7 output (elec)'!Q21/'Figure 7 input (elec)'!Q21),"N/A")</f>
        <v>N/A</v>
      </c>
      <c r="R21" s="156" t="str">
        <f>_xlfn.IFERROR(('Figure 7 output (elec)'!R21/'Figure 7 input (elec)'!R21),"N/A")</f>
        <v>N/A</v>
      </c>
      <c r="S21" s="156" t="str">
        <f>_xlfn.IFERROR(('Figure 7 output (elec)'!S21/'Figure 7 input (elec)'!S21),"N/A")</f>
        <v>N/A</v>
      </c>
      <c r="T21" s="156" t="str">
        <f>_xlfn.IFERROR(('Figure 7 output (elec)'!T21/'Figure 7 input (elec)'!T21),"N/A")</f>
        <v>N/A</v>
      </c>
      <c r="U21" s="156" t="str">
        <f>_xlfn.IFERROR(('Figure 7 output (elec)'!U21/'Figure 7 input (elec)'!U21),"N/A")</f>
        <v>N/A</v>
      </c>
      <c r="V21" s="156" t="str">
        <f>_xlfn.IFERROR(('Figure 7 output (elec)'!V21/'Figure 7 input (elec)'!V21),"N/A")</f>
        <v>N/A</v>
      </c>
      <c r="W21" s="156" t="str">
        <f>_xlfn.IFERROR(('Figure 7 output (elec)'!W21/'Figure 7 input (elec)'!W21),"N/A")</f>
        <v>N/A</v>
      </c>
      <c r="X21" s="156" t="str">
        <f>_xlfn.IFERROR(('Figure 7 output (elec)'!X21/'Figure 7 input (elec)'!X21),"N/A")</f>
        <v>N/A</v>
      </c>
      <c r="Y21" s="156" t="str">
        <f>_xlfn.IFERROR(('Figure 7 output (elec)'!Y21/'Figure 7 input (elec)'!Y21),"N/A")</f>
        <v>N/A</v>
      </c>
      <c r="Z21" s="156" t="str">
        <f>_xlfn.IFERROR(('Figure 7 output (elec)'!Z21/'Figure 7 input (elec)'!Z21),"N/A")</f>
        <v>N/A</v>
      </c>
      <c r="AA21" s="156" t="str">
        <f>_xlfn.IFERROR(('Figure 7 output (elec)'!AA21/'Figure 7 input (elec)'!AA21),"N/A")</f>
        <v>N/A</v>
      </c>
      <c r="AB21" s="156" t="str">
        <f>_xlfn.IFERROR(('Figure 7 output (elec)'!AB21/'Figure 7 input (elec)'!AB21),"N/A")</f>
        <v>N/A</v>
      </c>
      <c r="AC21" s="156" t="str">
        <f>_xlfn.IFERROR(('Figure 7 output (elec)'!AC21/'Figure 7 input (elec)'!AC21),"N/A")</f>
        <v>N/A</v>
      </c>
      <c r="AD21" s="156" t="str">
        <f>_xlfn.IFERROR(('Figure 7 output (elec)'!AD21/'Figure 7 input (elec)'!AD21),"N/A")</f>
        <v>N/A</v>
      </c>
      <c r="AE21" s="156" t="str">
        <f>_xlfn.IFERROR(('Figure 7 output (elec)'!AE21/'Figure 7 input (elec)'!AE21),"N/A")</f>
        <v>N/A</v>
      </c>
      <c r="AF21" s="156" t="str">
        <f>_xlfn.IFERROR(('Figure 7 output (elec)'!AF21/'Figure 7 input (elec)'!AF21),"N/A")</f>
        <v>N/A</v>
      </c>
      <c r="AG21" s="156" t="str">
        <f>_xlfn.IFERROR(('Figure 7 output (elec)'!AG21/'Figure 7 input (elec)'!AG21),"N/A")</f>
        <v>N/A</v>
      </c>
    </row>
    <row r="22" spans="1:33" ht="12">
      <c r="A22" s="62" t="s">
        <v>17</v>
      </c>
      <c r="B22" s="156" t="str">
        <f>_xlfn.IFERROR(('Figure 7 output (elec)'!B22/'Figure 7 input (elec)'!B22),"N/A")</f>
        <v>N/A</v>
      </c>
      <c r="C22" s="156" t="str">
        <f>_xlfn.IFERROR(('Figure 7 output (elec)'!C22/'Figure 7 input (elec)'!C22),"N/A")</f>
        <v>N/A</v>
      </c>
      <c r="D22" s="156" t="str">
        <f>_xlfn.IFERROR(('Figure 7 output (elec)'!D22/'Figure 7 input (elec)'!D22),"N/A")</f>
        <v>N/A</v>
      </c>
      <c r="E22" s="156" t="str">
        <f>_xlfn.IFERROR(('Figure 7 output (elec)'!E22/'Figure 7 input (elec)'!E22),"N/A")</f>
        <v>N/A</v>
      </c>
      <c r="F22" s="156" t="str">
        <f>_xlfn.IFERROR(('Figure 7 output (elec)'!F22/'Figure 7 input (elec)'!F22),"N/A")</f>
        <v>N/A</v>
      </c>
      <c r="G22" s="156" t="str">
        <f>_xlfn.IFERROR(('Figure 7 output (elec)'!G22/'Figure 7 input (elec)'!G22),"N/A")</f>
        <v>N/A</v>
      </c>
      <c r="H22" s="156" t="str">
        <f>_xlfn.IFERROR(('Figure 7 output (elec)'!H22/'Figure 7 input (elec)'!H22),"N/A")</f>
        <v>N/A</v>
      </c>
      <c r="I22" s="156" t="str">
        <f>_xlfn.IFERROR(('Figure 7 output (elec)'!I22/'Figure 7 input (elec)'!I22),"N/A")</f>
        <v>N/A</v>
      </c>
      <c r="J22" s="156" t="str">
        <f>_xlfn.IFERROR(('Figure 7 output (elec)'!J22/'Figure 7 input (elec)'!J22),"N/A")</f>
        <v>N/A</v>
      </c>
      <c r="K22" s="156" t="str">
        <f>_xlfn.IFERROR(('Figure 7 output (elec)'!K22/'Figure 7 input (elec)'!K22),"N/A")</f>
        <v>N/A</v>
      </c>
      <c r="L22" s="156" t="str">
        <f>_xlfn.IFERROR(('Figure 7 output (elec)'!L22/'Figure 7 input (elec)'!L22),"N/A")</f>
        <v>N/A</v>
      </c>
      <c r="M22" s="156" t="str">
        <f>_xlfn.IFERROR(('Figure 7 output (elec)'!M22/'Figure 7 input (elec)'!M22),"N/A")</f>
        <v>N/A</v>
      </c>
      <c r="N22" s="156" t="str">
        <f>_xlfn.IFERROR(('Figure 7 output (elec)'!N22/'Figure 7 input (elec)'!N22),"N/A")</f>
        <v>N/A</v>
      </c>
      <c r="O22" s="156" t="str">
        <f>_xlfn.IFERROR(('Figure 7 output (elec)'!O22/'Figure 7 input (elec)'!O22),"N/A")</f>
        <v>N/A</v>
      </c>
      <c r="P22" s="156" t="str">
        <f>_xlfn.IFERROR(('Figure 7 output (elec)'!P22/'Figure 7 input (elec)'!P22),"N/A")</f>
        <v>N/A</v>
      </c>
      <c r="Q22" s="156" t="str">
        <f>_xlfn.IFERROR(('Figure 7 output (elec)'!Q22/'Figure 7 input (elec)'!Q22),"N/A")</f>
        <v>N/A</v>
      </c>
      <c r="R22" s="156" t="str">
        <f>_xlfn.IFERROR(('Figure 7 output (elec)'!R22/'Figure 7 input (elec)'!R22),"N/A")</f>
        <v>N/A</v>
      </c>
      <c r="S22" s="156" t="str">
        <f>_xlfn.IFERROR(('Figure 7 output (elec)'!S22/'Figure 7 input (elec)'!S22),"N/A")</f>
        <v>N/A</v>
      </c>
      <c r="T22" s="156" t="str">
        <f>_xlfn.IFERROR(('Figure 7 output (elec)'!T22/'Figure 7 input (elec)'!T22),"N/A")</f>
        <v>N/A</v>
      </c>
      <c r="U22" s="156" t="str">
        <f>_xlfn.IFERROR(('Figure 7 output (elec)'!U22/'Figure 7 input (elec)'!U22),"N/A")</f>
        <v>N/A</v>
      </c>
      <c r="V22" s="156" t="str">
        <f>_xlfn.IFERROR(('Figure 7 output (elec)'!V22/'Figure 7 input (elec)'!V22),"N/A")</f>
        <v>N/A</v>
      </c>
      <c r="W22" s="156" t="str">
        <f>_xlfn.IFERROR(('Figure 7 output (elec)'!W22/'Figure 7 input (elec)'!W22),"N/A")</f>
        <v>N/A</v>
      </c>
      <c r="X22" s="156" t="str">
        <f>_xlfn.IFERROR(('Figure 7 output (elec)'!X22/'Figure 7 input (elec)'!X22),"N/A")</f>
        <v>N/A</v>
      </c>
      <c r="Y22" s="156" t="str">
        <f>_xlfn.IFERROR(('Figure 7 output (elec)'!Y22/'Figure 7 input (elec)'!Y22),"N/A")</f>
        <v>N/A</v>
      </c>
      <c r="Z22" s="156" t="str">
        <f>_xlfn.IFERROR(('Figure 7 output (elec)'!Z22/'Figure 7 input (elec)'!Z22),"N/A")</f>
        <v>N/A</v>
      </c>
      <c r="AA22" s="156" t="str">
        <f>_xlfn.IFERROR(('Figure 7 output (elec)'!AA22/'Figure 7 input (elec)'!AA22),"N/A")</f>
        <v>N/A</v>
      </c>
      <c r="AB22" s="156" t="str">
        <f>_xlfn.IFERROR(('Figure 7 output (elec)'!AB22/'Figure 7 input (elec)'!AB22),"N/A")</f>
        <v>N/A</v>
      </c>
      <c r="AC22" s="156" t="str">
        <f>_xlfn.IFERROR(('Figure 7 output (elec)'!AC22/'Figure 7 input (elec)'!AC22),"N/A")</f>
        <v>N/A</v>
      </c>
      <c r="AD22" s="156" t="str">
        <f>_xlfn.IFERROR(('Figure 7 output (elec)'!AD22/'Figure 7 input (elec)'!AD22),"N/A")</f>
        <v>N/A</v>
      </c>
      <c r="AE22" s="156" t="str">
        <f>_xlfn.IFERROR(('Figure 7 output (elec)'!AE22/'Figure 7 input (elec)'!AE22),"N/A")</f>
        <v>N/A</v>
      </c>
      <c r="AF22" s="156" t="str">
        <f>_xlfn.IFERROR(('Figure 7 output (elec)'!AF22/'Figure 7 input (elec)'!AF22),"N/A")</f>
        <v>N/A</v>
      </c>
      <c r="AG22" s="156" t="str">
        <f>_xlfn.IFERROR(('Figure 7 output (elec)'!AG22/'Figure 7 input (elec)'!AG22),"N/A")</f>
        <v>N/A</v>
      </c>
    </row>
    <row r="23" spans="1:33" ht="12">
      <c r="A23" s="62" t="s">
        <v>18</v>
      </c>
      <c r="B23" s="156" t="str">
        <f>_xlfn.IFERROR(('Figure 7 output (elec)'!B23/'Figure 7 input (elec)'!B23),"N/A")</f>
        <v>N/A</v>
      </c>
      <c r="C23" s="156" t="str">
        <f>_xlfn.IFERROR(('Figure 7 output (elec)'!C23/'Figure 7 input (elec)'!C23),"N/A")</f>
        <v>N/A</v>
      </c>
      <c r="D23" s="156" t="str">
        <f>_xlfn.IFERROR(('Figure 7 output (elec)'!D23/'Figure 7 input (elec)'!D23),"N/A")</f>
        <v>N/A</v>
      </c>
      <c r="E23" s="156" t="str">
        <f>_xlfn.IFERROR(('Figure 7 output (elec)'!E23/'Figure 7 input (elec)'!E23),"N/A")</f>
        <v>N/A</v>
      </c>
      <c r="F23" s="156" t="str">
        <f>_xlfn.IFERROR(('Figure 7 output (elec)'!F23/'Figure 7 input (elec)'!F23),"N/A")</f>
        <v>N/A</v>
      </c>
      <c r="G23" s="156" t="str">
        <f>_xlfn.IFERROR(('Figure 7 output (elec)'!G23/'Figure 7 input (elec)'!G23),"N/A")</f>
        <v>N/A</v>
      </c>
      <c r="H23" s="156" t="str">
        <f>_xlfn.IFERROR(('Figure 7 output (elec)'!H23/'Figure 7 input (elec)'!H23),"N/A")</f>
        <v>N/A</v>
      </c>
      <c r="I23" s="156" t="str">
        <f>_xlfn.IFERROR(('Figure 7 output (elec)'!I23/'Figure 7 input (elec)'!I23),"N/A")</f>
        <v>N/A</v>
      </c>
      <c r="J23" s="156" t="str">
        <f>_xlfn.IFERROR(('Figure 7 output (elec)'!J23/'Figure 7 input (elec)'!J23),"N/A")</f>
        <v>N/A</v>
      </c>
      <c r="K23" s="156" t="str">
        <f>_xlfn.IFERROR(('Figure 7 output (elec)'!K23/'Figure 7 input (elec)'!K23),"N/A")</f>
        <v>N/A</v>
      </c>
      <c r="L23" s="156" t="str">
        <f>_xlfn.IFERROR(('Figure 7 output (elec)'!L23/'Figure 7 input (elec)'!L23),"N/A")</f>
        <v>N/A</v>
      </c>
      <c r="M23" s="156" t="str">
        <f>_xlfn.IFERROR(('Figure 7 output (elec)'!M23/'Figure 7 input (elec)'!M23),"N/A")</f>
        <v>N/A</v>
      </c>
      <c r="N23" s="156" t="str">
        <f>_xlfn.IFERROR(('Figure 7 output (elec)'!N23/'Figure 7 input (elec)'!N23),"N/A")</f>
        <v>N/A</v>
      </c>
      <c r="O23" s="156" t="str">
        <f>_xlfn.IFERROR(('Figure 7 output (elec)'!O23/'Figure 7 input (elec)'!O23),"N/A")</f>
        <v>N/A</v>
      </c>
      <c r="P23" s="156" t="str">
        <f>_xlfn.IFERROR(('Figure 7 output (elec)'!P23/'Figure 7 input (elec)'!P23),"N/A")</f>
        <v>N/A</v>
      </c>
      <c r="Q23" s="156" t="str">
        <f>_xlfn.IFERROR(('Figure 7 output (elec)'!Q23/'Figure 7 input (elec)'!Q23),"N/A")</f>
        <v>N/A</v>
      </c>
      <c r="R23" s="156" t="str">
        <f>_xlfn.IFERROR(('Figure 7 output (elec)'!R23/'Figure 7 input (elec)'!R23),"N/A")</f>
        <v>N/A</v>
      </c>
      <c r="S23" s="156" t="str">
        <f>_xlfn.IFERROR(('Figure 7 output (elec)'!S23/'Figure 7 input (elec)'!S23),"N/A")</f>
        <v>N/A</v>
      </c>
      <c r="T23" s="156" t="str">
        <f>_xlfn.IFERROR(('Figure 7 output (elec)'!T23/'Figure 7 input (elec)'!T23),"N/A")</f>
        <v>N/A</v>
      </c>
      <c r="U23" s="156" t="str">
        <f>_xlfn.IFERROR(('Figure 7 output (elec)'!U23/'Figure 7 input (elec)'!U23),"N/A")</f>
        <v>N/A</v>
      </c>
      <c r="V23" s="156" t="str">
        <f>_xlfn.IFERROR(('Figure 7 output (elec)'!V23/'Figure 7 input (elec)'!V23),"N/A")</f>
        <v>N/A</v>
      </c>
      <c r="W23" s="156" t="str">
        <f>_xlfn.IFERROR(('Figure 7 output (elec)'!W23/'Figure 7 input (elec)'!W23),"N/A")</f>
        <v>N/A</v>
      </c>
      <c r="X23" s="156" t="str">
        <f>_xlfn.IFERROR(('Figure 7 output (elec)'!X23/'Figure 7 input (elec)'!X23),"N/A")</f>
        <v>N/A</v>
      </c>
      <c r="Y23" s="156" t="str">
        <f>_xlfn.IFERROR(('Figure 7 output (elec)'!Y23/'Figure 7 input (elec)'!Y23),"N/A")</f>
        <v>N/A</v>
      </c>
      <c r="Z23" s="156" t="str">
        <f>_xlfn.IFERROR(('Figure 7 output (elec)'!Z23/'Figure 7 input (elec)'!Z23),"N/A")</f>
        <v>N/A</v>
      </c>
      <c r="AA23" s="156" t="str">
        <f>_xlfn.IFERROR(('Figure 7 output (elec)'!AA23/'Figure 7 input (elec)'!AA23),"N/A")</f>
        <v>N/A</v>
      </c>
      <c r="AB23" s="156" t="str">
        <f>_xlfn.IFERROR(('Figure 7 output (elec)'!AB23/'Figure 7 input (elec)'!AB23),"N/A")</f>
        <v>N/A</v>
      </c>
      <c r="AC23" s="156" t="str">
        <f>_xlfn.IFERROR(('Figure 7 output (elec)'!AC23/'Figure 7 input (elec)'!AC23),"N/A")</f>
        <v>N/A</v>
      </c>
      <c r="AD23" s="156" t="str">
        <f>_xlfn.IFERROR(('Figure 7 output (elec)'!AD23/'Figure 7 input (elec)'!AD23),"N/A")</f>
        <v>N/A</v>
      </c>
      <c r="AE23" s="156" t="str">
        <f>_xlfn.IFERROR(('Figure 7 output (elec)'!AE23/'Figure 7 input (elec)'!AE23),"N/A")</f>
        <v>N/A</v>
      </c>
      <c r="AF23" s="156" t="str">
        <f>_xlfn.IFERROR(('Figure 7 output (elec)'!AF23/'Figure 7 input (elec)'!AF23),"N/A")</f>
        <v>N/A</v>
      </c>
      <c r="AG23" s="156" t="str">
        <f>_xlfn.IFERROR(('Figure 7 output (elec)'!AG23/'Figure 7 input (elec)'!AG23),"N/A")</f>
        <v>N/A</v>
      </c>
    </row>
    <row r="24" ht="12"/>
    <row r="25" spans="1:2" ht="12">
      <c r="A25" s="24" t="s">
        <v>130</v>
      </c>
      <c r="B25" s="24" t="s">
        <v>132</v>
      </c>
    </row>
    <row r="26" spans="1:2" ht="12">
      <c r="A26" s="24" t="s">
        <v>131</v>
      </c>
      <c r="B26" s="24" t="s">
        <v>159</v>
      </c>
    </row>
    <row r="27" spans="1:2" ht="12">
      <c r="A27" s="24" t="s">
        <v>4</v>
      </c>
      <c r="B27" s="26" t="s">
        <v>164</v>
      </c>
    </row>
    <row r="28" spans="1:2" ht="12">
      <c r="A28" s="24" t="s">
        <v>6</v>
      </c>
      <c r="B28" s="26" t="s">
        <v>19</v>
      </c>
    </row>
    <row r="29" spans="1:2" ht="12">
      <c r="A29" s="24" t="s">
        <v>8</v>
      </c>
      <c r="B29" s="24" t="s">
        <v>153</v>
      </c>
    </row>
    <row r="30" ht="12"/>
    <row r="31" spans="1:33" ht="12">
      <c r="A31" s="62"/>
      <c r="B31" s="62" t="s">
        <v>40</v>
      </c>
      <c r="C31" s="62" t="s">
        <v>41</v>
      </c>
      <c r="D31" s="62" t="s">
        <v>42</v>
      </c>
      <c r="E31" s="62" t="s">
        <v>43</v>
      </c>
      <c r="F31" s="62" t="s">
        <v>44</v>
      </c>
      <c r="G31" s="62" t="s">
        <v>45</v>
      </c>
      <c r="H31" s="62" t="s">
        <v>46</v>
      </c>
      <c r="I31" s="62" t="s">
        <v>47</v>
      </c>
      <c r="J31" s="62" t="s">
        <v>48</v>
      </c>
      <c r="K31" s="62" t="s">
        <v>49</v>
      </c>
      <c r="L31" s="62" t="s">
        <v>50</v>
      </c>
      <c r="M31" s="62" t="s">
        <v>51</v>
      </c>
      <c r="N31" s="62" t="s">
        <v>52</v>
      </c>
      <c r="O31" s="62" t="s">
        <v>53</v>
      </c>
      <c r="P31" s="62" t="s">
        <v>54</v>
      </c>
      <c r="Q31" s="62" t="s">
        <v>55</v>
      </c>
      <c r="R31" s="62" t="s">
        <v>56</v>
      </c>
      <c r="S31" s="62" t="s">
        <v>57</v>
      </c>
      <c r="T31" s="62" t="s">
        <v>58</v>
      </c>
      <c r="U31" s="62" t="s">
        <v>59</v>
      </c>
      <c r="V31" s="62" t="s">
        <v>60</v>
      </c>
      <c r="W31" s="62" t="s">
        <v>61</v>
      </c>
      <c r="X31" s="62" t="s">
        <v>62</v>
      </c>
      <c r="Y31" s="62" t="s">
        <v>63</v>
      </c>
      <c r="Z31" s="62" t="s">
        <v>64</v>
      </c>
      <c r="AA31" s="62" t="s">
        <v>65</v>
      </c>
      <c r="AB31" s="62" t="s">
        <v>66</v>
      </c>
      <c r="AC31" s="62" t="s">
        <v>36</v>
      </c>
      <c r="AD31" s="62" t="s">
        <v>67</v>
      </c>
      <c r="AE31" s="62" t="s">
        <v>220</v>
      </c>
      <c r="AF31" s="62" t="s">
        <v>221</v>
      </c>
      <c r="AG31" s="62" t="s">
        <v>242</v>
      </c>
    </row>
    <row r="32" spans="1:33" ht="12">
      <c r="A32" s="62" t="s">
        <v>218</v>
      </c>
      <c r="B32" s="63">
        <f>_xlfn.IFERROR(('Figure 7 output (elec)'!B32/'Figure 7 input (elec)'!B32),"N/A")</f>
        <v>0.33934042856003627</v>
      </c>
      <c r="C32" s="63">
        <f>_xlfn.IFERROR(('Figure 7 output (elec)'!C32/'Figure 7 input (elec)'!C32),"N/A")</f>
        <v>0.3321793963429262</v>
      </c>
      <c r="D32" s="63">
        <f>_xlfn.IFERROR(('Figure 7 output (elec)'!D32/'Figure 7 input (elec)'!D32),"N/A")</f>
        <v>0.3391773487564362</v>
      </c>
      <c r="E32" s="63">
        <f>_xlfn.IFERROR(('Figure 7 output (elec)'!E32/'Figure 7 input (elec)'!E32),"N/A")</f>
        <v>0.33671157463090173</v>
      </c>
      <c r="F32" s="63">
        <f>_xlfn.IFERROR(('Figure 7 output (elec)'!F32/'Figure 7 input (elec)'!F32),"N/A")</f>
        <v>0.3388764274806929</v>
      </c>
      <c r="G32" s="63">
        <f>_xlfn.IFERROR(('Figure 7 output (elec)'!G32/'Figure 7 input (elec)'!G32),"N/A")</f>
        <v>0.339577805601147</v>
      </c>
      <c r="H32" s="63">
        <f>_xlfn.IFERROR(('Figure 7 output (elec)'!H32/'Figure 7 input (elec)'!H32),"N/A")</f>
        <v>0.34823914823914826</v>
      </c>
      <c r="I32" s="63">
        <f>_xlfn.IFERROR(('Figure 7 output (elec)'!I32/'Figure 7 input (elec)'!I32),"N/A")</f>
        <v>0.3543706986404738</v>
      </c>
      <c r="J32" s="63">
        <f>_xlfn.IFERROR(('Figure 7 output (elec)'!J32/'Figure 7 input (elec)'!J32),"N/A")</f>
        <v>0.3563358893967438</v>
      </c>
      <c r="K32" s="63">
        <f>_xlfn.IFERROR(('Figure 7 output (elec)'!K32/'Figure 7 input (elec)'!K32),"N/A")</f>
        <v>0.3612945996496232</v>
      </c>
      <c r="L32" s="63">
        <f>_xlfn.IFERROR(('Figure 7 output (elec)'!L32/'Figure 7 input (elec)'!L32),"N/A")</f>
        <v>0.370588512148253</v>
      </c>
      <c r="M32" s="63">
        <f>_xlfn.IFERROR(('Figure 7 output (elec)'!M32/'Figure 7 input (elec)'!M32),"N/A")</f>
        <v>0.3598720520963507</v>
      </c>
      <c r="N32" s="63">
        <f>_xlfn.IFERROR(('Figure 7 output (elec)'!N32/'Figure 7 input (elec)'!N32),"N/A")</f>
        <v>0.3685787007248564</v>
      </c>
      <c r="O32" s="63">
        <f>_xlfn.IFERROR(('Figure 7 output (elec)'!O32/'Figure 7 input (elec)'!O32),"N/A")</f>
        <v>0.36219782270243794</v>
      </c>
      <c r="P32" s="63">
        <f>_xlfn.IFERROR(('Figure 7 output (elec)'!P32/'Figure 7 input (elec)'!P32),"N/A")</f>
        <v>0.36012729576770247</v>
      </c>
      <c r="Q32" s="63">
        <f>_xlfn.IFERROR(('Figure 7 output (elec)'!Q32/'Figure 7 input (elec)'!Q32),"N/A")</f>
        <v>0.36254740274801023</v>
      </c>
      <c r="R32" s="63">
        <f>_xlfn.IFERROR(('Figure 7 output (elec)'!R32/'Figure 7 input (elec)'!R32),"N/A")</f>
        <v>0.3581403325279789</v>
      </c>
      <c r="S32" s="63">
        <f>_xlfn.IFERROR(('Figure 7 output (elec)'!S32/'Figure 7 input (elec)'!S32),"N/A")</f>
        <v>0.3586427228229095</v>
      </c>
      <c r="T32" s="63">
        <f>_xlfn.IFERROR(('Figure 7 output (elec)'!T32/'Figure 7 input (elec)'!T32),"N/A")</f>
        <v>0.36032411769191597</v>
      </c>
      <c r="U32" s="63">
        <f>_xlfn.IFERROR(('Figure 7 output (elec)'!U32/'Figure 7 input (elec)'!U32),"N/A")</f>
        <v>0.36346168857187955</v>
      </c>
      <c r="V32" s="63">
        <f>_xlfn.IFERROR(('Figure 7 output (elec)'!V32/'Figure 7 input (elec)'!V32),"N/A")</f>
        <v>0.3659903698502822</v>
      </c>
      <c r="W32" s="63">
        <f>_xlfn.IFERROR(('Figure 7 output (elec)'!W32/'Figure 7 input (elec)'!W32),"N/A")</f>
        <v>0.36500147732463456</v>
      </c>
      <c r="X32" s="63">
        <f>_xlfn.IFERROR(('Figure 7 output (elec)'!X32/'Figure 7 input (elec)'!X32),"N/A")</f>
        <v>0.36881299540314266</v>
      </c>
      <c r="Y32" s="63">
        <f>_xlfn.IFERROR(('Figure 7 output (elec)'!Y32/'Figure 7 input (elec)'!Y32),"N/A")</f>
        <v>0.3730690921831647</v>
      </c>
      <c r="Z32" s="63">
        <f>_xlfn.IFERROR(('Figure 7 output (elec)'!Z32/'Figure 7 input (elec)'!Z32),"N/A")</f>
        <v>0.3770075662727125</v>
      </c>
      <c r="AA32" s="63">
        <f>_xlfn.IFERROR(('Figure 7 output (elec)'!AA32/'Figure 7 input (elec)'!AA32),"N/A")</f>
        <v>0.3733674666601495</v>
      </c>
      <c r="AB32" s="63">
        <f>_xlfn.IFERROR(('Figure 7 output (elec)'!AB32/'Figure 7 input (elec)'!AB32),"N/A")</f>
        <v>0.3747022809395613</v>
      </c>
      <c r="AC32" s="63">
        <f>_xlfn.IFERROR(('Figure 7 output (elec)'!AC32/'Figure 7 input (elec)'!AC32),"N/A")</f>
        <v>0.3764590316565129</v>
      </c>
      <c r="AD32" s="63">
        <f>_xlfn.IFERROR(('Figure 7 output (elec)'!AD32/'Figure 7 input (elec)'!AD32),"N/A")</f>
        <v>0.3761262811471705</v>
      </c>
      <c r="AE32" s="63">
        <f>_xlfn.IFERROR(('Figure 7 output (elec)'!AE32/'Figure 7 input (elec)'!AE32),"N/A")</f>
        <v>0.376167698475612</v>
      </c>
      <c r="AF32" s="63">
        <f>_xlfn.IFERROR(('Figure 7 output (elec)'!AF32/'Figure 7 input (elec)'!AF32),"N/A")</f>
        <v>0.3772920701722422</v>
      </c>
      <c r="AG32" s="63">
        <f>_xlfn.IFERROR(('Figure 7 output (elec)'!AG32/'Figure 7 input (elec)'!AG32),"N/A")</f>
        <v>0.38145860076613486</v>
      </c>
    </row>
    <row r="33" spans="1:33" ht="12">
      <c r="A33" s="62" t="s">
        <v>11</v>
      </c>
      <c r="B33" s="155">
        <f>_xlfn.IFERROR(('Figure 7 output (elec)'!B33/'Figure 7 input (elec)'!B33),"N/A")</f>
        <v>0.28029620614904843</v>
      </c>
      <c r="C33" s="155">
        <f>_xlfn.IFERROR(('Figure 7 output (elec)'!C33/'Figure 7 input (elec)'!C33),"N/A")</f>
        <v>0.3790647259213379</v>
      </c>
      <c r="D33" s="155">
        <f>_xlfn.IFERROR(('Figure 7 output (elec)'!D33/'Figure 7 input (elec)'!D33),"N/A")</f>
        <v>0.2864209472981988</v>
      </c>
      <c r="E33" s="155">
        <f>_xlfn.IFERROR(('Figure 7 output (elec)'!E33/'Figure 7 input (elec)'!E33),"N/A")</f>
        <v>0.3036986766202918</v>
      </c>
      <c r="F33" s="155">
        <f>_xlfn.IFERROR(('Figure 7 output (elec)'!F33/'Figure 7 input (elec)'!F33),"N/A")</f>
        <v>0.3004237393135919</v>
      </c>
      <c r="G33" s="155">
        <f>_xlfn.IFERROR(('Figure 7 output (elec)'!G33/'Figure 7 input (elec)'!G33),"N/A")</f>
        <v>0.3018054095169914</v>
      </c>
      <c r="H33" s="155">
        <f>_xlfn.IFERROR(('Figure 7 output (elec)'!H33/'Figure 7 input (elec)'!H33),"N/A")</f>
        <v>0.31229954479188365</v>
      </c>
      <c r="I33" s="155">
        <f>_xlfn.IFERROR(('Figure 7 output (elec)'!I33/'Figure 7 input (elec)'!I33),"N/A")</f>
        <v>0.3054002779134915</v>
      </c>
      <c r="J33" s="155">
        <f>_xlfn.IFERROR(('Figure 7 output (elec)'!J33/'Figure 7 input (elec)'!J33),"N/A")</f>
        <v>0.3086884180423762</v>
      </c>
      <c r="K33" s="155">
        <f>_xlfn.IFERROR(('Figure 7 output (elec)'!K33/'Figure 7 input (elec)'!K33),"N/A")</f>
        <v>0.3256363266137243</v>
      </c>
      <c r="L33" s="155">
        <f>_xlfn.IFERROR(('Figure 7 output (elec)'!L33/'Figure 7 input (elec)'!L33),"N/A")</f>
        <v>0.33443582354245177</v>
      </c>
      <c r="M33" s="155">
        <f>_xlfn.IFERROR(('Figure 7 output (elec)'!M33/'Figure 7 input (elec)'!M33),"N/A")</f>
        <v>0.3238728593323116</v>
      </c>
      <c r="N33" s="155">
        <f>_xlfn.IFERROR(('Figure 7 output (elec)'!N33/'Figure 7 input (elec)'!N33),"N/A")</f>
        <v>0.315916533282427</v>
      </c>
      <c r="O33" s="155">
        <f>_xlfn.IFERROR(('Figure 7 output (elec)'!O33/'Figure 7 input (elec)'!O33),"N/A")</f>
        <v>0.31203716959277433</v>
      </c>
      <c r="P33" s="155">
        <f>_xlfn.IFERROR(('Figure 7 output (elec)'!P33/'Figure 7 input (elec)'!P33),"N/A")</f>
        <v>0.31477616424636956</v>
      </c>
      <c r="Q33" s="155">
        <f>_xlfn.IFERROR(('Figure 7 output (elec)'!Q33/'Figure 7 input (elec)'!Q33),"N/A")</f>
        <v>0.30943712998144385</v>
      </c>
      <c r="R33" s="155">
        <f>_xlfn.IFERROR(('Figure 7 output (elec)'!R33/'Figure 7 input (elec)'!R33),"N/A")</f>
        <v>0.3140910007780307</v>
      </c>
      <c r="S33" s="155">
        <f>_xlfn.IFERROR(('Figure 7 output (elec)'!S33/'Figure 7 input (elec)'!S33),"N/A")</f>
        <v>0.31795716225049026</v>
      </c>
      <c r="T33" s="155">
        <f>_xlfn.IFERROR(('Figure 7 output (elec)'!T33/'Figure 7 input (elec)'!T33),"N/A")</f>
        <v>0.33566156054035506</v>
      </c>
      <c r="U33" s="155">
        <f>_xlfn.IFERROR(('Figure 7 output (elec)'!U33/'Figure 7 input (elec)'!U33),"N/A")</f>
        <v>0.3350890335964963</v>
      </c>
      <c r="V33" s="155">
        <f>_xlfn.IFERROR(('Figure 7 output (elec)'!V33/'Figure 7 input (elec)'!V33),"N/A")</f>
        <v>0.3193163370298388</v>
      </c>
      <c r="W33" s="155">
        <f>_xlfn.IFERROR(('Figure 7 output (elec)'!W33/'Figure 7 input (elec)'!W33),"N/A")</f>
        <v>0.3387421838664669</v>
      </c>
      <c r="X33" s="155">
        <f>_xlfn.IFERROR(('Figure 7 output (elec)'!X33/'Figure 7 input (elec)'!X33),"N/A")</f>
        <v>0.33498245875942373</v>
      </c>
      <c r="Y33" s="155">
        <f>_xlfn.IFERROR(('Figure 7 output (elec)'!Y33/'Figure 7 input (elec)'!Y33),"N/A")</f>
        <v>0.3350784231283977</v>
      </c>
      <c r="Z33" s="155">
        <f>_xlfn.IFERROR(('Figure 7 output (elec)'!Z33/'Figure 7 input (elec)'!Z33),"N/A")</f>
        <v>0.3402668540096708</v>
      </c>
      <c r="AA33" s="155">
        <f>_xlfn.IFERROR(('Figure 7 output (elec)'!AA33/'Figure 7 input (elec)'!AA33),"N/A")</f>
        <v>0.3397382806029485</v>
      </c>
      <c r="AB33" s="155">
        <f>_xlfn.IFERROR(('Figure 7 output (elec)'!AB33/'Figure 7 input (elec)'!AB33),"N/A")</f>
        <v>0.33700613314342204</v>
      </c>
      <c r="AC33" s="155">
        <f>_xlfn.IFERROR(('Figure 7 output (elec)'!AC33/'Figure 7 input (elec)'!AC33),"N/A")</f>
        <v>0.33328694995732</v>
      </c>
      <c r="AD33" s="155">
        <f>_xlfn.IFERROR(('Figure 7 output (elec)'!AD33/'Figure 7 input (elec)'!AD33),"N/A")</f>
        <v>0.33496916365954493</v>
      </c>
      <c r="AE33" s="155">
        <f>_xlfn.IFERROR(('Figure 7 output (elec)'!AE33/'Figure 7 input (elec)'!AE33),"N/A")</f>
        <v>0.33718533134165957</v>
      </c>
      <c r="AF33" s="155">
        <f>_xlfn.IFERROR(('Figure 7 output (elec)'!AF33/'Figure 7 input (elec)'!AF33),"N/A")</f>
        <v>0.3361253724118716</v>
      </c>
      <c r="AG33" s="155">
        <f>_xlfn.IFERROR(('Figure 7 output (elec)'!AG33/'Figure 7 input (elec)'!AG33),"N/A")</f>
        <v>0.33850211939022146</v>
      </c>
    </row>
    <row r="34" spans="1:33" ht="12">
      <c r="A34" s="62" t="s">
        <v>12</v>
      </c>
      <c r="B34" s="155">
        <f>_xlfn.IFERROR(('Figure 7 output (elec)'!B34/'Figure 7 input (elec)'!B34),"N/A")</f>
        <v>0.363676594789839</v>
      </c>
      <c r="C34" s="155">
        <f>_xlfn.IFERROR(('Figure 7 output (elec)'!C34/'Figure 7 input (elec)'!C34),"N/A")</f>
        <v>0.36369050298731115</v>
      </c>
      <c r="D34" s="155">
        <f>_xlfn.IFERROR(('Figure 7 output (elec)'!D34/'Figure 7 input (elec)'!D34),"N/A")</f>
        <v>0.36368258283772303</v>
      </c>
      <c r="E34" s="155">
        <f>_xlfn.IFERROR(('Figure 7 output (elec)'!E34/'Figure 7 input (elec)'!E34),"N/A")</f>
        <v>0.32661588439565364</v>
      </c>
      <c r="F34" s="155">
        <f>_xlfn.IFERROR(('Figure 7 output (elec)'!F34/'Figure 7 input (elec)'!F34),"N/A")</f>
        <v>0.32884766414039396</v>
      </c>
      <c r="G34" s="155">
        <f>_xlfn.IFERROR(('Figure 7 output (elec)'!G34/'Figure 7 input (elec)'!G34),"N/A")</f>
        <v>0.33663127145436733</v>
      </c>
      <c r="H34" s="155">
        <f>_xlfn.IFERROR(('Figure 7 output (elec)'!H34/'Figure 7 input (elec)'!H34),"N/A")</f>
        <v>0.3285462871674852</v>
      </c>
      <c r="I34" s="155">
        <f>_xlfn.IFERROR(('Figure 7 output (elec)'!I34/'Figure 7 input (elec)'!I34),"N/A")</f>
        <v>0.34098583609960365</v>
      </c>
      <c r="J34" s="155">
        <f>_xlfn.IFERROR(('Figure 7 output (elec)'!J34/'Figure 7 input (elec)'!J34),"N/A")</f>
        <v>0.32728486875524376</v>
      </c>
      <c r="K34" s="155">
        <f>_xlfn.IFERROR(('Figure 7 output (elec)'!K34/'Figure 7 input (elec)'!K34),"N/A")</f>
        <v>0.33590869708105525</v>
      </c>
      <c r="L34" s="155">
        <f>_xlfn.IFERROR(('Figure 7 output (elec)'!L34/'Figure 7 input (elec)'!L34),"N/A")</f>
        <v>0.3592975961708499</v>
      </c>
      <c r="M34" s="155">
        <f>_xlfn.IFERROR(('Figure 7 output (elec)'!M34/'Figure 7 input (elec)'!M34),"N/A")</f>
        <v>0.35932264037857714</v>
      </c>
      <c r="N34" s="155">
        <f>_xlfn.IFERROR(('Figure 7 output (elec)'!N34/'Figure 7 input (elec)'!N34),"N/A")</f>
        <v>0.3534487557757613</v>
      </c>
      <c r="O34" s="155">
        <f>_xlfn.IFERROR(('Figure 7 output (elec)'!O34/'Figure 7 input (elec)'!O34),"N/A")</f>
        <v>0.3597163605714321</v>
      </c>
      <c r="P34" s="155">
        <f>_xlfn.IFERROR(('Figure 7 output (elec)'!P34/'Figure 7 input (elec)'!P34),"N/A")</f>
        <v>0.35056283731688515</v>
      </c>
      <c r="Q34" s="155">
        <f>_xlfn.IFERROR(('Figure 7 output (elec)'!Q34/'Figure 7 input (elec)'!Q34),"N/A")</f>
        <v>0.35905851812346185</v>
      </c>
      <c r="R34" s="155">
        <f>_xlfn.IFERROR(('Figure 7 output (elec)'!R34/'Figure 7 input (elec)'!R34),"N/A")</f>
        <v>0.35072606448437116</v>
      </c>
      <c r="S34" s="155">
        <f>_xlfn.IFERROR(('Figure 7 output (elec)'!S34/'Figure 7 input (elec)'!S34),"N/A")</f>
        <v>0.34920599996699686</v>
      </c>
      <c r="T34" s="155">
        <f>_xlfn.IFERROR(('Figure 7 output (elec)'!T34/'Figure 7 input (elec)'!T34),"N/A")</f>
        <v>0.3362936509168828</v>
      </c>
      <c r="U34" s="155">
        <f>_xlfn.IFERROR(('Figure 7 output (elec)'!U34/'Figure 7 input (elec)'!U34),"N/A")</f>
        <v>0.3569102381437004</v>
      </c>
      <c r="V34" s="155">
        <f>_xlfn.IFERROR(('Figure 7 output (elec)'!V34/'Figure 7 input (elec)'!V34),"N/A")</f>
        <v>0.3571221196275485</v>
      </c>
      <c r="W34" s="155">
        <f>_xlfn.IFERROR(('Figure 7 output (elec)'!W34/'Figure 7 input (elec)'!W34),"N/A")</f>
        <v>0.36043343069429096</v>
      </c>
      <c r="X34" s="155">
        <f>_xlfn.IFERROR(('Figure 7 output (elec)'!X34/'Figure 7 input (elec)'!X34),"N/A")</f>
        <v>0.3543106395930275</v>
      </c>
      <c r="Y34" s="155">
        <f>_xlfn.IFERROR(('Figure 7 output (elec)'!Y34/'Figure 7 input (elec)'!Y34),"N/A")</f>
        <v>0.3500019612667474</v>
      </c>
      <c r="Z34" s="155">
        <f>_xlfn.IFERROR(('Figure 7 output (elec)'!Z34/'Figure 7 input (elec)'!Z34),"N/A")</f>
        <v>0.3578157329961278</v>
      </c>
      <c r="AA34" s="155">
        <f>_xlfn.IFERROR(('Figure 7 output (elec)'!AA34/'Figure 7 input (elec)'!AA34),"N/A")</f>
        <v>0.3562560198067705</v>
      </c>
      <c r="AB34" s="155">
        <f>_xlfn.IFERROR(('Figure 7 output (elec)'!AB34/'Figure 7 input (elec)'!AB34),"N/A")</f>
        <v>0.364870643142333</v>
      </c>
      <c r="AC34" s="155">
        <f>_xlfn.IFERROR(('Figure 7 output (elec)'!AC34/'Figure 7 input (elec)'!AC34),"N/A")</f>
        <v>0.3665562985580216</v>
      </c>
      <c r="AD34" s="155">
        <f>_xlfn.IFERROR(('Figure 7 output (elec)'!AD34/'Figure 7 input (elec)'!AD34),"N/A")</f>
        <v>0.3680136282067846</v>
      </c>
      <c r="AE34" s="155">
        <f>_xlfn.IFERROR(('Figure 7 output (elec)'!AE34/'Figure 7 input (elec)'!AE34),"N/A")</f>
        <v>0.37081077413579033</v>
      </c>
      <c r="AF34" s="155">
        <f>_xlfn.IFERROR(('Figure 7 output (elec)'!AF34/'Figure 7 input (elec)'!AF34),"N/A")</f>
        <v>0.3640730958815036</v>
      </c>
      <c r="AG34" s="155">
        <f>_xlfn.IFERROR(('Figure 7 output (elec)'!AG34/'Figure 7 input (elec)'!AG34),"N/A")</f>
        <v>0.38846254825004434</v>
      </c>
    </row>
    <row r="35" spans="1:33" ht="12">
      <c r="A35" s="62" t="s">
        <v>26</v>
      </c>
      <c r="B35" s="155">
        <f>_xlfn.IFERROR(('Figure 7 output (elec)'!B35/'Figure 7 input (elec)'!B35),"N/A")</f>
        <v>0.3486935141570475</v>
      </c>
      <c r="C35" s="155">
        <f>_xlfn.IFERROR(('Figure 7 output (elec)'!C35/'Figure 7 input (elec)'!C35),"N/A")</f>
        <v>0.3429777208984965</v>
      </c>
      <c r="D35" s="155">
        <f>_xlfn.IFERROR(('Figure 7 output (elec)'!D35/'Figure 7 input (elec)'!D35),"N/A")</f>
        <v>0.3452381976226311</v>
      </c>
      <c r="E35" s="155">
        <f>_xlfn.IFERROR(('Figure 7 output (elec)'!E35/'Figure 7 input (elec)'!E35),"N/A")</f>
        <v>0.34822747014889194</v>
      </c>
      <c r="F35" s="155">
        <f>_xlfn.IFERROR(('Figure 7 output (elec)'!F35/'Figure 7 input (elec)'!F35),"N/A")</f>
        <v>0.3503751782768375</v>
      </c>
      <c r="G35" s="155">
        <f>_xlfn.IFERROR(('Figure 7 output (elec)'!G35/'Figure 7 input (elec)'!G35),"N/A")</f>
        <v>0.3556875254513371</v>
      </c>
      <c r="H35" s="155">
        <f>_xlfn.IFERROR(('Figure 7 output (elec)'!H35/'Figure 7 input (elec)'!H35),"N/A")</f>
        <v>0.36239959522779436</v>
      </c>
      <c r="I35" s="155">
        <f>_xlfn.IFERROR(('Figure 7 output (elec)'!I35/'Figure 7 input (elec)'!I35),"N/A")</f>
        <v>0.3665867159503935</v>
      </c>
      <c r="J35" s="155">
        <f>_xlfn.IFERROR(('Figure 7 output (elec)'!J35/'Figure 7 input (elec)'!J35),"N/A")</f>
        <v>0.3710461532096237</v>
      </c>
      <c r="K35" s="155">
        <f>_xlfn.IFERROR(('Figure 7 output (elec)'!K35/'Figure 7 input (elec)'!K35),"N/A")</f>
        <v>0.373017305569703</v>
      </c>
      <c r="L35" s="155">
        <f>_xlfn.IFERROR(('Figure 7 output (elec)'!L35/'Figure 7 input (elec)'!L35),"N/A")</f>
        <v>0.38645486611179214</v>
      </c>
      <c r="M35" s="155">
        <f>_xlfn.IFERROR(('Figure 7 output (elec)'!M35/'Figure 7 input (elec)'!M35),"N/A")</f>
        <v>0.37088074545291644</v>
      </c>
      <c r="N35" s="155">
        <f>_xlfn.IFERROR(('Figure 7 output (elec)'!N35/'Figure 7 input (elec)'!N35),"N/A")</f>
        <v>0.3848800802822964</v>
      </c>
      <c r="O35" s="155">
        <f>_xlfn.IFERROR(('Figure 7 output (elec)'!O35/'Figure 7 input (elec)'!O35),"N/A")</f>
        <v>0.37569280611397243</v>
      </c>
      <c r="P35" s="155">
        <f>_xlfn.IFERROR(('Figure 7 output (elec)'!P35/'Figure 7 input (elec)'!P35),"N/A")</f>
        <v>0.3777581113938445</v>
      </c>
      <c r="Q35" s="155">
        <f>_xlfn.IFERROR(('Figure 7 output (elec)'!Q35/'Figure 7 input (elec)'!Q35),"N/A")</f>
        <v>0.3757376586802165</v>
      </c>
      <c r="R35" s="155">
        <f>_xlfn.IFERROR(('Figure 7 output (elec)'!R35/'Figure 7 input (elec)'!R35),"N/A")</f>
        <v>0.37527708802833015</v>
      </c>
      <c r="S35" s="155">
        <f>_xlfn.IFERROR(('Figure 7 output (elec)'!S35/'Figure 7 input (elec)'!S35),"N/A")</f>
        <v>0.37372743218644666</v>
      </c>
      <c r="T35" s="155">
        <f>_xlfn.IFERROR(('Figure 7 output (elec)'!T35/'Figure 7 input (elec)'!T35),"N/A")</f>
        <v>0.3786422856604596</v>
      </c>
      <c r="U35" s="155">
        <f>_xlfn.IFERROR(('Figure 7 output (elec)'!U35/'Figure 7 input (elec)'!U35),"N/A")</f>
        <v>0.3781868240457417</v>
      </c>
      <c r="V35" s="155">
        <f>_xlfn.IFERROR(('Figure 7 output (elec)'!V35/'Figure 7 input (elec)'!V35),"N/A")</f>
        <v>0.38177577705396937</v>
      </c>
      <c r="W35" s="155">
        <f>_xlfn.IFERROR(('Figure 7 output (elec)'!W35/'Figure 7 input (elec)'!W35),"N/A")</f>
        <v>0.38042251849330255</v>
      </c>
      <c r="X35" s="155">
        <f>_xlfn.IFERROR(('Figure 7 output (elec)'!X35/'Figure 7 input (elec)'!X35),"N/A")</f>
        <v>0.3831878728308026</v>
      </c>
      <c r="Y35" s="155">
        <f>_xlfn.IFERROR(('Figure 7 output (elec)'!Y35/'Figure 7 input (elec)'!Y35),"N/A")</f>
        <v>0.3905604214036359</v>
      </c>
      <c r="Z35" s="155">
        <f>_xlfn.IFERROR(('Figure 7 output (elec)'!Z35/'Figure 7 input (elec)'!Z35),"N/A")</f>
        <v>0.3890251770621817</v>
      </c>
      <c r="AA35" s="155">
        <f>_xlfn.IFERROR(('Figure 7 output (elec)'!AA35/'Figure 7 input (elec)'!AA35),"N/A")</f>
        <v>0.38834028418527405</v>
      </c>
      <c r="AB35" s="155">
        <f>_xlfn.IFERROR(('Figure 7 output (elec)'!AB35/'Figure 7 input (elec)'!AB35),"N/A")</f>
        <v>0.3885722484810139</v>
      </c>
      <c r="AC35" s="155">
        <f>_xlfn.IFERROR(('Figure 7 output (elec)'!AC35/'Figure 7 input (elec)'!AC35),"N/A")</f>
        <v>0.39012822510114714</v>
      </c>
      <c r="AD35" s="155">
        <f>_xlfn.IFERROR(('Figure 7 output (elec)'!AD35/'Figure 7 input (elec)'!AD35),"N/A")</f>
        <v>0.3903807621526646</v>
      </c>
      <c r="AE35" s="155">
        <f>_xlfn.IFERROR(('Figure 7 output (elec)'!AE35/'Figure 7 input (elec)'!AE35),"N/A")</f>
        <v>0.3924074236172322</v>
      </c>
      <c r="AF35" s="155">
        <f>_xlfn.IFERROR(('Figure 7 output (elec)'!AF35/'Figure 7 input (elec)'!AF35),"N/A")</f>
        <v>0.391704455126992</v>
      </c>
      <c r="AG35" s="155">
        <f>_xlfn.IFERROR(('Figure 7 output (elec)'!AG35/'Figure 7 input (elec)'!AG35),"N/A")</f>
        <v>0.39425557597755734</v>
      </c>
    </row>
    <row r="36" spans="1:33" ht="12">
      <c r="A36" s="62" t="s">
        <v>13</v>
      </c>
      <c r="B36" s="155">
        <f>_xlfn.IFERROR(('Figure 7 output (elec)'!B36/'Figure 7 input (elec)'!B36),"N/A")</f>
        <v>0.31405484666021904</v>
      </c>
      <c r="C36" s="155">
        <f>_xlfn.IFERROR(('Figure 7 output (elec)'!C36/'Figure 7 input (elec)'!C36),"N/A")</f>
        <v>0.30938904993710004</v>
      </c>
      <c r="D36" s="155">
        <f>_xlfn.IFERROR(('Figure 7 output (elec)'!D36/'Figure 7 input (elec)'!D36),"N/A")</f>
        <v>0.31795305472755037</v>
      </c>
      <c r="E36" s="155">
        <f>_xlfn.IFERROR(('Figure 7 output (elec)'!E36/'Figure 7 input (elec)'!E36),"N/A")</f>
        <v>0.33418462822601275</v>
      </c>
      <c r="F36" s="155">
        <f>_xlfn.IFERROR(('Figure 7 output (elec)'!F36/'Figure 7 input (elec)'!F36),"N/A")</f>
        <v>0.34013705240806874</v>
      </c>
      <c r="G36" s="155">
        <f>_xlfn.IFERROR(('Figure 7 output (elec)'!G36/'Figure 7 input (elec)'!G36),"N/A")</f>
        <v>0.31700508874270816</v>
      </c>
      <c r="H36" s="155">
        <f>_xlfn.IFERROR(('Figure 7 output (elec)'!H36/'Figure 7 input (elec)'!H36),"N/A")</f>
        <v>0.3599375390381012</v>
      </c>
      <c r="I36" s="155">
        <f>_xlfn.IFERROR(('Figure 7 output (elec)'!I36/'Figure 7 input (elec)'!I36),"N/A")</f>
        <v>0.3723047824912186</v>
      </c>
      <c r="J36" s="155">
        <f>_xlfn.IFERROR(('Figure 7 output (elec)'!J36/'Figure 7 input (elec)'!J36),"N/A")</f>
        <v>0.3842987199572597</v>
      </c>
      <c r="K36" s="155">
        <f>_xlfn.IFERROR(('Figure 7 output (elec)'!K36/'Figure 7 input (elec)'!K36),"N/A")</f>
        <v>0.38079884954161425</v>
      </c>
      <c r="L36" s="155">
        <f>_xlfn.IFERROR(('Figure 7 output (elec)'!L36/'Figure 7 input (elec)'!L36),"N/A")</f>
        <v>0.35692974476632816</v>
      </c>
      <c r="M36" s="155">
        <f>_xlfn.IFERROR(('Figure 7 output (elec)'!M36/'Figure 7 input (elec)'!M36),"N/A")</f>
        <v>0.3591647836436797</v>
      </c>
      <c r="N36" s="155">
        <f>_xlfn.IFERROR(('Figure 7 output (elec)'!N36/'Figure 7 input (elec)'!N36),"N/A")</f>
        <v>0.35779824968283563</v>
      </c>
      <c r="O36" s="155">
        <f>_xlfn.IFERROR(('Figure 7 output (elec)'!O36/'Figure 7 input (elec)'!O36),"N/A")</f>
        <v>0.3538624674204961</v>
      </c>
      <c r="P36" s="155">
        <f>_xlfn.IFERROR(('Figure 7 output (elec)'!P36/'Figure 7 input (elec)'!P36),"N/A")</f>
        <v>0.34891478792510505</v>
      </c>
      <c r="Q36" s="155">
        <f>_xlfn.IFERROR(('Figure 7 output (elec)'!Q36/'Figure 7 input (elec)'!Q36),"N/A")</f>
        <v>0.34966643473990094</v>
      </c>
      <c r="R36" s="155">
        <f>_xlfn.IFERROR(('Figure 7 output (elec)'!R36/'Figure 7 input (elec)'!R36),"N/A")</f>
        <v>0.34556411768611567</v>
      </c>
      <c r="S36" s="155">
        <f>_xlfn.IFERROR(('Figure 7 output (elec)'!S36/'Figure 7 input (elec)'!S36),"N/A")</f>
        <v>0.3564730942186458</v>
      </c>
      <c r="T36" s="155">
        <f>_xlfn.IFERROR(('Figure 7 output (elec)'!T36/'Figure 7 input (elec)'!T36),"N/A")</f>
        <v>0.3499990189114626</v>
      </c>
      <c r="U36" s="155">
        <f>_xlfn.IFERROR(('Figure 7 output (elec)'!U36/'Figure 7 input (elec)'!U36),"N/A")</f>
        <v>0.3561523232278544</v>
      </c>
      <c r="V36" s="155">
        <f>_xlfn.IFERROR(('Figure 7 output (elec)'!V36/'Figure 7 input (elec)'!V36),"N/A")</f>
        <v>0.35209392860468314</v>
      </c>
      <c r="W36" s="155">
        <f>_xlfn.IFERROR(('Figure 7 output (elec)'!W36/'Figure 7 input (elec)'!W36),"N/A")</f>
        <v>0.34996420401962663</v>
      </c>
      <c r="X36" s="155">
        <f>_xlfn.IFERROR(('Figure 7 output (elec)'!X36/'Figure 7 input (elec)'!X36),"N/A")</f>
        <v>0.35131531865830873</v>
      </c>
      <c r="Y36" s="155">
        <f>_xlfn.IFERROR(('Figure 7 output (elec)'!Y36/'Figure 7 input (elec)'!Y36),"N/A")</f>
        <v>0.34118906295611556</v>
      </c>
      <c r="Z36" s="155">
        <f>_xlfn.IFERROR(('Figure 7 output (elec)'!Z36/'Figure 7 input (elec)'!Z36),"N/A")</f>
        <v>0.3793231536634872</v>
      </c>
      <c r="AA36" s="155">
        <f>_xlfn.IFERROR(('Figure 7 output (elec)'!AA36/'Figure 7 input (elec)'!AA36),"N/A")</f>
        <v>0.3645437183426057</v>
      </c>
      <c r="AB36" s="155">
        <f>_xlfn.IFERROR(('Figure 7 output (elec)'!AB36/'Figure 7 input (elec)'!AB36),"N/A")</f>
        <v>0.36454500118113337</v>
      </c>
      <c r="AC36" s="155">
        <f>_xlfn.IFERROR(('Figure 7 output (elec)'!AC36/'Figure 7 input (elec)'!AC36),"N/A")</f>
        <v>0.3619715311818208</v>
      </c>
      <c r="AD36" s="155">
        <f>_xlfn.IFERROR(('Figure 7 output (elec)'!AD36/'Figure 7 input (elec)'!AD36),"N/A")</f>
        <v>0.3351460087236149</v>
      </c>
      <c r="AE36" s="155">
        <f>_xlfn.IFERROR(('Figure 7 output (elec)'!AE36/'Figure 7 input (elec)'!AE36),"N/A")</f>
        <v>0.3582310571906967</v>
      </c>
      <c r="AF36" s="155">
        <f>_xlfn.IFERROR(('Figure 7 output (elec)'!AF36/'Figure 7 input (elec)'!AF36),"N/A")</f>
        <v>0.3840087417671361</v>
      </c>
      <c r="AG36" s="155">
        <f>_xlfn.IFERROR(('Figure 7 output (elec)'!AG36/'Figure 7 input (elec)'!AG36),"N/A")</f>
        <v>0.30874627349577705</v>
      </c>
    </row>
    <row r="37" spans="1:33" ht="12">
      <c r="A37" s="62" t="s">
        <v>14</v>
      </c>
      <c r="B37" s="155">
        <f>_xlfn.IFERROR(('Figure 7 output (elec)'!B37/'Figure 7 input (elec)'!B37),"N/A")</f>
        <v>0.3014390789894468</v>
      </c>
      <c r="C37" s="155">
        <f>_xlfn.IFERROR(('Figure 7 output (elec)'!C37/'Figure 7 input (elec)'!C37),"N/A")</f>
        <v>0.3051279965604193</v>
      </c>
      <c r="D37" s="155">
        <f>_xlfn.IFERROR(('Figure 7 output (elec)'!D37/'Figure 7 input (elec)'!D37),"N/A")</f>
        <v>0.3139131336166684</v>
      </c>
      <c r="E37" s="155">
        <f>_xlfn.IFERROR(('Figure 7 output (elec)'!E37/'Figure 7 input (elec)'!E37),"N/A")</f>
        <v>0.33217340017693897</v>
      </c>
      <c r="F37" s="155">
        <f>_xlfn.IFERROR(('Figure 7 output (elec)'!F37/'Figure 7 input (elec)'!F37),"N/A")</f>
        <v>0.33228275551553355</v>
      </c>
      <c r="G37" s="155">
        <f>_xlfn.IFERROR(('Figure 7 output (elec)'!G37/'Figure 7 input (elec)'!G37),"N/A")</f>
        <v>0.33337106534894856</v>
      </c>
      <c r="H37" s="155">
        <f>_xlfn.IFERROR(('Figure 7 output (elec)'!H37/'Figure 7 input (elec)'!H37),"N/A")</f>
        <v>0.34209068010075566</v>
      </c>
      <c r="I37" s="155">
        <f>_xlfn.IFERROR(('Figure 7 output (elec)'!I37/'Figure 7 input (elec)'!I37),"N/A")</f>
        <v>0.31254491703413195</v>
      </c>
      <c r="J37" s="155">
        <f>_xlfn.IFERROR(('Figure 7 output (elec)'!J37/'Figure 7 input (elec)'!J37),"N/A")</f>
        <v>0.3124188645945681</v>
      </c>
      <c r="K37" s="155">
        <f>_xlfn.IFERROR(('Figure 7 output (elec)'!K37/'Figure 7 input (elec)'!K37),"N/A")</f>
        <v>0.32647667202941855</v>
      </c>
      <c r="L37" s="155">
        <f>_xlfn.IFERROR(('Figure 7 output (elec)'!L37/'Figure 7 input (elec)'!L37),"N/A")</f>
        <v>0.34164825478232</v>
      </c>
      <c r="M37" s="155">
        <f>_xlfn.IFERROR(('Figure 7 output (elec)'!M37/'Figure 7 input (elec)'!M37),"N/A")</f>
        <v>0.3150099434956911</v>
      </c>
      <c r="N37" s="155">
        <f>_xlfn.IFERROR(('Figure 7 output (elec)'!N37/'Figure 7 input (elec)'!N37),"N/A")</f>
        <v>0.32703976531239554</v>
      </c>
      <c r="O37" s="155">
        <f>_xlfn.IFERROR(('Figure 7 output (elec)'!O37/'Figure 7 input (elec)'!O37),"N/A")</f>
        <v>0.3176481772951504</v>
      </c>
      <c r="P37" s="155">
        <f>_xlfn.IFERROR(('Figure 7 output (elec)'!P37/'Figure 7 input (elec)'!P37),"N/A")</f>
        <v>0.31359657789815065</v>
      </c>
      <c r="Q37" s="155">
        <f>_xlfn.IFERROR(('Figure 7 output (elec)'!Q37/'Figure 7 input (elec)'!Q37),"N/A")</f>
        <v>0.33247202177764335</v>
      </c>
      <c r="R37" s="155">
        <f>_xlfn.IFERROR(('Figure 7 output (elec)'!R37/'Figure 7 input (elec)'!R37),"N/A")</f>
        <v>0.34921828796724547</v>
      </c>
      <c r="S37" s="155">
        <f>_xlfn.IFERROR(('Figure 7 output (elec)'!S37/'Figure 7 input (elec)'!S37),"N/A")</f>
        <v>0.3465504424004781</v>
      </c>
      <c r="T37" s="155">
        <f>_xlfn.IFERROR(('Figure 7 output (elec)'!T37/'Figure 7 input (elec)'!T37),"N/A")</f>
        <v>0.34456947087933</v>
      </c>
      <c r="U37" s="155">
        <f>_xlfn.IFERROR(('Figure 7 output (elec)'!U37/'Figure 7 input (elec)'!U37),"N/A")</f>
        <v>0.33980588912650106</v>
      </c>
      <c r="V37" s="155">
        <f>_xlfn.IFERROR(('Figure 7 output (elec)'!V37/'Figure 7 input (elec)'!V37),"N/A")</f>
        <v>0.3407330218017813</v>
      </c>
      <c r="W37" s="155">
        <f>_xlfn.IFERROR(('Figure 7 output (elec)'!W37/'Figure 7 input (elec)'!W37),"N/A")</f>
        <v>0.3460395593840982</v>
      </c>
      <c r="X37" s="155">
        <f>_xlfn.IFERROR(('Figure 7 output (elec)'!X37/'Figure 7 input (elec)'!X37),"N/A")</f>
        <v>0.343295298950251</v>
      </c>
      <c r="Y37" s="155">
        <f>_xlfn.IFERROR(('Figure 7 output (elec)'!Y37/'Figure 7 input (elec)'!Y37),"N/A")</f>
        <v>0.34469380226266605</v>
      </c>
      <c r="Z37" s="155">
        <f>_xlfn.IFERROR(('Figure 7 output (elec)'!Z37/'Figure 7 input (elec)'!Z37),"N/A")</f>
        <v>0.34257924725142447</v>
      </c>
      <c r="AA37" s="155">
        <f>_xlfn.IFERROR(('Figure 7 output (elec)'!AA37/'Figure 7 input (elec)'!AA37),"N/A")</f>
        <v>0.3475777871979653</v>
      </c>
      <c r="AB37" s="155">
        <f>_xlfn.IFERROR(('Figure 7 output (elec)'!AB37/'Figure 7 input (elec)'!AB37),"N/A")</f>
        <v>0.34279112915930054</v>
      </c>
      <c r="AC37" s="155">
        <f>_xlfn.IFERROR(('Figure 7 output (elec)'!AC37/'Figure 7 input (elec)'!AC37),"N/A")</f>
        <v>0.24</v>
      </c>
      <c r="AD37" s="155">
        <f>_xlfn.IFERROR(('Figure 7 output (elec)'!AD37/'Figure 7 input (elec)'!AD37),"N/A")</f>
        <v>0.2490566037735849</v>
      </c>
      <c r="AE37" s="155">
        <f>_xlfn.IFERROR(('Figure 7 output (elec)'!AE37/'Figure 7 input (elec)'!AE37),"N/A")</f>
        <v>0.25384615384615383</v>
      </c>
      <c r="AF37" s="155">
        <f>_xlfn.IFERROR(('Figure 7 output (elec)'!AF37/'Figure 7 input (elec)'!AF37),"N/A")</f>
        <v>0.2514705882352941</v>
      </c>
      <c r="AG37" s="155">
        <f>_xlfn.IFERROR(('Figure 7 output (elec)'!AG37/'Figure 7 input (elec)'!AG37),"N/A")</f>
        <v>0.26422018348623855</v>
      </c>
    </row>
    <row r="38" spans="1:33" ht="12">
      <c r="A38" s="62" t="s">
        <v>15</v>
      </c>
      <c r="B38" s="155" t="str">
        <f>_xlfn.IFERROR(('Figure 7 output (elec)'!B38/'Figure 7 input (elec)'!B38),"N/A")</f>
        <v>N/A</v>
      </c>
      <c r="C38" s="155" t="str">
        <f>_xlfn.IFERROR(('Figure 7 output (elec)'!C38/'Figure 7 input (elec)'!C38),"N/A")</f>
        <v>N/A</v>
      </c>
      <c r="D38" s="155" t="str">
        <f>_xlfn.IFERROR(('Figure 7 output (elec)'!D38/'Figure 7 input (elec)'!D38),"N/A")</f>
        <v>N/A</v>
      </c>
      <c r="E38" s="155" t="str">
        <f>_xlfn.IFERROR(('Figure 7 output (elec)'!E38/'Figure 7 input (elec)'!E38),"N/A")</f>
        <v>N/A</v>
      </c>
      <c r="F38" s="155" t="str">
        <f>_xlfn.IFERROR(('Figure 7 output (elec)'!F38/'Figure 7 input (elec)'!F38),"N/A")</f>
        <v>N/A</v>
      </c>
      <c r="G38" s="155" t="str">
        <f>_xlfn.IFERROR(('Figure 7 output (elec)'!G38/'Figure 7 input (elec)'!G38),"N/A")</f>
        <v>N/A</v>
      </c>
      <c r="H38" s="155" t="str">
        <f>_xlfn.IFERROR(('Figure 7 output (elec)'!H38/'Figure 7 input (elec)'!H38),"N/A")</f>
        <v>N/A</v>
      </c>
      <c r="I38" s="155" t="str">
        <f>_xlfn.IFERROR(('Figure 7 output (elec)'!I38/'Figure 7 input (elec)'!I38),"N/A")</f>
        <v>N/A</v>
      </c>
      <c r="J38" s="155" t="str">
        <f>_xlfn.IFERROR(('Figure 7 output (elec)'!J38/'Figure 7 input (elec)'!J38),"N/A")</f>
        <v>N/A</v>
      </c>
      <c r="K38" s="155" t="str">
        <f>_xlfn.IFERROR(('Figure 7 output (elec)'!K38/'Figure 7 input (elec)'!K38),"N/A")</f>
        <v>N/A</v>
      </c>
      <c r="L38" s="155" t="str">
        <f>_xlfn.IFERROR(('Figure 7 output (elec)'!L38/'Figure 7 input (elec)'!L38),"N/A")</f>
        <v>N/A</v>
      </c>
      <c r="M38" s="155" t="str">
        <f>_xlfn.IFERROR(('Figure 7 output (elec)'!M38/'Figure 7 input (elec)'!M38),"N/A")</f>
        <v>N/A</v>
      </c>
      <c r="N38" s="155" t="str">
        <f>_xlfn.IFERROR(('Figure 7 output (elec)'!N38/'Figure 7 input (elec)'!N38),"N/A")</f>
        <v>N/A</v>
      </c>
      <c r="O38" s="155" t="str">
        <f>_xlfn.IFERROR(('Figure 7 output (elec)'!O38/'Figure 7 input (elec)'!O38),"N/A")</f>
        <v>N/A</v>
      </c>
      <c r="P38" s="155">
        <f>_xlfn.IFERROR(('Figure 7 output (elec)'!P38/'Figure 7 input (elec)'!P38),"N/A")</f>
        <v>0.33922373603128436</v>
      </c>
      <c r="Q38" s="155">
        <f>_xlfn.IFERROR(('Figure 7 output (elec)'!Q38/'Figure 7 input (elec)'!Q38),"N/A")</f>
        <v>0.3416472593013348</v>
      </c>
      <c r="R38" s="155">
        <f>_xlfn.IFERROR(('Figure 7 output (elec)'!R38/'Figure 7 input (elec)'!R38),"N/A")</f>
        <v>0.3354894255203921</v>
      </c>
      <c r="S38" s="155">
        <f>_xlfn.IFERROR(('Figure 7 output (elec)'!S38/'Figure 7 input (elec)'!S38),"N/A")</f>
        <v>0.3368944932966127</v>
      </c>
      <c r="T38" s="155">
        <f>_xlfn.IFERROR(('Figure 7 output (elec)'!T38/'Figure 7 input (elec)'!T38),"N/A")</f>
        <v>0.35005584096493186</v>
      </c>
      <c r="U38" s="155">
        <f>_xlfn.IFERROR(('Figure 7 output (elec)'!U38/'Figure 7 input (elec)'!U38),"N/A")</f>
        <v>0.417846995685573</v>
      </c>
      <c r="V38" s="155">
        <f>_xlfn.IFERROR(('Figure 7 output (elec)'!V38/'Figure 7 input (elec)'!V38),"N/A")</f>
        <v>0.42530785562632695</v>
      </c>
      <c r="W38" s="155">
        <f>_xlfn.IFERROR(('Figure 7 output (elec)'!W38/'Figure 7 input (elec)'!W38),"N/A")</f>
        <v>0.40969760715224823</v>
      </c>
      <c r="X38" s="155">
        <f>_xlfn.IFERROR(('Figure 7 output (elec)'!X38/'Figure 7 input (elec)'!X38),"N/A")</f>
        <v>0.4109154657248189</v>
      </c>
      <c r="Y38" s="155">
        <f>_xlfn.IFERROR(('Figure 7 output (elec)'!Y38/'Figure 7 input (elec)'!Y38),"N/A")</f>
        <v>0.4151328768713009</v>
      </c>
      <c r="Z38" s="155">
        <f>_xlfn.IFERROR(('Figure 7 output (elec)'!Z38/'Figure 7 input (elec)'!Z38),"N/A")</f>
        <v>0.41158378489608344</v>
      </c>
      <c r="AA38" s="155">
        <f>_xlfn.IFERROR(('Figure 7 output (elec)'!AA38/'Figure 7 input (elec)'!AA38),"N/A")</f>
        <v>0.40591402928672654</v>
      </c>
      <c r="AB38" s="155">
        <f>_xlfn.IFERROR(('Figure 7 output (elec)'!AB38/'Figure 7 input (elec)'!AB38),"N/A")</f>
        <v>0.4220607002163902</v>
      </c>
      <c r="AC38" s="155">
        <f>_xlfn.IFERROR(('Figure 7 output (elec)'!AC38/'Figure 7 input (elec)'!AC38),"N/A")</f>
        <v>0.40812644426239947</v>
      </c>
      <c r="AD38" s="155">
        <f>_xlfn.IFERROR(('Figure 7 output (elec)'!AD38/'Figure 7 input (elec)'!AD38),"N/A")</f>
        <v>0.4065862053256231</v>
      </c>
      <c r="AE38" s="155">
        <f>_xlfn.IFERROR(('Figure 7 output (elec)'!AE38/'Figure 7 input (elec)'!AE38),"N/A")</f>
        <v>0.39874056902278515</v>
      </c>
      <c r="AF38" s="155">
        <f>_xlfn.IFERROR(('Figure 7 output (elec)'!AF38/'Figure 7 input (elec)'!AF38),"N/A")</f>
        <v>0.39210982853489423</v>
      </c>
      <c r="AG38" s="155">
        <f>_xlfn.IFERROR(('Figure 7 output (elec)'!AG38/'Figure 7 input (elec)'!AG38),"N/A")</f>
        <v>0.40640139054561014</v>
      </c>
    </row>
    <row r="39" spans="1:33" ht="12">
      <c r="A39" s="62" t="s">
        <v>16</v>
      </c>
      <c r="B39" s="155" t="str">
        <f>_xlfn.IFERROR(('Figure 7 output (elec)'!B39/'Figure 7 input (elec)'!B39),"N/A")</f>
        <v>N/A</v>
      </c>
      <c r="C39" s="155">
        <f>_xlfn.IFERROR(('Figure 7 output (elec)'!C39/'Figure 7 input (elec)'!C39),"N/A")</f>
        <v>0.0862690739935862</v>
      </c>
      <c r="D39" s="155">
        <f>_xlfn.IFERROR(('Figure 7 output (elec)'!D39/'Figure 7 input (elec)'!D39),"N/A")</f>
        <v>0.33762806365431525</v>
      </c>
      <c r="E39" s="155">
        <f>_xlfn.IFERROR(('Figure 7 output (elec)'!E39/'Figure 7 input (elec)'!E39),"N/A")</f>
        <v>0.23954380015336263</v>
      </c>
      <c r="F39" s="155">
        <f>_xlfn.IFERROR(('Figure 7 output (elec)'!F39/'Figure 7 input (elec)'!F39),"N/A")</f>
        <v>0.25902890102847376</v>
      </c>
      <c r="G39" s="155">
        <f>_xlfn.IFERROR(('Figure 7 output (elec)'!G39/'Figure 7 input (elec)'!G39),"N/A")</f>
        <v>0.255371308108578</v>
      </c>
      <c r="H39" s="155">
        <f>_xlfn.IFERROR(('Figure 7 output (elec)'!H39/'Figure 7 input (elec)'!H39),"N/A")</f>
        <v>0.26761440452292184</v>
      </c>
      <c r="I39" s="155">
        <f>_xlfn.IFERROR(('Figure 7 output (elec)'!I39/'Figure 7 input (elec)'!I39),"N/A")</f>
        <v>0.30636073191983737</v>
      </c>
      <c r="J39" s="155">
        <f>_xlfn.IFERROR(('Figure 7 output (elec)'!J39/'Figure 7 input (elec)'!J39),"N/A")</f>
        <v>0.3085083015698688</v>
      </c>
      <c r="K39" s="155">
        <f>_xlfn.IFERROR(('Figure 7 output (elec)'!K39/'Figure 7 input (elec)'!K39),"N/A")</f>
        <v>0.2796576017834431</v>
      </c>
      <c r="L39" s="155">
        <f>_xlfn.IFERROR(('Figure 7 output (elec)'!L39/'Figure 7 input (elec)'!L39),"N/A")</f>
        <v>0.32342654867256637</v>
      </c>
      <c r="M39" s="155">
        <f>_xlfn.IFERROR(('Figure 7 output (elec)'!M39/'Figure 7 input (elec)'!M39),"N/A")</f>
        <v>0.3137166071648406</v>
      </c>
      <c r="N39" s="155">
        <f>_xlfn.IFERROR(('Figure 7 output (elec)'!N39/'Figure 7 input (elec)'!N39),"N/A")</f>
        <v>0.33515286902475416</v>
      </c>
      <c r="O39" s="155">
        <f>_xlfn.IFERROR(('Figure 7 output (elec)'!O39/'Figure 7 input (elec)'!O39),"N/A")</f>
        <v>0.33813015524541323</v>
      </c>
      <c r="P39" s="155">
        <f>_xlfn.IFERROR(('Figure 7 output (elec)'!P39/'Figure 7 input (elec)'!P39),"N/A")</f>
        <v>0.33488999570748196</v>
      </c>
      <c r="Q39" s="155">
        <f>_xlfn.IFERROR(('Figure 7 output (elec)'!Q39/'Figure 7 input (elec)'!Q39),"N/A")</f>
        <v>0.359678907547518</v>
      </c>
      <c r="R39" s="155">
        <f>_xlfn.IFERROR(('Figure 7 output (elec)'!R39/'Figure 7 input (elec)'!R39),"N/A")</f>
        <v>0.3158236718053255</v>
      </c>
      <c r="S39" s="155">
        <f>_xlfn.IFERROR(('Figure 7 output (elec)'!S39/'Figure 7 input (elec)'!S39),"N/A")</f>
        <v>0.3127904043299773</v>
      </c>
      <c r="T39" s="155">
        <f>_xlfn.IFERROR(('Figure 7 output (elec)'!T39/'Figure 7 input (elec)'!T39),"N/A")</f>
        <v>0.3155824906952999</v>
      </c>
      <c r="U39" s="155">
        <f>_xlfn.IFERROR(('Figure 7 output (elec)'!U39/'Figure 7 input (elec)'!U39),"N/A")</f>
        <v>0.3035144458818456</v>
      </c>
      <c r="V39" s="155">
        <f>_xlfn.IFERROR(('Figure 7 output (elec)'!V39/'Figure 7 input (elec)'!V39),"N/A")</f>
        <v>0.3281273083053637</v>
      </c>
      <c r="W39" s="155">
        <f>_xlfn.IFERROR(('Figure 7 output (elec)'!W39/'Figure 7 input (elec)'!W39),"N/A")</f>
        <v>0.31275478658185135</v>
      </c>
      <c r="X39" s="155">
        <f>_xlfn.IFERROR(('Figure 7 output (elec)'!X39/'Figure 7 input (elec)'!X39),"N/A")</f>
        <v>0.33010157852067334</v>
      </c>
      <c r="Y39" s="155">
        <f>_xlfn.IFERROR(('Figure 7 output (elec)'!Y39/'Figure 7 input (elec)'!Y39),"N/A")</f>
        <v>0.3174102800708282</v>
      </c>
      <c r="Z39" s="155">
        <f>_xlfn.IFERROR(('Figure 7 output (elec)'!Z39/'Figure 7 input (elec)'!Z39),"N/A")</f>
        <v>0.3400341730283887</v>
      </c>
      <c r="AA39" s="155">
        <f>_xlfn.IFERROR(('Figure 7 output (elec)'!AA39/'Figure 7 input (elec)'!AA39),"N/A")</f>
        <v>0.3343784464035616</v>
      </c>
      <c r="AB39" s="155">
        <f>_xlfn.IFERROR(('Figure 7 output (elec)'!AB39/'Figure 7 input (elec)'!AB39),"N/A")</f>
        <v>0.3297959426674803</v>
      </c>
      <c r="AC39" s="155">
        <f>_xlfn.IFERROR(('Figure 7 output (elec)'!AC39/'Figure 7 input (elec)'!AC39),"N/A")</f>
        <v>0.3432742963526833</v>
      </c>
      <c r="AD39" s="155">
        <f>_xlfn.IFERROR(('Figure 7 output (elec)'!AD39/'Figure 7 input (elec)'!AD39),"N/A")</f>
        <v>0.33545519668383167</v>
      </c>
      <c r="AE39" s="155">
        <f>_xlfn.IFERROR(('Figure 7 output (elec)'!AE39/'Figure 7 input (elec)'!AE39),"N/A")</f>
        <v>0.3065515444717329</v>
      </c>
      <c r="AF39" s="155">
        <f>_xlfn.IFERROR(('Figure 7 output (elec)'!AF39/'Figure 7 input (elec)'!AF39),"N/A")</f>
        <v>0.31336021224338545</v>
      </c>
      <c r="AG39" s="155">
        <f>_xlfn.IFERROR(('Figure 7 output (elec)'!AG39/'Figure 7 input (elec)'!AG39),"N/A")</f>
        <v>0.320187646189602</v>
      </c>
    </row>
    <row r="40" spans="1:33" ht="12">
      <c r="A40" s="62" t="s">
        <v>17</v>
      </c>
      <c r="B40" s="155">
        <f>_xlfn.IFERROR(('Figure 7 output (elec)'!B40/'Figure 7 input (elec)'!B40),"N/A")</f>
        <v>0.2578754578754579</v>
      </c>
      <c r="C40" s="155">
        <f>_xlfn.IFERROR(('Figure 7 output (elec)'!C40/'Figure 7 input (elec)'!C40),"N/A")</f>
        <v>0.2711033274956217</v>
      </c>
      <c r="D40" s="155">
        <f>_xlfn.IFERROR(('Figure 7 output (elec)'!D40/'Figure 7 input (elec)'!D40),"N/A")</f>
        <v>0.3493893502686859</v>
      </c>
      <c r="E40" s="155">
        <f>_xlfn.IFERROR(('Figure 7 output (elec)'!E40/'Figure 7 input (elec)'!E40),"N/A")</f>
        <v>0.3971505583365422</v>
      </c>
      <c r="F40" s="155">
        <f>_xlfn.IFERROR(('Figure 7 output (elec)'!F40/'Figure 7 input (elec)'!F40),"N/A")</f>
        <v>0.3823672335994446</v>
      </c>
      <c r="G40" s="155">
        <f>_xlfn.IFERROR(('Figure 7 output (elec)'!G40/'Figure 7 input (elec)'!G40),"N/A")</f>
        <v>0.3536102016198518</v>
      </c>
      <c r="H40" s="155">
        <f>_xlfn.IFERROR(('Figure 7 output (elec)'!H40/'Figure 7 input (elec)'!H40),"N/A")</f>
        <v>0.36645498692566303</v>
      </c>
      <c r="I40" s="155">
        <f>_xlfn.IFERROR(('Figure 7 output (elec)'!I40/'Figure 7 input (elec)'!I40),"N/A")</f>
        <v>0.3952295376572455</v>
      </c>
      <c r="J40" s="155">
        <f>_xlfn.IFERROR(('Figure 7 output (elec)'!J40/'Figure 7 input (elec)'!J40),"N/A")</f>
        <v>0.3748350197976243</v>
      </c>
      <c r="K40" s="155">
        <f>_xlfn.IFERROR(('Figure 7 output (elec)'!K40/'Figure 7 input (elec)'!K40),"N/A")</f>
        <v>0.3845201238390093</v>
      </c>
      <c r="L40" s="155">
        <f>_xlfn.IFERROR(('Figure 7 output (elec)'!L40/'Figure 7 input (elec)'!L40),"N/A")</f>
        <v>0.3403483096736426</v>
      </c>
      <c r="M40" s="155">
        <f>_xlfn.IFERROR(('Figure 7 output (elec)'!M40/'Figure 7 input (elec)'!M40),"N/A")</f>
        <v>0.34409727566569187</v>
      </c>
      <c r="N40" s="155">
        <f>_xlfn.IFERROR(('Figure 7 output (elec)'!N40/'Figure 7 input (elec)'!N40),"N/A")</f>
        <v>0.3362903225806452</v>
      </c>
      <c r="O40" s="155">
        <f>_xlfn.IFERROR(('Figure 7 output (elec)'!O40/'Figure 7 input (elec)'!O40),"N/A")</f>
        <v>0.3302313214570593</v>
      </c>
      <c r="P40" s="155">
        <f>_xlfn.IFERROR(('Figure 7 output (elec)'!P40/'Figure 7 input (elec)'!P40),"N/A")</f>
        <v>0.34122973565064996</v>
      </c>
      <c r="Q40" s="155">
        <f>_xlfn.IFERROR(('Figure 7 output (elec)'!Q40/'Figure 7 input (elec)'!Q40),"N/A")</f>
        <v>0.33127208480565373</v>
      </c>
      <c r="R40" s="155">
        <f>_xlfn.IFERROR(('Figure 7 output (elec)'!R40/'Figure 7 input (elec)'!R40),"N/A")</f>
        <v>0.32623059572774316</v>
      </c>
      <c r="S40" s="155">
        <f>_xlfn.IFERROR(('Figure 7 output (elec)'!S40/'Figure 7 input (elec)'!S40),"N/A")</f>
        <v>0.35153061224489796</v>
      </c>
      <c r="T40" s="155">
        <f>_xlfn.IFERROR(('Figure 7 output (elec)'!T40/'Figure 7 input (elec)'!T40),"N/A")</f>
        <v>0.35094838994265554</v>
      </c>
      <c r="U40" s="155">
        <f>_xlfn.IFERROR(('Figure 7 output (elec)'!U40/'Figure 7 input (elec)'!U40),"N/A")</f>
        <v>0.3506879471656577</v>
      </c>
      <c r="V40" s="155">
        <f>_xlfn.IFERROR(('Figure 7 output (elec)'!V40/'Figure 7 input (elec)'!V40),"N/A")</f>
        <v>0.34950864113859714</v>
      </c>
      <c r="W40" s="155">
        <f>_xlfn.IFERROR(('Figure 7 output (elec)'!W40/'Figure 7 input (elec)'!W40),"N/A")</f>
        <v>0.35579171094580236</v>
      </c>
      <c r="X40" s="155">
        <f>_xlfn.IFERROR(('Figure 7 output (elec)'!X40/'Figure 7 input (elec)'!X40),"N/A")</f>
        <v>0.35903879378043035</v>
      </c>
      <c r="Y40" s="155">
        <f>_xlfn.IFERROR(('Figure 7 output (elec)'!Y40/'Figure 7 input (elec)'!Y40),"N/A")</f>
        <v>0.35007256894049343</v>
      </c>
      <c r="Z40" s="155">
        <f>_xlfn.IFERROR(('Figure 7 output (elec)'!Z40/'Figure 7 input (elec)'!Z40),"N/A")</f>
        <v>0.31919561243144423</v>
      </c>
      <c r="AA40" s="155" t="str">
        <f>_xlfn.IFERROR(('Figure 7 output (elec)'!AA40/'Figure 7 input (elec)'!AA40),"N/A")</f>
        <v>N/A</v>
      </c>
      <c r="AB40" s="155" t="str">
        <f>_xlfn.IFERROR(('Figure 7 output (elec)'!AB40/'Figure 7 input (elec)'!AB40),"N/A")</f>
        <v>N/A</v>
      </c>
      <c r="AC40" s="155" t="str">
        <f>_xlfn.IFERROR(('Figure 7 output (elec)'!AC40/'Figure 7 input (elec)'!AC40),"N/A")</f>
        <v>N/A</v>
      </c>
      <c r="AD40" s="155">
        <f>_xlfn.IFERROR(('Figure 7 output (elec)'!AD40/'Figure 7 input (elec)'!AD40),"N/A")</f>
        <v>0.4272885957648673</v>
      </c>
      <c r="AE40" s="155">
        <f>_xlfn.IFERROR(('Figure 7 output (elec)'!AE40/'Figure 7 input (elec)'!AE40),"N/A")</f>
        <v>0.4338818523342234</v>
      </c>
      <c r="AF40" s="155">
        <f>_xlfn.IFERROR(('Figure 7 output (elec)'!AF40/'Figure 7 input (elec)'!AF40),"N/A")</f>
        <v>0.4356377086993973</v>
      </c>
      <c r="AG40" s="155">
        <f>_xlfn.IFERROR(('Figure 7 output (elec)'!AG40/'Figure 7 input (elec)'!AG40),"N/A")</f>
        <v>0.42313772233240765</v>
      </c>
    </row>
    <row r="41" spans="1:33" ht="12">
      <c r="A41" s="62" t="s">
        <v>18</v>
      </c>
      <c r="B41" s="155">
        <f>_xlfn.IFERROR(('Figure 7 output (elec)'!B41/'Figure 7 input (elec)'!B41),"N/A")</f>
        <v>0.33420289855072466</v>
      </c>
      <c r="C41" s="155">
        <f>_xlfn.IFERROR(('Figure 7 output (elec)'!C41/'Figure 7 input (elec)'!C41),"N/A")</f>
        <v>0.250995187680462</v>
      </c>
      <c r="D41" s="155">
        <f>_xlfn.IFERROR(('Figure 7 output (elec)'!D41/'Figure 7 input (elec)'!D41),"N/A")</f>
        <v>0.2671886590290942</v>
      </c>
      <c r="E41" s="155">
        <f>_xlfn.IFERROR(('Figure 7 output (elec)'!E41/'Figure 7 input (elec)'!E41),"N/A")</f>
        <v>0.2657328409525022</v>
      </c>
      <c r="F41" s="155">
        <f>_xlfn.IFERROR(('Figure 7 output (elec)'!F41/'Figure 7 input (elec)'!F41),"N/A")</f>
        <v>0.28197374691331284</v>
      </c>
      <c r="G41" s="155">
        <f>_xlfn.IFERROR(('Figure 7 output (elec)'!G41/'Figure 7 input (elec)'!G41),"N/A")</f>
        <v>0.3048855430941773</v>
      </c>
      <c r="H41" s="155">
        <f>_xlfn.IFERROR(('Figure 7 output (elec)'!H41/'Figure 7 input (elec)'!H41),"N/A")</f>
        <v>0.30118028234205046</v>
      </c>
      <c r="I41" s="155">
        <f>_xlfn.IFERROR(('Figure 7 output (elec)'!I41/'Figure 7 input (elec)'!I41),"N/A")</f>
        <v>0.29701457995834296</v>
      </c>
      <c r="J41" s="155">
        <f>_xlfn.IFERROR(('Figure 7 output (elec)'!J41/'Figure 7 input (elec)'!J41),"N/A")</f>
        <v>0.33871304347826087</v>
      </c>
      <c r="K41" s="155">
        <f>_xlfn.IFERROR(('Figure 7 output (elec)'!K41/'Figure 7 input (elec)'!K41),"N/A")</f>
        <v>0.34131373449701424</v>
      </c>
      <c r="L41" s="155">
        <f>_xlfn.IFERROR(('Figure 7 output (elec)'!L41/'Figure 7 input (elec)'!L41),"N/A")</f>
        <v>0.30309154577288644</v>
      </c>
      <c r="M41" s="155">
        <f>_xlfn.IFERROR(('Figure 7 output (elec)'!M41/'Figure 7 input (elec)'!M41),"N/A")</f>
        <v>0.3146174238961514</v>
      </c>
      <c r="N41" s="155">
        <f>_xlfn.IFERROR(('Figure 7 output (elec)'!N41/'Figure 7 input (elec)'!N41),"N/A")</f>
        <v>0.312384</v>
      </c>
      <c r="O41" s="155">
        <f>_xlfn.IFERROR(('Figure 7 output (elec)'!O41/'Figure 7 input (elec)'!O41),"N/A")</f>
        <v>0.29692757863935626</v>
      </c>
      <c r="P41" s="155">
        <f>_xlfn.IFERROR(('Figure 7 output (elec)'!P41/'Figure 7 input (elec)'!P41),"N/A")</f>
        <v>0.2977130174659847</v>
      </c>
      <c r="Q41" s="155">
        <f>_xlfn.IFERROR(('Figure 7 output (elec)'!Q41/'Figure 7 input (elec)'!Q41),"N/A")</f>
        <v>0.2921025641025641</v>
      </c>
      <c r="R41" s="155">
        <f>_xlfn.IFERROR(('Figure 7 output (elec)'!R41/'Figure 7 input (elec)'!R41),"N/A")</f>
        <v>0.29675270607826815</v>
      </c>
      <c r="S41" s="155">
        <f>_xlfn.IFERROR(('Figure 7 output (elec)'!S41/'Figure 7 input (elec)'!S41),"N/A")</f>
        <v>0.29900512511305394</v>
      </c>
      <c r="T41" s="155">
        <f>_xlfn.IFERROR(('Figure 7 output (elec)'!T41/'Figure 7 input (elec)'!T41),"N/A")</f>
        <v>0.29791535060012636</v>
      </c>
      <c r="U41" s="155">
        <f>_xlfn.IFERROR(('Figure 7 output (elec)'!U41/'Figure 7 input (elec)'!U41),"N/A")</f>
        <v>0.2983251231527093</v>
      </c>
      <c r="V41" s="155" t="str">
        <f>_xlfn.IFERROR(('Figure 7 output (elec)'!V41/'Figure 7 input (elec)'!V41),"N/A")</f>
        <v>N/A</v>
      </c>
      <c r="W41" s="155" t="str">
        <f>_xlfn.IFERROR(('Figure 7 output (elec)'!W41/'Figure 7 input (elec)'!W41),"N/A")</f>
        <v>N/A</v>
      </c>
      <c r="X41" s="155" t="str">
        <f>_xlfn.IFERROR(('Figure 7 output (elec)'!X41/'Figure 7 input (elec)'!X41),"N/A")</f>
        <v>N/A</v>
      </c>
      <c r="Y41" s="155" t="str">
        <f>_xlfn.IFERROR(('Figure 7 output (elec)'!Y41/'Figure 7 input (elec)'!Y41),"N/A")</f>
        <v>N/A</v>
      </c>
      <c r="Z41" s="155" t="str">
        <f>_xlfn.IFERROR(('Figure 7 output (elec)'!Z41/'Figure 7 input (elec)'!Z41),"N/A")</f>
        <v>N/A</v>
      </c>
      <c r="AA41" s="155" t="str">
        <f>_xlfn.IFERROR(('Figure 7 output (elec)'!AA41/'Figure 7 input (elec)'!AA41),"N/A")</f>
        <v>N/A</v>
      </c>
      <c r="AB41" s="155" t="str">
        <f>_xlfn.IFERROR(('Figure 7 output (elec)'!AB41/'Figure 7 input (elec)'!AB41),"N/A")</f>
        <v>N/A</v>
      </c>
      <c r="AC41" s="155" t="str">
        <f>_xlfn.IFERROR(('Figure 7 output (elec)'!AC41/'Figure 7 input (elec)'!AC41),"N/A")</f>
        <v>N/A</v>
      </c>
      <c r="AD41" s="155" t="str">
        <f>_xlfn.IFERROR(('Figure 7 output (elec)'!AD41/'Figure 7 input (elec)'!AD41),"N/A")</f>
        <v>N/A</v>
      </c>
      <c r="AE41" s="155" t="str">
        <f>_xlfn.IFERROR(('Figure 7 output (elec)'!AE41/'Figure 7 input (elec)'!AE41),"N/A")</f>
        <v>N/A</v>
      </c>
      <c r="AF41" s="155" t="str">
        <f>_xlfn.IFERROR(('Figure 7 output (elec)'!AF41/'Figure 7 input (elec)'!AF41),"N/A")</f>
        <v>N/A</v>
      </c>
      <c r="AG41" s="155" t="str">
        <f>_xlfn.IFERROR(('Figure 7 output (elec)'!AG41/'Figure 7 input (elec)'!AG41),"N/A")</f>
        <v>N/A</v>
      </c>
    </row>
    <row r="42" ht="12"/>
    <row r="43" spans="1:2" ht="12">
      <c r="A43" s="24" t="s">
        <v>130</v>
      </c>
      <c r="B43" s="24" t="s">
        <v>132</v>
      </c>
    </row>
    <row r="44" spans="1:2" ht="12">
      <c r="A44" s="24" t="s">
        <v>131</v>
      </c>
      <c r="B44" s="24" t="s">
        <v>159</v>
      </c>
    </row>
    <row r="45" spans="1:2" ht="12">
      <c r="A45" s="24" t="s">
        <v>4</v>
      </c>
      <c r="B45" s="26" t="s">
        <v>164</v>
      </c>
    </row>
    <row r="46" spans="1:2" ht="12">
      <c r="A46" s="24" t="s">
        <v>6</v>
      </c>
      <c r="B46" s="26" t="s">
        <v>20</v>
      </c>
    </row>
    <row r="47" spans="1:2" ht="12">
      <c r="A47" s="24" t="s">
        <v>8</v>
      </c>
      <c r="B47" s="24" t="s">
        <v>153</v>
      </c>
    </row>
    <row r="48" ht="12"/>
    <row r="49" spans="1:33" ht="12">
      <c r="A49" s="62"/>
      <c r="B49" s="62" t="s">
        <v>40</v>
      </c>
      <c r="C49" s="62" t="s">
        <v>41</v>
      </c>
      <c r="D49" s="62" t="s">
        <v>42</v>
      </c>
      <c r="E49" s="62" t="s">
        <v>43</v>
      </c>
      <c r="F49" s="62" t="s">
        <v>44</v>
      </c>
      <c r="G49" s="62" t="s">
        <v>45</v>
      </c>
      <c r="H49" s="62" t="s">
        <v>46</v>
      </c>
      <c r="I49" s="62" t="s">
        <v>47</v>
      </c>
      <c r="J49" s="62" t="s">
        <v>48</v>
      </c>
      <c r="K49" s="62" t="s">
        <v>49</v>
      </c>
      <c r="L49" s="62" t="s">
        <v>50</v>
      </c>
      <c r="M49" s="62" t="s">
        <v>51</v>
      </c>
      <c r="N49" s="62" t="s">
        <v>52</v>
      </c>
      <c r="O49" s="62" t="s">
        <v>53</v>
      </c>
      <c r="P49" s="62" t="s">
        <v>54</v>
      </c>
      <c r="Q49" s="62" t="s">
        <v>55</v>
      </c>
      <c r="R49" s="62" t="s">
        <v>56</v>
      </c>
      <c r="S49" s="62" t="s">
        <v>57</v>
      </c>
      <c r="T49" s="62" t="s">
        <v>58</v>
      </c>
      <c r="U49" s="62" t="s">
        <v>59</v>
      </c>
      <c r="V49" s="62" t="s">
        <v>60</v>
      </c>
      <c r="W49" s="62" t="s">
        <v>61</v>
      </c>
      <c r="X49" s="62" t="s">
        <v>62</v>
      </c>
      <c r="Y49" s="62" t="s">
        <v>63</v>
      </c>
      <c r="Z49" s="62" t="s">
        <v>64</v>
      </c>
      <c r="AA49" s="62" t="s">
        <v>65</v>
      </c>
      <c r="AB49" s="62" t="s">
        <v>66</v>
      </c>
      <c r="AC49" s="62" t="s">
        <v>36</v>
      </c>
      <c r="AD49" s="62" t="s">
        <v>67</v>
      </c>
      <c r="AE49" s="62" t="s">
        <v>220</v>
      </c>
      <c r="AF49" s="62" t="s">
        <v>221</v>
      </c>
      <c r="AG49" s="62" t="s">
        <v>242</v>
      </c>
    </row>
    <row r="50" spans="1:33" ht="12">
      <c r="A50" s="62" t="s">
        <v>185</v>
      </c>
      <c r="B50" s="63">
        <f>_xlfn.IFERROR(('Figure 7 output (elec)'!B50/'Figure 7 input (elec)'!B50),"N/A")</f>
        <v>0.35734915778217735</v>
      </c>
      <c r="C50" s="63">
        <f>_xlfn.IFERROR(('Figure 7 output (elec)'!C50/'Figure 7 input (elec)'!C50),"N/A")</f>
        <v>0.3523008469943057</v>
      </c>
      <c r="D50" s="63">
        <f>_xlfn.IFERROR(('Figure 7 output (elec)'!D50/'Figure 7 input (elec)'!D50),"N/A")</f>
        <v>0.33582486836104314</v>
      </c>
      <c r="E50" s="63">
        <f>_xlfn.IFERROR(('Figure 7 output (elec)'!E50/'Figure 7 input (elec)'!E50),"N/A")</f>
        <v>0.3527111206341196</v>
      </c>
      <c r="F50" s="63">
        <f>_xlfn.IFERROR(('Figure 7 output (elec)'!F50/'Figure 7 input (elec)'!F50),"N/A")</f>
        <v>0.3384337127739241</v>
      </c>
      <c r="G50" s="63">
        <f>_xlfn.IFERROR(('Figure 7 output (elec)'!G50/'Figure 7 input (elec)'!G50),"N/A")</f>
        <v>0.3615610144026656</v>
      </c>
      <c r="H50" s="63">
        <f>_xlfn.IFERROR(('Figure 7 output (elec)'!H50/'Figure 7 input (elec)'!H50),"N/A")</f>
        <v>0.37248189020015116</v>
      </c>
      <c r="I50" s="63">
        <f>_xlfn.IFERROR(('Figure 7 output (elec)'!I50/'Figure 7 input (elec)'!I50),"N/A")</f>
        <v>0.3814479324982968</v>
      </c>
      <c r="J50" s="63">
        <f>_xlfn.IFERROR(('Figure 7 output (elec)'!J50/'Figure 7 input (elec)'!J50),"N/A")</f>
        <v>0.3990964405492358</v>
      </c>
      <c r="K50" s="63">
        <f>_xlfn.IFERROR(('Figure 7 output (elec)'!K50/'Figure 7 input (elec)'!K50),"N/A")</f>
        <v>0.40426181081293217</v>
      </c>
      <c r="L50" s="63">
        <f>_xlfn.IFERROR(('Figure 7 output (elec)'!L50/'Figure 7 input (elec)'!L50),"N/A")</f>
        <v>0.4146563441876957</v>
      </c>
      <c r="M50" s="63">
        <f>_xlfn.IFERROR(('Figure 7 output (elec)'!M50/'Figure 7 input (elec)'!M50),"N/A")</f>
        <v>0.409646919686634</v>
      </c>
      <c r="N50" s="63">
        <f>_xlfn.IFERROR(('Figure 7 output (elec)'!N50/'Figure 7 input (elec)'!N50),"N/A")</f>
        <v>0.4157141411241435</v>
      </c>
      <c r="O50" s="63">
        <f>_xlfn.IFERROR(('Figure 7 output (elec)'!O50/'Figure 7 input (elec)'!O50),"N/A")</f>
        <v>0.4386679487082389</v>
      </c>
      <c r="P50" s="63">
        <f>_xlfn.IFERROR(('Figure 7 output (elec)'!P50/'Figure 7 input (elec)'!P50),"N/A")</f>
        <v>0.43897219930359105</v>
      </c>
      <c r="Q50" s="63">
        <f>_xlfn.IFERROR(('Figure 7 output (elec)'!Q50/'Figure 7 input (elec)'!Q50),"N/A")</f>
        <v>0.4446296187704551</v>
      </c>
      <c r="R50" s="63">
        <f>_xlfn.IFERROR(('Figure 7 output (elec)'!R50/'Figure 7 input (elec)'!R50),"N/A")</f>
        <v>0.4506559597874222</v>
      </c>
      <c r="S50" s="63">
        <f>_xlfn.IFERROR(('Figure 7 output (elec)'!S50/'Figure 7 input (elec)'!S50),"N/A")</f>
        <v>0.4593545802370725</v>
      </c>
      <c r="T50" s="63">
        <f>_xlfn.IFERROR(('Figure 7 output (elec)'!T50/'Figure 7 input (elec)'!T50),"N/A")</f>
        <v>0.46756466530169455</v>
      </c>
      <c r="U50" s="63">
        <f>_xlfn.IFERROR(('Figure 7 output (elec)'!U50/'Figure 7 input (elec)'!U50),"N/A")</f>
        <v>0.45771730461187105</v>
      </c>
      <c r="V50" s="63">
        <f>_xlfn.IFERROR(('Figure 7 output (elec)'!V50/'Figure 7 input (elec)'!V50),"N/A")</f>
        <v>0.44740123203428267</v>
      </c>
      <c r="W50" s="63">
        <f>_xlfn.IFERROR(('Figure 7 output (elec)'!W50/'Figure 7 input (elec)'!W50),"N/A")</f>
        <v>0.48248695998179125</v>
      </c>
      <c r="X50" s="63">
        <f>_xlfn.IFERROR(('Figure 7 output (elec)'!X50/'Figure 7 input (elec)'!X50),"N/A")</f>
        <v>0.47422984459853296</v>
      </c>
      <c r="Y50" s="63">
        <f>_xlfn.IFERROR(('Figure 7 output (elec)'!Y50/'Figure 7 input (elec)'!Y50),"N/A")</f>
        <v>0.4681190317967423</v>
      </c>
      <c r="Z50" s="63">
        <f>_xlfn.IFERROR(('Figure 7 output (elec)'!Z50/'Figure 7 input (elec)'!Z50),"N/A")</f>
        <v>0.4673743229664188</v>
      </c>
      <c r="AA50" s="63">
        <f>_xlfn.IFERROR(('Figure 7 output (elec)'!AA50/'Figure 7 input (elec)'!AA50),"N/A")</f>
        <v>0.4718713715016424</v>
      </c>
      <c r="AB50" s="63">
        <f>_xlfn.IFERROR(('Figure 7 output (elec)'!AB50/'Figure 7 input (elec)'!AB50),"N/A")</f>
        <v>0.4825293416070389</v>
      </c>
      <c r="AC50" s="63">
        <f>_xlfn.IFERROR(('Figure 7 output (elec)'!AC50/'Figure 7 input (elec)'!AC50),"N/A")</f>
        <v>0.48050690027884013</v>
      </c>
      <c r="AD50" s="63">
        <f>_xlfn.IFERROR(('Figure 7 output (elec)'!AD50/'Figure 7 input (elec)'!AD50),"N/A")</f>
        <v>0.46963331259746327</v>
      </c>
      <c r="AE50" s="63">
        <f>_xlfn.IFERROR(('Figure 7 output (elec)'!AE50/'Figure 7 input (elec)'!AE50),"N/A")</f>
        <v>0.47844773805805363</v>
      </c>
      <c r="AF50" s="63">
        <f>_xlfn.IFERROR(('Figure 7 output (elec)'!AF50/'Figure 7 input (elec)'!AF50),"N/A")</f>
        <v>0.4820818241661315</v>
      </c>
      <c r="AG50" s="63">
        <f>_xlfn.IFERROR(('Figure 7 output (elec)'!AG50/'Figure 7 input (elec)'!AG50),"N/A")</f>
        <v>0.47823188132474664</v>
      </c>
    </row>
    <row r="51" spans="1:33" ht="12">
      <c r="A51" s="62" t="s">
        <v>11</v>
      </c>
      <c r="B51" s="155" t="str">
        <f>_xlfn.IFERROR(('Figure 7 output (elec)'!B51/'Figure 7 input (elec)'!B51),"N/A")</f>
        <v>N/A</v>
      </c>
      <c r="C51" s="155" t="str">
        <f>_xlfn.IFERROR(('Figure 7 output (elec)'!C51/'Figure 7 input (elec)'!C51),"N/A")</f>
        <v>N/A</v>
      </c>
      <c r="D51" s="155" t="str">
        <f>_xlfn.IFERROR(('Figure 7 output (elec)'!D51/'Figure 7 input (elec)'!D51),"N/A")</f>
        <v>N/A</v>
      </c>
      <c r="E51" s="155" t="str">
        <f>_xlfn.IFERROR(('Figure 7 output (elec)'!E51/'Figure 7 input (elec)'!E51),"N/A")</f>
        <v>N/A</v>
      </c>
      <c r="F51" s="155" t="str">
        <f>_xlfn.IFERROR(('Figure 7 output (elec)'!F51/'Figure 7 input (elec)'!F51),"N/A")</f>
        <v>N/A</v>
      </c>
      <c r="G51" s="155" t="str">
        <f>_xlfn.IFERROR(('Figure 7 output (elec)'!G51/'Figure 7 input (elec)'!G51),"N/A")</f>
        <v>N/A</v>
      </c>
      <c r="H51" s="155" t="str">
        <f>_xlfn.IFERROR(('Figure 7 output (elec)'!H51/'Figure 7 input (elec)'!H51),"N/A")</f>
        <v>N/A</v>
      </c>
      <c r="I51" s="155" t="str">
        <f>_xlfn.IFERROR(('Figure 7 output (elec)'!I51/'Figure 7 input (elec)'!I51),"N/A")</f>
        <v>N/A</v>
      </c>
      <c r="J51" s="155" t="str">
        <f>_xlfn.IFERROR(('Figure 7 output (elec)'!J51/'Figure 7 input (elec)'!J51),"N/A")</f>
        <v>N/A</v>
      </c>
      <c r="K51" s="155" t="str">
        <f>_xlfn.IFERROR(('Figure 7 output (elec)'!K51/'Figure 7 input (elec)'!K51),"N/A")</f>
        <v>N/A</v>
      </c>
      <c r="L51" s="155">
        <f>_xlfn.IFERROR(('Figure 7 output (elec)'!L51/'Figure 7 input (elec)'!L51),"N/A")</f>
        <v>0.27341772151898736</v>
      </c>
      <c r="M51" s="155">
        <f>_xlfn.IFERROR(('Figure 7 output (elec)'!M51/'Figure 7 input (elec)'!M51),"N/A")</f>
        <v>0.2867647058823529</v>
      </c>
      <c r="N51" s="155">
        <f>_xlfn.IFERROR(('Figure 7 output (elec)'!N51/'Figure 7 input (elec)'!N51),"N/A")</f>
        <v>0.28993288590604027</v>
      </c>
      <c r="O51" s="155">
        <f>_xlfn.IFERROR(('Figure 7 output (elec)'!O51/'Figure 7 input (elec)'!O51),"N/A")</f>
        <v>0.6545454545454545</v>
      </c>
      <c r="P51" s="155">
        <f>_xlfn.IFERROR(('Figure 7 output (elec)'!P51/'Figure 7 input (elec)'!P51),"N/A")</f>
        <v>0.5142857142857143</v>
      </c>
      <c r="Q51" s="155">
        <f>_xlfn.IFERROR(('Figure 7 output (elec)'!Q51/'Figure 7 input (elec)'!Q51),"N/A")</f>
        <v>0.3724137931034483</v>
      </c>
      <c r="R51" s="155">
        <f>_xlfn.IFERROR(('Figure 7 output (elec)'!R51/'Figure 7 input (elec)'!R51),"N/A")</f>
        <v>0.32359550561797756</v>
      </c>
      <c r="S51" s="155">
        <f>_xlfn.IFERROR(('Figure 7 output (elec)'!S51/'Figure 7 input (elec)'!S51),"N/A")</f>
        <v>0.3170984455958549</v>
      </c>
      <c r="T51" s="155">
        <f>_xlfn.IFERROR(('Figure 7 output (elec)'!T51/'Figure 7 input (elec)'!T51),"N/A")</f>
        <v>0.30337078651685395</v>
      </c>
      <c r="U51" s="155">
        <f>_xlfn.IFERROR(('Figure 7 output (elec)'!U51/'Figure 7 input (elec)'!U51),"N/A")</f>
        <v>0.28085106382978725</v>
      </c>
      <c r="V51" s="155">
        <f>_xlfn.IFERROR(('Figure 7 output (elec)'!V51/'Figure 7 input (elec)'!V51),"N/A")</f>
        <v>0.2846511627906977</v>
      </c>
      <c r="W51" s="155">
        <f>_xlfn.IFERROR(('Figure 7 output (elec)'!W51/'Figure 7 input (elec)'!W51),"N/A")</f>
        <v>0.28965517241379307</v>
      </c>
      <c r="X51" s="155">
        <f>_xlfn.IFERROR(('Figure 7 output (elec)'!X51/'Figure 7 input (elec)'!X51),"N/A")</f>
        <v>0.29793103448275865</v>
      </c>
      <c r="Y51" s="155">
        <f>_xlfn.IFERROR(('Figure 7 output (elec)'!Y51/'Figure 7 input (elec)'!Y51),"N/A")</f>
        <v>0.2680851063829787</v>
      </c>
      <c r="Z51" s="155">
        <f>_xlfn.IFERROR(('Figure 7 output (elec)'!Z51/'Figure 7 input (elec)'!Z51),"N/A")</f>
        <v>0.31764705882352945</v>
      </c>
      <c r="AA51" s="155">
        <f>_xlfn.IFERROR(('Figure 7 output (elec)'!AA51/'Figure 7 input (elec)'!AA51),"N/A")</f>
        <v>0.2938775510204082</v>
      </c>
      <c r="AB51" s="155">
        <f>_xlfn.IFERROR(('Figure 7 output (elec)'!AB51/'Figure 7 input (elec)'!AB51),"N/A")</f>
        <v>0.2647058823529412</v>
      </c>
      <c r="AC51" s="155">
        <f>_xlfn.IFERROR(('Figure 7 output (elec)'!AC51/'Figure 7 input (elec)'!AC51),"N/A")</f>
        <v>0.27620353854194013</v>
      </c>
      <c r="AD51" s="155">
        <f>_xlfn.IFERROR(('Figure 7 output (elec)'!AD51/'Figure 7 input (elec)'!AD51),"N/A")</f>
        <v>0.2946468161938515</v>
      </c>
      <c r="AE51" s="155">
        <f>_xlfn.IFERROR(('Figure 7 output (elec)'!AE51/'Figure 7 input (elec)'!AE51),"N/A")</f>
        <v>0.2909629216436122</v>
      </c>
      <c r="AF51" s="155">
        <f>_xlfn.IFERROR(('Figure 7 output (elec)'!AF51/'Figure 7 input (elec)'!AF51),"N/A")</f>
        <v>0.31186099639209414</v>
      </c>
      <c r="AG51" s="155">
        <f>_xlfn.IFERROR(('Figure 7 output (elec)'!AG51/'Figure 7 input (elec)'!AG51),"N/A")</f>
        <v>0.3086600921277354</v>
      </c>
    </row>
    <row r="52" spans="1:33" ht="12">
      <c r="A52" s="62" t="s">
        <v>12</v>
      </c>
      <c r="B52" s="155">
        <f>_xlfn.IFERROR(('Figure 7 output (elec)'!B52/'Figure 7 input (elec)'!B52),"N/A")</f>
        <v>0.3329479768786127</v>
      </c>
      <c r="C52" s="155">
        <f>_xlfn.IFERROR(('Figure 7 output (elec)'!C52/'Figure 7 input (elec)'!C52),"N/A")</f>
        <v>0.34285714285714286</v>
      </c>
      <c r="D52" s="155">
        <f>_xlfn.IFERROR(('Figure 7 output (elec)'!D52/'Figure 7 input (elec)'!D52),"N/A")</f>
        <v>0.33962264150943394</v>
      </c>
      <c r="E52" s="155">
        <f>_xlfn.IFERROR(('Figure 7 output (elec)'!E52/'Figure 7 input (elec)'!E52),"N/A")</f>
        <v>0.30638297872340425</v>
      </c>
      <c r="F52" s="155">
        <f>_xlfn.IFERROR(('Figure 7 output (elec)'!F52/'Figure 7 input (elec)'!F52),"N/A")</f>
        <v>0.3146853146853147</v>
      </c>
      <c r="G52" s="155">
        <f>_xlfn.IFERROR(('Figure 7 output (elec)'!G52/'Figure 7 input (elec)'!G52),"N/A")</f>
        <v>0.31846153846153846</v>
      </c>
      <c r="H52" s="155">
        <f>_xlfn.IFERROR(('Figure 7 output (elec)'!H52/'Figure 7 input (elec)'!H52),"N/A")</f>
        <v>0.31973684210526315</v>
      </c>
      <c r="I52" s="155">
        <f>_xlfn.IFERROR(('Figure 7 output (elec)'!I52/'Figure 7 input (elec)'!I52),"N/A")</f>
        <v>0.3817641228939544</v>
      </c>
      <c r="J52" s="155">
        <f>_xlfn.IFERROR(('Figure 7 output (elec)'!J52/'Figure 7 input (elec)'!J52),"N/A")</f>
        <v>0.432749645054425</v>
      </c>
      <c r="K52" s="155">
        <f>_xlfn.IFERROR(('Figure 7 output (elec)'!K52/'Figure 7 input (elec)'!K52),"N/A")</f>
        <v>0.36412213740458016</v>
      </c>
      <c r="L52" s="155">
        <f>_xlfn.IFERROR(('Figure 7 output (elec)'!L52/'Figure 7 input (elec)'!L52),"N/A")</f>
        <v>0.3612286689419796</v>
      </c>
      <c r="M52" s="155">
        <f>_xlfn.IFERROR(('Figure 7 output (elec)'!M52/'Figure 7 input (elec)'!M52),"N/A")</f>
        <v>0.36074637180373187</v>
      </c>
      <c r="N52" s="155">
        <f>_xlfn.IFERROR(('Figure 7 output (elec)'!N52/'Figure 7 input (elec)'!N52),"N/A")</f>
        <v>0.36056782334384857</v>
      </c>
      <c r="O52" s="155">
        <f>_xlfn.IFERROR(('Figure 7 output (elec)'!O52/'Figure 7 input (elec)'!O52),"N/A")</f>
        <v>0.3558620689655172</v>
      </c>
      <c r="P52" s="155">
        <f>_xlfn.IFERROR(('Figure 7 output (elec)'!P52/'Figure 7 input (elec)'!P52),"N/A")</f>
        <v>0.3054242002781641</v>
      </c>
      <c r="Q52" s="155">
        <f>_xlfn.IFERROR(('Figure 7 output (elec)'!Q52/'Figure 7 input (elec)'!Q52),"N/A")</f>
        <v>0.3037417461482025</v>
      </c>
      <c r="R52" s="155">
        <f>_xlfn.IFERROR(('Figure 7 output (elec)'!R52/'Figure 7 input (elec)'!R52),"N/A")</f>
        <v>0.36053412462908013</v>
      </c>
      <c r="S52" s="155">
        <f>_xlfn.IFERROR(('Figure 7 output (elec)'!S52/'Figure 7 input (elec)'!S52),"N/A")</f>
        <v>0.3333333333333333</v>
      </c>
      <c r="T52" s="155">
        <f>_xlfn.IFERROR(('Figure 7 output (elec)'!T52/'Figure 7 input (elec)'!T52),"N/A")</f>
        <v>0.3477806788511749</v>
      </c>
      <c r="U52" s="155">
        <f>_xlfn.IFERROR(('Figure 7 output (elec)'!U52/'Figure 7 input (elec)'!U52),"N/A")</f>
        <v>0.34105263157894733</v>
      </c>
      <c r="V52" s="155">
        <f>_xlfn.IFERROR(('Figure 7 output (elec)'!V52/'Figure 7 input (elec)'!V52),"N/A")</f>
        <v>0.4315068493150685</v>
      </c>
      <c r="W52" s="155">
        <f>_xlfn.IFERROR(('Figure 7 output (elec)'!W52/'Figure 7 input (elec)'!W52),"N/A")</f>
        <v>0.4969162995594713</v>
      </c>
      <c r="X52" s="155">
        <f>_xlfn.IFERROR(('Figure 7 output (elec)'!X52/'Figure 7 input (elec)'!X52),"N/A")</f>
        <v>0.46652267818574517</v>
      </c>
      <c r="Y52" s="155">
        <f>_xlfn.IFERROR(('Figure 7 output (elec)'!Y52/'Figure 7 input (elec)'!Y52),"N/A")</f>
        <v>0.4133707578463894</v>
      </c>
      <c r="Z52" s="155">
        <f>_xlfn.IFERROR(('Figure 7 output (elec)'!Z52/'Figure 7 input (elec)'!Z52),"N/A")</f>
        <v>0.4063157894736842</v>
      </c>
      <c r="AA52" s="155">
        <f>_xlfn.IFERROR(('Figure 7 output (elec)'!AA52/'Figure 7 input (elec)'!AA52),"N/A")</f>
        <v>0.43353884093711464</v>
      </c>
      <c r="AB52" s="155">
        <f>_xlfn.IFERROR(('Figure 7 output (elec)'!AB52/'Figure 7 input (elec)'!AB52),"N/A")</f>
        <v>0.49966420416386836</v>
      </c>
      <c r="AC52" s="155">
        <f>_xlfn.IFERROR(('Figure 7 output (elec)'!AC52/'Figure 7 input (elec)'!AC52),"N/A")</f>
        <v>0.49776555391158356</v>
      </c>
      <c r="AD52" s="155">
        <f>_xlfn.IFERROR(('Figure 7 output (elec)'!AD52/'Figure 7 input (elec)'!AD52),"N/A")</f>
        <v>0.49843571700229716</v>
      </c>
      <c r="AE52" s="155">
        <f>_xlfn.IFERROR(('Figure 7 output (elec)'!AE52/'Figure 7 input (elec)'!AE52),"N/A")</f>
        <v>0.5101771288042273</v>
      </c>
      <c r="AF52" s="155">
        <f>_xlfn.IFERROR(('Figure 7 output (elec)'!AF52/'Figure 7 input (elec)'!AF52),"N/A")</f>
        <v>0.5059763784191358</v>
      </c>
      <c r="AG52" s="155">
        <f>_xlfn.IFERROR(('Figure 7 output (elec)'!AG52/'Figure 7 input (elec)'!AG52),"N/A")</f>
        <v>0.49950717693947255</v>
      </c>
    </row>
    <row r="53" spans="1:33" ht="12">
      <c r="A53" s="62" t="s">
        <v>26</v>
      </c>
      <c r="B53" s="155">
        <f>_xlfn.IFERROR(('Figure 7 output (elec)'!B53/'Figure 7 input (elec)'!B53),"N/A")</f>
        <v>0.3665049465354054</v>
      </c>
      <c r="C53" s="155">
        <f>_xlfn.IFERROR(('Figure 7 output (elec)'!C53/'Figure 7 input (elec)'!C53),"N/A")</f>
        <v>0.3624105073396858</v>
      </c>
      <c r="D53" s="155">
        <f>_xlfn.IFERROR(('Figure 7 output (elec)'!D53/'Figure 7 input (elec)'!D53),"N/A")</f>
        <v>0.35352033787977416</v>
      </c>
      <c r="E53" s="155">
        <f>_xlfn.IFERROR(('Figure 7 output (elec)'!E53/'Figure 7 input (elec)'!E53),"N/A")</f>
        <v>0.3602641124170801</v>
      </c>
      <c r="F53" s="155">
        <f>_xlfn.IFERROR(('Figure 7 output (elec)'!F53/'Figure 7 input (elec)'!F53),"N/A")</f>
        <v>0.3413885437267015</v>
      </c>
      <c r="G53" s="155">
        <f>_xlfn.IFERROR(('Figure 7 output (elec)'!G53/'Figure 7 input (elec)'!G53),"N/A")</f>
        <v>0.37725807887474405</v>
      </c>
      <c r="H53" s="155">
        <f>_xlfn.IFERROR(('Figure 7 output (elec)'!H53/'Figure 7 input (elec)'!H53),"N/A")</f>
        <v>0.40029607023697006</v>
      </c>
      <c r="I53" s="155">
        <f>_xlfn.IFERROR(('Figure 7 output (elec)'!I53/'Figure 7 input (elec)'!I53),"N/A")</f>
        <v>0.40971107283304625</v>
      </c>
      <c r="J53" s="155">
        <f>_xlfn.IFERROR(('Figure 7 output (elec)'!J53/'Figure 7 input (elec)'!J53),"N/A")</f>
        <v>0.43198168650182733</v>
      </c>
      <c r="K53" s="155">
        <f>_xlfn.IFERROR(('Figure 7 output (elec)'!K53/'Figure 7 input (elec)'!K53),"N/A")</f>
        <v>0.4237172264252777</v>
      </c>
      <c r="L53" s="155">
        <f>_xlfn.IFERROR(('Figure 7 output (elec)'!L53/'Figure 7 input (elec)'!L53),"N/A")</f>
        <v>0.4734499460216497</v>
      </c>
      <c r="M53" s="155">
        <f>_xlfn.IFERROR(('Figure 7 output (elec)'!M53/'Figure 7 input (elec)'!M53),"N/A")</f>
        <v>0.43374545454545455</v>
      </c>
      <c r="N53" s="155">
        <f>_xlfn.IFERROR(('Figure 7 output (elec)'!N53/'Figure 7 input (elec)'!N53),"N/A")</f>
        <v>0.42922909090909095</v>
      </c>
      <c r="O53" s="155">
        <f>_xlfn.IFERROR(('Figure 7 output (elec)'!O53/'Figure 7 input (elec)'!O53),"N/A")</f>
        <v>0.40674474742959327</v>
      </c>
      <c r="P53" s="155">
        <f>_xlfn.IFERROR(('Figure 7 output (elec)'!P53/'Figure 7 input (elec)'!P53),"N/A")</f>
        <v>0.40186782268801197</v>
      </c>
      <c r="Q53" s="155">
        <f>_xlfn.IFERROR(('Figure 7 output (elec)'!Q53/'Figure 7 input (elec)'!Q53),"N/A")</f>
        <v>0.39426987882769626</v>
      </c>
      <c r="R53" s="155">
        <f>_xlfn.IFERROR(('Figure 7 output (elec)'!R53/'Figure 7 input (elec)'!R53),"N/A")</f>
        <v>0.3797880077969685</v>
      </c>
      <c r="S53" s="155">
        <f>_xlfn.IFERROR(('Figure 7 output (elec)'!S53/'Figure 7 input (elec)'!S53),"N/A")</f>
        <v>0.40241981691473344</v>
      </c>
      <c r="T53" s="155">
        <f>_xlfn.IFERROR(('Figure 7 output (elec)'!T53/'Figure 7 input (elec)'!T53),"N/A")</f>
        <v>0.4289820435946953</v>
      </c>
      <c r="U53" s="155">
        <f>_xlfn.IFERROR(('Figure 7 output (elec)'!U53/'Figure 7 input (elec)'!U53),"N/A")</f>
        <v>0.42214413148078067</v>
      </c>
      <c r="V53" s="155">
        <f>_xlfn.IFERROR(('Figure 7 output (elec)'!V53/'Figure 7 input (elec)'!V53),"N/A")</f>
        <v>0.4543937897926526</v>
      </c>
      <c r="W53" s="155">
        <f>_xlfn.IFERROR(('Figure 7 output (elec)'!W53/'Figure 7 input (elec)'!W53),"N/A")</f>
        <v>0.48628311162148563</v>
      </c>
      <c r="X53" s="155">
        <f>_xlfn.IFERROR(('Figure 7 output (elec)'!X53/'Figure 7 input (elec)'!X53),"N/A")</f>
        <v>0.47998289136013683</v>
      </c>
      <c r="Y53" s="155">
        <f>_xlfn.IFERROR(('Figure 7 output (elec)'!Y53/'Figure 7 input (elec)'!Y53),"N/A")</f>
        <v>0.48044417682062907</v>
      </c>
      <c r="Z53" s="155">
        <f>_xlfn.IFERROR(('Figure 7 output (elec)'!Z53/'Figure 7 input (elec)'!Z53),"N/A")</f>
        <v>0.47747292211336806</v>
      </c>
      <c r="AA53" s="155">
        <f>_xlfn.IFERROR(('Figure 7 output (elec)'!AA53/'Figure 7 input (elec)'!AA53),"N/A")</f>
        <v>0.4761252636702904</v>
      </c>
      <c r="AB53" s="155">
        <f>_xlfn.IFERROR(('Figure 7 output (elec)'!AB53/'Figure 7 input (elec)'!AB53),"N/A")</f>
        <v>0.4928555275813722</v>
      </c>
      <c r="AC53" s="155">
        <f>_xlfn.IFERROR(('Figure 7 output (elec)'!AC53/'Figure 7 input (elec)'!AC53),"N/A")</f>
        <v>0.49027778753785933</v>
      </c>
      <c r="AD53" s="155">
        <f>_xlfn.IFERROR(('Figure 7 output (elec)'!AD53/'Figure 7 input (elec)'!AD53),"N/A")</f>
        <v>0.43210988908004044</v>
      </c>
      <c r="AE53" s="155">
        <f>_xlfn.IFERROR(('Figure 7 output (elec)'!AE53/'Figure 7 input (elec)'!AE53),"N/A")</f>
        <v>0.4543718712281604</v>
      </c>
      <c r="AF53" s="155">
        <f>_xlfn.IFERROR(('Figure 7 output (elec)'!AF53/'Figure 7 input (elec)'!AF53),"N/A")</f>
        <v>0.45300008701308925</v>
      </c>
      <c r="AG53" s="155">
        <f>_xlfn.IFERROR(('Figure 7 output (elec)'!AG53/'Figure 7 input (elec)'!AG53),"N/A")</f>
        <v>0.43872216229934646</v>
      </c>
    </row>
    <row r="54" spans="1:33" ht="12">
      <c r="A54" s="62" t="s">
        <v>13</v>
      </c>
      <c r="B54" s="155" t="str">
        <f>_xlfn.IFERROR(('Figure 7 output (elec)'!B54/'Figure 7 input (elec)'!B54),"N/A")</f>
        <v>N/A</v>
      </c>
      <c r="C54" s="155" t="str">
        <f>_xlfn.IFERROR(('Figure 7 output (elec)'!C54/'Figure 7 input (elec)'!C54),"N/A")</f>
        <v>N/A</v>
      </c>
      <c r="D54" s="155" t="str">
        <f>_xlfn.IFERROR(('Figure 7 output (elec)'!D54/'Figure 7 input (elec)'!D54),"N/A")</f>
        <v>N/A</v>
      </c>
      <c r="E54" s="155" t="str">
        <f>_xlfn.IFERROR(('Figure 7 output (elec)'!E54/'Figure 7 input (elec)'!E54),"N/A")</f>
        <v>N/A</v>
      </c>
      <c r="F54" s="155" t="str">
        <f>_xlfn.IFERROR(('Figure 7 output (elec)'!F54/'Figure 7 input (elec)'!F54),"N/A")</f>
        <v>N/A</v>
      </c>
      <c r="G54" s="155" t="str">
        <f>_xlfn.IFERROR(('Figure 7 output (elec)'!G54/'Figure 7 input (elec)'!G54),"N/A")</f>
        <v>N/A</v>
      </c>
      <c r="H54" s="155" t="str">
        <f>_xlfn.IFERROR(('Figure 7 output (elec)'!H54/'Figure 7 input (elec)'!H54),"N/A")</f>
        <v>N/A</v>
      </c>
      <c r="I54" s="155">
        <f>_xlfn.IFERROR(('Figure 7 output (elec)'!I54/'Figure 7 input (elec)'!I54),"N/A")</f>
        <v>0.38625882352941177</v>
      </c>
      <c r="J54" s="155">
        <f>_xlfn.IFERROR(('Figure 7 output (elec)'!J54/'Figure 7 input (elec)'!J54),"N/A")</f>
        <v>0.3794852384557154</v>
      </c>
      <c r="K54" s="155">
        <f>_xlfn.IFERROR(('Figure 7 output (elec)'!K54/'Figure 7 input (elec)'!K54),"N/A")</f>
        <v>0.35043445409898</v>
      </c>
      <c r="L54" s="155">
        <f>_xlfn.IFERROR(('Figure 7 output (elec)'!L54/'Figure 7 input (elec)'!L54),"N/A")</f>
        <v>0.3584024218239361</v>
      </c>
      <c r="M54" s="155">
        <f>_xlfn.IFERROR(('Figure 7 output (elec)'!M54/'Figure 7 input (elec)'!M54),"N/A")</f>
        <v>0.3763170680918998</v>
      </c>
      <c r="N54" s="155">
        <f>_xlfn.IFERROR(('Figure 7 output (elec)'!N54/'Figure 7 input (elec)'!N54),"N/A")</f>
        <v>0.408049039640376</v>
      </c>
      <c r="O54" s="155">
        <f>_xlfn.IFERROR(('Figure 7 output (elec)'!O54/'Figure 7 input (elec)'!O54),"N/A")</f>
        <v>0.41523193413217674</v>
      </c>
      <c r="P54" s="155">
        <f>_xlfn.IFERROR(('Figure 7 output (elec)'!P54/'Figure 7 input (elec)'!P54),"N/A")</f>
        <v>0.4318614296169797</v>
      </c>
      <c r="Q54" s="155">
        <f>_xlfn.IFERROR(('Figure 7 output (elec)'!Q54/'Figure 7 input (elec)'!Q54),"N/A")</f>
        <v>0.39050814305700815</v>
      </c>
      <c r="R54" s="155">
        <f>_xlfn.IFERROR(('Figure 7 output (elec)'!R54/'Figure 7 input (elec)'!R54),"N/A")</f>
        <v>0.43217077916844177</v>
      </c>
      <c r="S54" s="155">
        <f>_xlfn.IFERROR(('Figure 7 output (elec)'!S54/'Figure 7 input (elec)'!S54),"N/A")</f>
        <v>0.43347780126849894</v>
      </c>
      <c r="T54" s="155">
        <f>_xlfn.IFERROR(('Figure 7 output (elec)'!T54/'Figure 7 input (elec)'!T54),"N/A")</f>
        <v>0.42516464594465053</v>
      </c>
      <c r="U54" s="155">
        <f>_xlfn.IFERROR(('Figure 7 output (elec)'!U54/'Figure 7 input (elec)'!U54),"N/A")</f>
        <v>0.4617737321196359</v>
      </c>
      <c r="V54" s="155">
        <f>_xlfn.IFERROR(('Figure 7 output (elec)'!V54/'Figure 7 input (elec)'!V54),"N/A")</f>
        <v>0.33815895315243866</v>
      </c>
      <c r="W54" s="155">
        <f>_xlfn.IFERROR(('Figure 7 output (elec)'!W54/'Figure 7 input (elec)'!W54),"N/A")</f>
        <v>0.43146915395928476</v>
      </c>
      <c r="X54" s="155">
        <f>_xlfn.IFERROR(('Figure 7 output (elec)'!X54/'Figure 7 input (elec)'!X54),"N/A")</f>
        <v>0.45220767833656916</v>
      </c>
      <c r="Y54" s="155">
        <f>_xlfn.IFERROR(('Figure 7 output (elec)'!Y54/'Figure 7 input (elec)'!Y54),"N/A")</f>
        <v>0.4318578462438454</v>
      </c>
      <c r="Z54" s="155">
        <f>_xlfn.IFERROR(('Figure 7 output (elec)'!Z54/'Figure 7 input (elec)'!Z54),"N/A")</f>
        <v>0.41990903287583786</v>
      </c>
      <c r="AA54" s="155">
        <f>_xlfn.IFERROR(('Figure 7 output (elec)'!AA54/'Figure 7 input (elec)'!AA54),"N/A")</f>
        <v>0.5349711318634479</v>
      </c>
      <c r="AB54" s="155">
        <f>_xlfn.IFERROR(('Figure 7 output (elec)'!AB54/'Figure 7 input (elec)'!AB54),"N/A")</f>
        <v>0.5199658240773543</v>
      </c>
      <c r="AC54" s="155">
        <f>_xlfn.IFERROR(('Figure 7 output (elec)'!AC54/'Figure 7 input (elec)'!AC54),"N/A")</f>
        <v>0.4586053423233372</v>
      </c>
      <c r="AD54" s="155">
        <f>_xlfn.IFERROR(('Figure 7 output (elec)'!AD54/'Figure 7 input (elec)'!AD54),"N/A")</f>
        <v>0.4029038535126521</v>
      </c>
      <c r="AE54" s="155">
        <f>_xlfn.IFERROR(('Figure 7 output (elec)'!AE54/'Figure 7 input (elec)'!AE54),"N/A")</f>
        <v>0.37510323453284794</v>
      </c>
      <c r="AF54" s="155">
        <f>_xlfn.IFERROR(('Figure 7 output (elec)'!AF54/'Figure 7 input (elec)'!AF54),"N/A")</f>
        <v>0.47363729606506016</v>
      </c>
      <c r="AG54" s="155">
        <f>_xlfn.IFERROR(('Figure 7 output (elec)'!AG54/'Figure 7 input (elec)'!AG54),"N/A")</f>
        <v>0.4667681301882216</v>
      </c>
    </row>
    <row r="55" spans="1:33" ht="12">
      <c r="A55" s="62" t="s">
        <v>14</v>
      </c>
      <c r="B55" s="155">
        <f>_xlfn.IFERROR(('Figure 7 output (elec)'!B55/'Figure 7 input (elec)'!B55),"N/A")</f>
        <v>0.2930910829548171</v>
      </c>
      <c r="C55" s="155">
        <f>_xlfn.IFERROR(('Figure 7 output (elec)'!C55/'Figure 7 input (elec)'!C55),"N/A")</f>
        <v>0.29671918939427755</v>
      </c>
      <c r="D55" s="155">
        <f>_xlfn.IFERROR(('Figure 7 output (elec)'!D55/'Figure 7 input (elec)'!D55),"N/A")</f>
        <v>0.3056034233504886</v>
      </c>
      <c r="E55" s="155">
        <f>_xlfn.IFERROR(('Figure 7 output (elec)'!E55/'Figure 7 input (elec)'!E55),"N/A")</f>
        <v>0.3238434371442748</v>
      </c>
      <c r="F55" s="155">
        <f>_xlfn.IFERROR(('Figure 7 output (elec)'!F55/'Figure 7 input (elec)'!F55),"N/A")</f>
        <v>0.32373029369857975</v>
      </c>
      <c r="G55" s="155">
        <f>_xlfn.IFERROR(('Figure 7 output (elec)'!G55/'Figure 7 input (elec)'!G55),"N/A")</f>
        <v>0.3248923853347187</v>
      </c>
      <c r="H55" s="155">
        <f>_xlfn.IFERROR(('Figure 7 output (elec)'!H55/'Figure 7 input (elec)'!H55),"N/A")</f>
        <v>0.33348644924207627</v>
      </c>
      <c r="I55" s="155">
        <f>_xlfn.IFERROR(('Figure 7 output (elec)'!I55/'Figure 7 input (elec)'!I55),"N/A")</f>
        <v>0.36184531437311396</v>
      </c>
      <c r="J55" s="155">
        <f>_xlfn.IFERROR(('Figure 7 output (elec)'!J55/'Figure 7 input (elec)'!J55),"N/A")</f>
        <v>0.3503610108303249</v>
      </c>
      <c r="K55" s="155">
        <f>_xlfn.IFERROR(('Figure 7 output (elec)'!K55/'Figure 7 input (elec)'!K55),"N/A")</f>
        <v>0.35142574295863505</v>
      </c>
      <c r="L55" s="155">
        <f>_xlfn.IFERROR(('Figure 7 output (elec)'!L55/'Figure 7 input (elec)'!L55),"N/A")</f>
        <v>0.3465204779519387</v>
      </c>
      <c r="M55" s="155">
        <f>_xlfn.IFERROR(('Figure 7 output (elec)'!M55/'Figure 7 input (elec)'!M55),"N/A")</f>
        <v>0.34294826959124863</v>
      </c>
      <c r="N55" s="155">
        <f>_xlfn.IFERROR(('Figure 7 output (elec)'!N55/'Figure 7 input (elec)'!N55),"N/A")</f>
        <v>0.35094339622641507</v>
      </c>
      <c r="O55" s="155">
        <f>_xlfn.IFERROR(('Figure 7 output (elec)'!O55/'Figure 7 input (elec)'!O55),"N/A")</f>
        <v>0.3408272746523611</v>
      </c>
      <c r="P55" s="155">
        <f>_xlfn.IFERROR(('Figure 7 output (elec)'!P55/'Figure 7 input (elec)'!P55),"N/A")</f>
        <v>0.33922571219868514</v>
      </c>
      <c r="Q55" s="155">
        <f>_xlfn.IFERROR(('Figure 7 output (elec)'!Q55/'Figure 7 input (elec)'!Q55),"N/A")</f>
        <v>0.32850037304153196</v>
      </c>
      <c r="R55" s="155">
        <f>_xlfn.IFERROR(('Figure 7 output (elec)'!R55/'Figure 7 input (elec)'!R55),"N/A")</f>
        <v>0.3823829193712784</v>
      </c>
      <c r="S55" s="155">
        <f>_xlfn.IFERROR(('Figure 7 output (elec)'!S55/'Figure 7 input (elec)'!S55),"N/A")</f>
        <v>0.3749978584278004</v>
      </c>
      <c r="T55" s="155">
        <f>_xlfn.IFERROR(('Figure 7 output (elec)'!T55/'Figure 7 input (elec)'!T55),"N/A")</f>
        <v>0.365735244708254</v>
      </c>
      <c r="U55" s="155">
        <f>_xlfn.IFERROR(('Figure 7 output (elec)'!U55/'Figure 7 input (elec)'!U55),"N/A")</f>
        <v>0.3578581152624414</v>
      </c>
      <c r="V55" s="155">
        <f>_xlfn.IFERROR(('Figure 7 output (elec)'!V55/'Figure 7 input (elec)'!V55),"N/A")</f>
        <v>0.3665822567492167</v>
      </c>
      <c r="W55" s="155">
        <f>_xlfn.IFERROR(('Figure 7 output (elec)'!W55/'Figure 7 input (elec)'!W55),"N/A")</f>
        <v>0.3963854739108266</v>
      </c>
      <c r="X55" s="155">
        <f>_xlfn.IFERROR(('Figure 7 output (elec)'!X55/'Figure 7 input (elec)'!X55),"N/A")</f>
        <v>0.3942612635288195</v>
      </c>
      <c r="Y55" s="155">
        <f>_xlfn.IFERROR(('Figure 7 output (elec)'!Y55/'Figure 7 input (elec)'!Y55),"N/A")</f>
        <v>0.4660217412984941</v>
      </c>
      <c r="Z55" s="155">
        <f>_xlfn.IFERROR(('Figure 7 output (elec)'!Z55/'Figure 7 input (elec)'!Z55),"N/A")</f>
        <v>0.4616940581542352</v>
      </c>
      <c r="AA55" s="155">
        <f>_xlfn.IFERROR(('Figure 7 output (elec)'!AA55/'Figure 7 input (elec)'!AA55),"N/A")</f>
        <v>0.4854330708661417</v>
      </c>
      <c r="AB55" s="155">
        <f>_xlfn.IFERROR(('Figure 7 output (elec)'!AB55/'Figure 7 input (elec)'!AB55),"N/A")</f>
        <v>0.4981990521327014</v>
      </c>
      <c r="AC55" s="155">
        <f>_xlfn.IFERROR(('Figure 7 output (elec)'!AC55/'Figure 7 input (elec)'!AC55),"N/A")</f>
        <v>0.49329521086490347</v>
      </c>
      <c r="AD55" s="155">
        <f>_xlfn.IFERROR(('Figure 7 output (elec)'!AD55/'Figure 7 input (elec)'!AD55),"N/A")</f>
        <v>0.5007608336089977</v>
      </c>
      <c r="AE55" s="155">
        <f>_xlfn.IFERROR(('Figure 7 output (elec)'!AE55/'Figure 7 input (elec)'!AE55),"N/A")</f>
        <v>0.4995026742985831</v>
      </c>
      <c r="AF55" s="155">
        <f>_xlfn.IFERROR(('Figure 7 output (elec)'!AF55/'Figure 7 input (elec)'!AF55),"N/A")</f>
        <v>0.4975664756177769</v>
      </c>
      <c r="AG55" s="155">
        <f>_xlfn.IFERROR(('Figure 7 output (elec)'!AG55/'Figure 7 input (elec)'!AG55),"N/A")</f>
        <v>0.49872479921324375</v>
      </c>
    </row>
    <row r="56" spans="1:33" ht="12">
      <c r="A56" s="62" t="s">
        <v>15</v>
      </c>
      <c r="B56" s="155" t="str">
        <f>_xlfn.IFERROR(('Figure 7 output (elec)'!B56/'Figure 7 input (elec)'!B56),"N/A")</f>
        <v>N/A</v>
      </c>
      <c r="C56" s="155" t="str">
        <f>_xlfn.IFERROR(('Figure 7 output (elec)'!C56/'Figure 7 input (elec)'!C56),"N/A")</f>
        <v>N/A</v>
      </c>
      <c r="D56" s="155" t="str">
        <f>_xlfn.IFERROR(('Figure 7 output (elec)'!D56/'Figure 7 input (elec)'!D56),"N/A")</f>
        <v>N/A</v>
      </c>
      <c r="E56" s="155" t="str">
        <f>_xlfn.IFERROR(('Figure 7 output (elec)'!E56/'Figure 7 input (elec)'!E56),"N/A")</f>
        <v>N/A</v>
      </c>
      <c r="F56" s="155" t="str">
        <f>_xlfn.IFERROR(('Figure 7 output (elec)'!F56/'Figure 7 input (elec)'!F56),"N/A")</f>
        <v>N/A</v>
      </c>
      <c r="G56" s="155" t="str">
        <f>_xlfn.IFERROR(('Figure 7 output (elec)'!G56/'Figure 7 input (elec)'!G56),"N/A")</f>
        <v>N/A</v>
      </c>
      <c r="H56" s="155" t="str">
        <f>_xlfn.IFERROR(('Figure 7 output (elec)'!H56/'Figure 7 input (elec)'!H56),"N/A")</f>
        <v>N/A</v>
      </c>
      <c r="I56" s="155" t="str">
        <f>_xlfn.IFERROR(('Figure 7 output (elec)'!I56/'Figure 7 input (elec)'!I56),"N/A")</f>
        <v>N/A</v>
      </c>
      <c r="J56" s="155" t="str">
        <f>_xlfn.IFERROR(('Figure 7 output (elec)'!J56/'Figure 7 input (elec)'!J56),"N/A")</f>
        <v>N/A</v>
      </c>
      <c r="K56" s="155" t="str">
        <f>_xlfn.IFERROR(('Figure 7 output (elec)'!K56/'Figure 7 input (elec)'!K56),"N/A")</f>
        <v>N/A</v>
      </c>
      <c r="L56" s="155" t="str">
        <f>_xlfn.IFERROR(('Figure 7 output (elec)'!L56/'Figure 7 input (elec)'!L56),"N/A")</f>
        <v>N/A</v>
      </c>
      <c r="M56" s="155" t="str">
        <f>_xlfn.IFERROR(('Figure 7 output (elec)'!M56/'Figure 7 input (elec)'!M56),"N/A")</f>
        <v>N/A</v>
      </c>
      <c r="N56" s="155" t="str">
        <f>_xlfn.IFERROR(('Figure 7 output (elec)'!N56/'Figure 7 input (elec)'!N56),"N/A")</f>
        <v>N/A</v>
      </c>
      <c r="O56" s="155" t="str">
        <f>_xlfn.IFERROR(('Figure 7 output (elec)'!O56/'Figure 7 input (elec)'!O56),"N/A")</f>
        <v>N/A</v>
      </c>
      <c r="P56" s="155">
        <f>_xlfn.IFERROR(('Figure 7 output (elec)'!P56/'Figure 7 input (elec)'!P56),"N/A")</f>
        <v>0.2938775510204082</v>
      </c>
      <c r="Q56" s="155">
        <f>_xlfn.IFERROR(('Figure 7 output (elec)'!Q56/'Figure 7 input (elec)'!Q56),"N/A")</f>
        <v>0.32727272727272727</v>
      </c>
      <c r="R56" s="155" t="str">
        <f>_xlfn.IFERROR(('Figure 7 output (elec)'!R56/'Figure 7 input (elec)'!R56),"N/A")</f>
        <v>N/A</v>
      </c>
      <c r="S56" s="155" t="str">
        <f>_xlfn.IFERROR(('Figure 7 output (elec)'!S56/'Figure 7 input (elec)'!S56),"N/A")</f>
        <v>N/A</v>
      </c>
      <c r="T56" s="155" t="str">
        <f>_xlfn.IFERROR(('Figure 7 output (elec)'!T56/'Figure 7 input (elec)'!T56),"N/A")</f>
        <v>N/A</v>
      </c>
      <c r="U56" s="155" t="str">
        <f>_xlfn.IFERROR(('Figure 7 output (elec)'!U56/'Figure 7 input (elec)'!U56),"N/A")</f>
        <v>N/A</v>
      </c>
      <c r="V56" s="155" t="str">
        <f>_xlfn.IFERROR(('Figure 7 output (elec)'!V56/'Figure 7 input (elec)'!V56),"N/A")</f>
        <v>N/A</v>
      </c>
      <c r="W56" s="155" t="str">
        <f>_xlfn.IFERROR(('Figure 7 output (elec)'!W56/'Figure 7 input (elec)'!W56),"N/A")</f>
        <v>N/A</v>
      </c>
      <c r="X56" s="155" t="str">
        <f>_xlfn.IFERROR(('Figure 7 output (elec)'!X56/'Figure 7 input (elec)'!X56),"N/A")</f>
        <v>N/A</v>
      </c>
      <c r="Y56" s="155" t="str">
        <f>_xlfn.IFERROR(('Figure 7 output (elec)'!Y56/'Figure 7 input (elec)'!Y56),"N/A")</f>
        <v>N/A</v>
      </c>
      <c r="Z56" s="155" t="str">
        <f>_xlfn.IFERROR(('Figure 7 output (elec)'!Z56/'Figure 7 input (elec)'!Z56),"N/A")</f>
        <v>N/A</v>
      </c>
      <c r="AA56" s="155" t="str">
        <f>_xlfn.IFERROR(('Figure 7 output (elec)'!AA56/'Figure 7 input (elec)'!AA56),"N/A")</f>
        <v>N/A</v>
      </c>
      <c r="AB56" s="155" t="str">
        <f>_xlfn.IFERROR(('Figure 7 output (elec)'!AB56/'Figure 7 input (elec)'!AB56),"N/A")</f>
        <v>N/A</v>
      </c>
      <c r="AC56" s="155" t="str">
        <f>_xlfn.IFERROR(('Figure 7 output (elec)'!AC56/'Figure 7 input (elec)'!AC56),"N/A")</f>
        <v>N/A</v>
      </c>
      <c r="AD56" s="155" t="str">
        <f>_xlfn.IFERROR(('Figure 7 output (elec)'!AD56/'Figure 7 input (elec)'!AD56),"N/A")</f>
        <v>N/A</v>
      </c>
      <c r="AE56" s="155" t="str">
        <f>_xlfn.IFERROR(('Figure 7 output (elec)'!AE56/'Figure 7 input (elec)'!AE56),"N/A")</f>
        <v>N/A</v>
      </c>
      <c r="AF56" s="155" t="str">
        <f>_xlfn.IFERROR(('Figure 7 output (elec)'!AF56/'Figure 7 input (elec)'!AF56),"N/A")</f>
        <v>N/A</v>
      </c>
      <c r="AG56" s="155" t="str">
        <f>_xlfn.IFERROR(('Figure 7 output (elec)'!AG56/'Figure 7 input (elec)'!AG56),"N/A")</f>
        <v>N/A</v>
      </c>
    </row>
    <row r="57" spans="1:33" ht="12">
      <c r="A57" s="62" t="s">
        <v>16</v>
      </c>
      <c r="B57" s="155" t="str">
        <f>_xlfn.IFERROR(('Figure 7 output (elec)'!B57/'Figure 7 input (elec)'!B57),"N/A")</f>
        <v>N/A</v>
      </c>
      <c r="C57" s="155" t="str">
        <f>_xlfn.IFERROR(('Figure 7 output (elec)'!C57/'Figure 7 input (elec)'!C57),"N/A")</f>
        <v>N/A</v>
      </c>
      <c r="D57" s="155">
        <f>_xlfn.IFERROR(('Figure 7 output (elec)'!D57/'Figure 7 input (elec)'!D57),"N/A")</f>
        <v>0.19840977959648806</v>
      </c>
      <c r="E57" s="155">
        <f>_xlfn.IFERROR(('Figure 7 output (elec)'!E57/'Figure 7 input (elec)'!E57),"N/A")</f>
        <v>0.30166750884284993</v>
      </c>
      <c r="F57" s="155">
        <f>_xlfn.IFERROR(('Figure 7 output (elec)'!F57/'Figure 7 input (elec)'!F57),"N/A")</f>
        <v>0.19559785841760857</v>
      </c>
      <c r="G57" s="155">
        <f>_xlfn.IFERROR(('Figure 7 output (elec)'!G57/'Figure 7 input (elec)'!G57),"N/A")</f>
        <v>0.29877585479105107</v>
      </c>
      <c r="H57" s="155">
        <f>_xlfn.IFERROR(('Figure 7 output (elec)'!H57/'Figure 7 input (elec)'!H57),"N/A")</f>
        <v>0.29701631083410684</v>
      </c>
      <c r="I57" s="155">
        <f>_xlfn.IFERROR(('Figure 7 output (elec)'!I57/'Figure 7 input (elec)'!I57),"N/A")</f>
        <v>0.30189627419418164</v>
      </c>
      <c r="J57" s="155">
        <f>_xlfn.IFERROR(('Figure 7 output (elec)'!J57/'Figure 7 input (elec)'!J57),"N/A")</f>
        <v>0.30008578781812983</v>
      </c>
      <c r="K57" s="155">
        <f>_xlfn.IFERROR(('Figure 7 output (elec)'!K57/'Figure 7 input (elec)'!K57),"N/A")</f>
        <v>0.3264480771047907</v>
      </c>
      <c r="L57" s="155">
        <f>_xlfn.IFERROR(('Figure 7 output (elec)'!L57/'Figure 7 input (elec)'!L57),"N/A")</f>
        <v>0.3381851862247046</v>
      </c>
      <c r="M57" s="155">
        <f>_xlfn.IFERROR(('Figure 7 output (elec)'!M57/'Figure 7 input (elec)'!M57),"N/A")</f>
        <v>0.3441613369094285</v>
      </c>
      <c r="N57" s="155">
        <f>_xlfn.IFERROR(('Figure 7 output (elec)'!N57/'Figure 7 input (elec)'!N57),"N/A")</f>
        <v>0.35665523027221957</v>
      </c>
      <c r="O57" s="155">
        <f>_xlfn.IFERROR(('Figure 7 output (elec)'!O57/'Figure 7 input (elec)'!O57),"N/A")</f>
        <v>0.3578881627372694</v>
      </c>
      <c r="P57" s="155">
        <f>_xlfn.IFERROR(('Figure 7 output (elec)'!P57/'Figure 7 input (elec)'!P57),"N/A")</f>
        <v>0.33231483870967743</v>
      </c>
      <c r="Q57" s="155">
        <f>_xlfn.IFERROR(('Figure 7 output (elec)'!Q57/'Figure 7 input (elec)'!Q57),"N/A")</f>
        <v>0.3260612350804359</v>
      </c>
      <c r="R57" s="155">
        <f>_xlfn.IFERROR(('Figure 7 output (elec)'!R57/'Figure 7 input (elec)'!R57),"N/A")</f>
        <v>0.33720722470382597</v>
      </c>
      <c r="S57" s="155">
        <f>_xlfn.IFERROR(('Figure 7 output (elec)'!S57/'Figure 7 input (elec)'!S57),"N/A")</f>
        <v>0.3366001397841112</v>
      </c>
      <c r="T57" s="155">
        <f>_xlfn.IFERROR(('Figure 7 output (elec)'!T57/'Figure 7 input (elec)'!T57),"N/A")</f>
        <v>0.33569229900313463</v>
      </c>
      <c r="U57" s="155">
        <f>_xlfn.IFERROR(('Figure 7 output (elec)'!U57/'Figure 7 input (elec)'!U57),"N/A")</f>
        <v>0.33587665546550705</v>
      </c>
      <c r="V57" s="155">
        <f>_xlfn.IFERROR(('Figure 7 output (elec)'!V57/'Figure 7 input (elec)'!V57),"N/A")</f>
        <v>0.32737804093190886</v>
      </c>
      <c r="W57" s="155">
        <f>_xlfn.IFERROR(('Figure 7 output (elec)'!W57/'Figure 7 input (elec)'!W57),"N/A")</f>
        <v>0.3296578486583692</v>
      </c>
      <c r="X57" s="155">
        <f>_xlfn.IFERROR(('Figure 7 output (elec)'!X57/'Figure 7 input (elec)'!X57),"N/A")</f>
        <v>0.32486377975336966</v>
      </c>
      <c r="Y57" s="155">
        <f>_xlfn.IFERROR(('Figure 7 output (elec)'!Y57/'Figure 7 input (elec)'!Y57),"N/A")</f>
        <v>0.3302304563940352</v>
      </c>
      <c r="Z57" s="155">
        <f>_xlfn.IFERROR(('Figure 7 output (elec)'!Z57/'Figure 7 input (elec)'!Z57),"N/A")</f>
        <v>0.34578668238067173</v>
      </c>
      <c r="AA57" s="155">
        <f>_xlfn.IFERROR(('Figure 7 output (elec)'!AA57/'Figure 7 input (elec)'!AA57),"N/A")</f>
        <v>0.3627906976744186</v>
      </c>
      <c r="AB57" s="155">
        <f>_xlfn.IFERROR(('Figure 7 output (elec)'!AB57/'Figure 7 input (elec)'!AB57),"N/A")</f>
        <v>0.4038022813688213</v>
      </c>
      <c r="AC57" s="155">
        <f>_xlfn.IFERROR(('Figure 7 output (elec)'!AC57/'Figure 7 input (elec)'!AC57),"N/A")</f>
        <v>0.30526426593964145</v>
      </c>
      <c r="AD57" s="155">
        <f>_xlfn.IFERROR(('Figure 7 output (elec)'!AD57/'Figure 7 input (elec)'!AD57),"N/A")</f>
        <v>0.2938808410326604</v>
      </c>
      <c r="AE57" s="155">
        <f>_xlfn.IFERROR(('Figure 7 output (elec)'!AE57/'Figure 7 input (elec)'!AE57),"N/A")</f>
        <v>0.28292718167369557</v>
      </c>
      <c r="AF57" s="155">
        <f>_xlfn.IFERROR(('Figure 7 output (elec)'!AF57/'Figure 7 input (elec)'!AF57),"N/A")</f>
        <v>0.27660180523427225</v>
      </c>
      <c r="AG57" s="155">
        <f>_xlfn.IFERROR(('Figure 7 output (elec)'!AG57/'Figure 7 input (elec)'!AG57),"N/A")</f>
        <v>0.3163644176032456</v>
      </c>
    </row>
    <row r="58" spans="1:33" ht="12">
      <c r="A58" s="62" t="s">
        <v>17</v>
      </c>
      <c r="B58" s="155" t="str">
        <f>_xlfn.IFERROR(('Figure 7 output (elec)'!B58/'Figure 7 input (elec)'!B58),"N/A")</f>
        <v>N/A</v>
      </c>
      <c r="C58" s="155" t="str">
        <f>_xlfn.IFERROR(('Figure 7 output (elec)'!C58/'Figure 7 input (elec)'!C58),"N/A")</f>
        <v>N/A</v>
      </c>
      <c r="D58" s="155" t="str">
        <f>_xlfn.IFERROR(('Figure 7 output (elec)'!D58/'Figure 7 input (elec)'!D58),"N/A")</f>
        <v>N/A</v>
      </c>
      <c r="E58" s="155" t="str">
        <f>_xlfn.IFERROR(('Figure 7 output (elec)'!E58/'Figure 7 input (elec)'!E58),"N/A")</f>
        <v>N/A</v>
      </c>
      <c r="F58" s="155">
        <f>_xlfn.IFERROR(('Figure 7 output (elec)'!F58/'Figure 7 input (elec)'!F58),"N/A")</f>
        <v>0.5142857142857143</v>
      </c>
      <c r="G58" s="155">
        <f>_xlfn.IFERROR(('Figure 7 output (elec)'!G58/'Figure 7 input (elec)'!G58),"N/A")</f>
        <v>0.2482758620689655</v>
      </c>
      <c r="H58" s="155">
        <f>_xlfn.IFERROR(('Figure 7 output (elec)'!H58/'Figure 7 input (elec)'!H58),"N/A")</f>
        <v>0.24269662921348317</v>
      </c>
      <c r="I58" s="155">
        <f>_xlfn.IFERROR(('Figure 7 output (elec)'!I58/'Figure 7 input (elec)'!I58),"N/A")</f>
        <v>0.2311926605504587</v>
      </c>
      <c r="J58" s="155">
        <f>_xlfn.IFERROR(('Figure 7 output (elec)'!J58/'Figure 7 input (elec)'!J58),"N/A")</f>
        <v>0.22122905027932963</v>
      </c>
      <c r="K58" s="155">
        <f>_xlfn.IFERROR(('Figure 7 output (elec)'!K58/'Figure 7 input (elec)'!K58),"N/A")</f>
        <v>0.253125</v>
      </c>
      <c r="L58" s="155">
        <f>_xlfn.IFERROR(('Figure 7 output (elec)'!L58/'Figure 7 input (elec)'!L58),"N/A")</f>
        <v>0.2037735849056604</v>
      </c>
      <c r="M58" s="155">
        <f>_xlfn.IFERROR(('Figure 7 output (elec)'!M58/'Figure 7 input (elec)'!M58),"N/A")</f>
        <v>0.2817391304347826</v>
      </c>
      <c r="N58" s="155">
        <f>_xlfn.IFERROR(('Figure 7 output (elec)'!N58/'Figure 7 input (elec)'!N58),"N/A")</f>
        <v>0.2753541076487252</v>
      </c>
      <c r="O58" s="155">
        <f>_xlfn.IFERROR(('Figure 7 output (elec)'!O58/'Figure 7 input (elec)'!O58),"N/A")</f>
        <v>0.28526148969889065</v>
      </c>
      <c r="P58" s="155">
        <f>_xlfn.IFERROR(('Figure 7 output (elec)'!P58/'Figure 7 input (elec)'!P58),"N/A")</f>
        <v>0.27692307692307694</v>
      </c>
      <c r="Q58" s="155">
        <f>_xlfn.IFERROR(('Figure 7 output (elec)'!Q58/'Figure 7 input (elec)'!Q58),"N/A")</f>
        <v>0.2992665036674817</v>
      </c>
      <c r="R58" s="155">
        <f>_xlfn.IFERROR(('Figure 7 output (elec)'!R58/'Figure 7 input (elec)'!R58),"N/A")</f>
        <v>0.27368421052631575</v>
      </c>
      <c r="S58" s="155">
        <f>_xlfn.IFERROR(('Figure 7 output (elec)'!S58/'Figure 7 input (elec)'!S58),"N/A")</f>
        <v>0.28036117381489845</v>
      </c>
      <c r="T58" s="155">
        <f>_xlfn.IFERROR(('Figure 7 output (elec)'!T58/'Figure 7 input (elec)'!T58),"N/A")</f>
        <v>0.252</v>
      </c>
      <c r="U58" s="155">
        <f>_xlfn.IFERROR(('Figure 7 output (elec)'!U58/'Figure 7 input (elec)'!U58),"N/A")</f>
        <v>0.2360655737704918</v>
      </c>
      <c r="V58" s="155">
        <f>_xlfn.IFERROR(('Figure 7 output (elec)'!V58/'Figure 7 input (elec)'!V58),"N/A")</f>
        <v>0.2181818181818182</v>
      </c>
      <c r="W58" s="155">
        <f>_xlfn.IFERROR(('Figure 7 output (elec)'!W58/'Figure 7 input (elec)'!W58),"N/A")</f>
        <v>0.22978723404255322</v>
      </c>
      <c r="X58" s="155">
        <f>_xlfn.IFERROR(('Figure 7 output (elec)'!X58/'Figure 7 input (elec)'!X58),"N/A")</f>
        <v>0.22300884955752212</v>
      </c>
      <c r="Y58" s="155">
        <f>_xlfn.IFERROR(('Figure 7 output (elec)'!Y58/'Figure 7 input (elec)'!Y58),"N/A")</f>
        <v>0.22857142857142856</v>
      </c>
      <c r="Z58" s="155">
        <f>_xlfn.IFERROR(('Figure 7 output (elec)'!Z58/'Figure 7 input (elec)'!Z58),"N/A")</f>
        <v>0.21686746987951808</v>
      </c>
      <c r="AA58" s="155">
        <f>_xlfn.IFERROR(('Figure 7 output (elec)'!AA58/'Figure 7 input (elec)'!AA58),"N/A")</f>
        <v>0.2290909090909091</v>
      </c>
      <c r="AB58" s="155">
        <f>_xlfn.IFERROR(('Figure 7 output (elec)'!AB58/'Figure 7 input (elec)'!AB58),"N/A")</f>
        <v>0.21176470588235294</v>
      </c>
      <c r="AC58" s="155">
        <f>_xlfn.IFERROR(('Figure 7 output (elec)'!AC58/'Figure 7 input (elec)'!AC58),"N/A")</f>
        <v>0.22623094244366995</v>
      </c>
      <c r="AD58" s="155">
        <f>_xlfn.IFERROR(('Figure 7 output (elec)'!AD58/'Figure 7 input (elec)'!AD58),"N/A")</f>
        <v>0.24062740159813334</v>
      </c>
      <c r="AE58" s="155">
        <f>_xlfn.IFERROR(('Figure 7 output (elec)'!AE58/'Figure 7 input (elec)'!AE58),"N/A")</f>
        <v>0.321298685539507</v>
      </c>
      <c r="AF58" s="155">
        <f>_xlfn.IFERROR(('Figure 7 output (elec)'!AF58/'Figure 7 input (elec)'!AF58),"N/A")</f>
        <v>0.330376059559985</v>
      </c>
      <c r="AG58" s="155">
        <f>_xlfn.IFERROR(('Figure 7 output (elec)'!AG58/'Figure 7 input (elec)'!AG58),"N/A")</f>
        <v>0.3242557954724659</v>
      </c>
    </row>
    <row r="59" spans="1:33" ht="12">
      <c r="A59" s="62" t="s">
        <v>18</v>
      </c>
      <c r="B59" s="155">
        <f>_xlfn.IFERROR(('Figure 7 output (elec)'!B59/'Figure 7 input (elec)'!B59),"N/A")</f>
        <v>0.20998688237866198</v>
      </c>
      <c r="C59" s="155">
        <f>_xlfn.IFERROR(('Figure 7 output (elec)'!C59/'Figure 7 input (elec)'!C59),"N/A")</f>
        <v>0.20988956322753954</v>
      </c>
      <c r="D59" s="155">
        <f>_xlfn.IFERROR(('Figure 7 output (elec)'!D59/'Figure 7 input (elec)'!D59),"N/A")</f>
        <v>0.20705339485827293</v>
      </c>
      <c r="E59" s="155">
        <f>_xlfn.IFERROR(('Figure 7 output (elec)'!E59/'Figure 7 input (elec)'!E59),"N/A")</f>
        <v>0.20490939044481055</v>
      </c>
      <c r="F59" s="155">
        <f>_xlfn.IFERROR(('Figure 7 output (elec)'!F59/'Figure 7 input (elec)'!F59),"N/A")</f>
        <v>0.20498823529411764</v>
      </c>
      <c r="G59" s="155">
        <f>_xlfn.IFERROR(('Figure 7 output (elec)'!G59/'Figure 7 input (elec)'!G59),"N/A")</f>
        <v>0.20500411731171217</v>
      </c>
      <c r="H59" s="155">
        <f>_xlfn.IFERROR(('Figure 7 output (elec)'!H59/'Figure 7 input (elec)'!H59),"N/A")</f>
        <v>0.20389903550174432</v>
      </c>
      <c r="I59" s="155">
        <f>_xlfn.IFERROR(('Figure 7 output (elec)'!I59/'Figure 7 input (elec)'!I59),"N/A")</f>
        <v>0.206443146775146</v>
      </c>
      <c r="J59" s="155">
        <f>_xlfn.IFERROR(('Figure 7 output (elec)'!J59/'Figure 7 input (elec)'!J59),"N/A")</f>
        <v>0.20172413793103447</v>
      </c>
      <c r="K59" s="155">
        <f>_xlfn.IFERROR(('Figure 7 output (elec)'!K59/'Figure 7 input (elec)'!K59),"N/A")</f>
        <v>0.1981651376146789</v>
      </c>
      <c r="L59" s="155">
        <f>_xlfn.IFERROR(('Figure 7 output (elec)'!L59/'Figure 7 input (elec)'!L59),"N/A")</f>
        <v>0.2075254166229955</v>
      </c>
      <c r="M59" s="155">
        <f>_xlfn.IFERROR(('Figure 7 output (elec)'!M59/'Figure 7 input (elec)'!M59),"N/A")</f>
        <v>0.30497237569060776</v>
      </c>
      <c r="N59" s="155" t="str">
        <f>_xlfn.IFERROR(('Figure 7 output (elec)'!N59/'Figure 7 input (elec)'!N59),"N/A")</f>
        <v>N/A</v>
      </c>
      <c r="O59" s="155" t="str">
        <f>_xlfn.IFERROR(('Figure 7 output (elec)'!O59/'Figure 7 input (elec)'!O59),"N/A")</f>
        <v>N/A</v>
      </c>
      <c r="P59" s="155" t="str">
        <f>_xlfn.IFERROR(('Figure 7 output (elec)'!P59/'Figure 7 input (elec)'!P59),"N/A")</f>
        <v>N/A</v>
      </c>
      <c r="Q59" s="155" t="str">
        <f>_xlfn.IFERROR(('Figure 7 output (elec)'!Q59/'Figure 7 input (elec)'!Q59),"N/A")</f>
        <v>N/A</v>
      </c>
      <c r="R59" s="155" t="str">
        <f>_xlfn.IFERROR(('Figure 7 output (elec)'!R59/'Figure 7 input (elec)'!R59),"N/A")</f>
        <v>N/A</v>
      </c>
      <c r="S59" s="155" t="str">
        <f>_xlfn.IFERROR(('Figure 7 output (elec)'!S59/'Figure 7 input (elec)'!S59),"N/A")</f>
        <v>N/A</v>
      </c>
      <c r="T59" s="155" t="str">
        <f>_xlfn.IFERROR(('Figure 7 output (elec)'!T59/'Figure 7 input (elec)'!T59),"N/A")</f>
        <v>N/A</v>
      </c>
      <c r="U59" s="155">
        <f>_xlfn.IFERROR(('Figure 7 output (elec)'!U59/'Figure 7 input (elec)'!U59),"N/A")</f>
        <v>0.39194783101786224</v>
      </c>
      <c r="V59" s="155">
        <f>_xlfn.IFERROR(('Figure 7 output (elec)'!V59/'Figure 7 input (elec)'!V59),"N/A")</f>
        <v>0.31388186281803304</v>
      </c>
      <c r="W59" s="155">
        <f>_xlfn.IFERROR(('Figure 7 output (elec)'!W59/'Figure 7 input (elec)'!W59),"N/A")</f>
        <v>0.45547794851327084</v>
      </c>
      <c r="X59" s="155">
        <f>_xlfn.IFERROR(('Figure 7 output (elec)'!X59/'Figure 7 input (elec)'!X59),"N/A")</f>
        <v>0.43236667138209084</v>
      </c>
      <c r="Y59" s="155">
        <f>_xlfn.IFERROR(('Figure 7 output (elec)'!Y59/'Figure 7 input (elec)'!Y59),"N/A")</f>
        <v>0.3879310344827586</v>
      </c>
      <c r="Z59" s="155">
        <f>_xlfn.IFERROR(('Figure 7 output (elec)'!Z59/'Figure 7 input (elec)'!Z59),"N/A")</f>
        <v>0.35580800908832716</v>
      </c>
      <c r="AA59" s="155">
        <f>_xlfn.IFERROR(('Figure 7 output (elec)'!AA59/'Figure 7 input (elec)'!AA59),"N/A")</f>
        <v>0.35802825021620066</v>
      </c>
      <c r="AB59" s="155">
        <f>_xlfn.IFERROR(('Figure 7 output (elec)'!AB59/'Figure 7 input (elec)'!AB59),"N/A")</f>
        <v>0.35772357723577236</v>
      </c>
      <c r="AC59" s="155">
        <f>_xlfn.IFERROR(('Figure 7 output (elec)'!AC59/'Figure 7 input (elec)'!AC59),"N/A")</f>
        <v>0.3346518987341772</v>
      </c>
      <c r="AD59" s="155">
        <f>_xlfn.IFERROR(('Figure 7 output (elec)'!AD59/'Figure 7 input (elec)'!AD59),"N/A")</f>
        <v>0.40887616320687187</v>
      </c>
      <c r="AE59" s="155">
        <f>_xlfn.IFERROR(('Figure 7 output (elec)'!AE59/'Figure 7 input (elec)'!AE59),"N/A")</f>
        <v>0.47745122252408007</v>
      </c>
      <c r="AF59" s="155">
        <f>_xlfn.IFERROR(('Figure 7 output (elec)'!AF59/'Figure 7 input (elec)'!AF59),"N/A")</f>
        <v>0.4858098167714324</v>
      </c>
      <c r="AG59" s="155">
        <f>_xlfn.IFERROR(('Figure 7 output (elec)'!AG59/'Figure 7 input (elec)'!AG59),"N/A")</f>
        <v>0.5234688411404083</v>
      </c>
    </row>
    <row r="60" ht="12"/>
    <row r="61" ht="31.5" customHeight="1" thickBot="1"/>
    <row r="62" spans="1:4" ht="39.6" customHeight="1">
      <c r="A62" s="64" t="s">
        <v>185</v>
      </c>
      <c r="B62" s="195" t="s">
        <v>165</v>
      </c>
      <c r="C62" s="196"/>
      <c r="D62" s="197"/>
    </row>
    <row r="63" spans="1:4" ht="36">
      <c r="A63" s="65"/>
      <c r="B63" s="67" t="s">
        <v>19</v>
      </c>
      <c r="C63" s="66" t="s">
        <v>152</v>
      </c>
      <c r="D63" s="68" t="s">
        <v>20</v>
      </c>
    </row>
    <row r="64" spans="1:4" ht="12">
      <c r="A64" s="69" t="s">
        <v>40</v>
      </c>
      <c r="B64" s="70">
        <v>0.33934042856003627</v>
      </c>
      <c r="C64" s="70">
        <v>0.39054091227978793</v>
      </c>
      <c r="D64" s="157">
        <v>0.35734915778217735</v>
      </c>
    </row>
    <row r="65" spans="1:4" ht="12">
      <c r="A65" s="69" t="s">
        <v>41</v>
      </c>
      <c r="B65" s="70">
        <v>0.3321793963429262</v>
      </c>
      <c r="C65" s="70">
        <v>0.39365373086026884</v>
      </c>
      <c r="D65" s="71">
        <v>0.3523008469943057</v>
      </c>
    </row>
    <row r="66" spans="1:4" ht="12">
      <c r="A66" s="69" t="s">
        <v>42</v>
      </c>
      <c r="B66" s="70">
        <v>0.3391773487564362</v>
      </c>
      <c r="C66" s="70">
        <v>0.38796937640228224</v>
      </c>
      <c r="D66" s="71">
        <v>0.33582486836104314</v>
      </c>
    </row>
    <row r="67" spans="1:4" ht="12">
      <c r="A67" s="69" t="s">
        <v>43</v>
      </c>
      <c r="B67" s="70">
        <v>0.33671157463090173</v>
      </c>
      <c r="C67" s="70">
        <v>0.39276026198713615</v>
      </c>
      <c r="D67" s="71">
        <v>0.3527111206341196</v>
      </c>
    </row>
    <row r="68" spans="1:4" ht="12">
      <c r="A68" s="69" t="s">
        <v>44</v>
      </c>
      <c r="B68" s="70">
        <v>0.3388764274806929</v>
      </c>
      <c r="C68" s="70">
        <v>0.3893366738739721</v>
      </c>
      <c r="D68" s="71">
        <v>0.3384337127739241</v>
      </c>
    </row>
    <row r="69" spans="1:4" ht="12">
      <c r="A69" s="69" t="s">
        <v>45</v>
      </c>
      <c r="B69" s="70">
        <v>0.339577805601147</v>
      </c>
      <c r="C69" s="70">
        <v>0.3915748067126256</v>
      </c>
      <c r="D69" s="71">
        <v>0.3615610144026656</v>
      </c>
    </row>
    <row r="70" spans="1:4" ht="12">
      <c r="A70" s="69" t="s">
        <v>46</v>
      </c>
      <c r="B70" s="70">
        <v>0.34823914823914826</v>
      </c>
      <c r="C70" s="70">
        <v>0.39222469231624824</v>
      </c>
      <c r="D70" s="71">
        <v>0.37248189020015116</v>
      </c>
    </row>
    <row r="71" spans="1:4" ht="12">
      <c r="A71" s="69" t="s">
        <v>47</v>
      </c>
      <c r="B71" s="70">
        <v>0.3543706986404738</v>
      </c>
      <c r="C71" s="70">
        <v>0.38552432862767666</v>
      </c>
      <c r="D71" s="71">
        <v>0.3814479324982968</v>
      </c>
    </row>
    <row r="72" spans="1:4" ht="12">
      <c r="A72" s="69" t="s">
        <v>48</v>
      </c>
      <c r="B72" s="70">
        <v>0.3563358893967438</v>
      </c>
      <c r="C72" s="70">
        <v>0.3951292801087764</v>
      </c>
      <c r="D72" s="71">
        <v>0.3990964405492358</v>
      </c>
    </row>
    <row r="73" spans="1:4" ht="12">
      <c r="A73" s="69" t="s">
        <v>49</v>
      </c>
      <c r="B73" s="70">
        <v>0.3612945996496232</v>
      </c>
      <c r="C73" s="70">
        <v>0.39184312544694944</v>
      </c>
      <c r="D73" s="71">
        <v>0.40426181081293217</v>
      </c>
    </row>
    <row r="74" spans="1:4" ht="12">
      <c r="A74" s="69" t="s">
        <v>50</v>
      </c>
      <c r="B74" s="70">
        <v>0.370588512148253</v>
      </c>
      <c r="C74" s="70">
        <v>0.3930092073682419</v>
      </c>
      <c r="D74" s="71">
        <v>0.4146563441876957</v>
      </c>
    </row>
    <row r="75" spans="1:4" ht="12">
      <c r="A75" s="69" t="s">
        <v>51</v>
      </c>
      <c r="B75" s="70">
        <v>0.3598720520963507</v>
      </c>
      <c r="C75" s="70">
        <v>0.39054530445350677</v>
      </c>
      <c r="D75" s="71">
        <v>0.409646919686634</v>
      </c>
    </row>
    <row r="76" spans="1:4" ht="12">
      <c r="A76" s="69" t="s">
        <v>52</v>
      </c>
      <c r="B76" s="70">
        <v>0.3685787007248564</v>
      </c>
      <c r="C76" s="70">
        <v>0.3881095061661423</v>
      </c>
      <c r="D76" s="71">
        <v>0.4157141411241435</v>
      </c>
    </row>
    <row r="77" spans="1:4" ht="12">
      <c r="A77" s="69" t="s">
        <v>53</v>
      </c>
      <c r="B77" s="70">
        <v>0.36219782270243794</v>
      </c>
      <c r="C77" s="70">
        <v>0.39623232915630385</v>
      </c>
      <c r="D77" s="71">
        <v>0.4386679487082389</v>
      </c>
    </row>
    <row r="78" spans="1:4" ht="12">
      <c r="A78" s="69" t="s">
        <v>54</v>
      </c>
      <c r="B78" s="70">
        <v>0.36012729576770247</v>
      </c>
      <c r="C78" s="70">
        <v>0.3952003303180209</v>
      </c>
      <c r="D78" s="71">
        <v>0.43897219930359105</v>
      </c>
    </row>
    <row r="79" spans="1:4" ht="12">
      <c r="A79" s="69" t="s">
        <v>55</v>
      </c>
      <c r="B79" s="70">
        <v>0.36254740274801023</v>
      </c>
      <c r="C79" s="70">
        <v>0.3928697617441488</v>
      </c>
      <c r="D79" s="71">
        <v>0.4446296187704551</v>
      </c>
    </row>
    <row r="80" spans="1:4" ht="12">
      <c r="A80" s="69" t="s">
        <v>56</v>
      </c>
      <c r="B80" s="70">
        <v>0.3581403325279789</v>
      </c>
      <c r="C80" s="70">
        <v>0.3758715126588327</v>
      </c>
      <c r="D80" s="71">
        <v>0.4506559597874222</v>
      </c>
    </row>
    <row r="81" spans="1:4" ht="12">
      <c r="A81" s="69" t="s">
        <v>57</v>
      </c>
      <c r="B81" s="70">
        <v>0.3586427228229095</v>
      </c>
      <c r="C81" s="70">
        <v>0.3823863940275866</v>
      </c>
      <c r="D81" s="71">
        <v>0.4593545802370725</v>
      </c>
    </row>
    <row r="82" spans="1:4" ht="12">
      <c r="A82" s="69" t="s">
        <v>58</v>
      </c>
      <c r="B82" s="70">
        <v>0.36032411769191597</v>
      </c>
      <c r="C82" s="70">
        <v>0.3852202463702813</v>
      </c>
      <c r="D82" s="71">
        <v>0.46756466530169455</v>
      </c>
    </row>
    <row r="83" spans="1:4" ht="12">
      <c r="A83" s="69" t="s">
        <v>59</v>
      </c>
      <c r="B83" s="70">
        <v>0.36346168857187955</v>
      </c>
      <c r="C83" s="70">
        <v>0.3875377937379309</v>
      </c>
      <c r="D83" s="71">
        <v>0.45771730461187105</v>
      </c>
    </row>
    <row r="84" spans="1:17" ht="12">
      <c r="A84" s="69" t="s">
        <v>60</v>
      </c>
      <c r="B84" s="70">
        <v>0.3659903698502822</v>
      </c>
      <c r="C84" s="70">
        <v>0.39282629718173095</v>
      </c>
      <c r="D84" s="71">
        <v>0.44740123203428267</v>
      </c>
      <c r="G84" s="72" t="s">
        <v>268</v>
      </c>
      <c r="H84" s="47"/>
      <c r="I84" s="47"/>
      <c r="J84" s="47"/>
      <c r="K84" s="47"/>
      <c r="L84" s="47"/>
      <c r="M84" s="47"/>
      <c r="N84" s="47"/>
      <c r="O84" s="47"/>
      <c r="P84" s="47"/>
      <c r="Q84" s="47"/>
    </row>
    <row r="85" spans="1:17" ht="12">
      <c r="A85" s="69" t="s">
        <v>61</v>
      </c>
      <c r="B85" s="70">
        <v>0.36500147732463456</v>
      </c>
      <c r="C85" s="70">
        <v>0.39069580599877207</v>
      </c>
      <c r="D85" s="71">
        <v>0.48248695998179125</v>
      </c>
      <c r="G85" s="72" t="s">
        <v>269</v>
      </c>
      <c r="H85" s="47"/>
      <c r="I85" s="47"/>
      <c r="J85" s="47"/>
      <c r="K85" s="47"/>
      <c r="L85" s="47"/>
      <c r="M85" s="47"/>
      <c r="N85" s="47"/>
      <c r="O85" s="47"/>
      <c r="P85" s="47"/>
      <c r="Q85" s="47"/>
    </row>
    <row r="86" spans="1:17" ht="12">
      <c r="A86" s="69" t="s">
        <v>62</v>
      </c>
      <c r="B86" s="70">
        <v>0.36881299540314266</v>
      </c>
      <c r="C86" s="70">
        <v>0.3892249648136174</v>
      </c>
      <c r="D86" s="71">
        <v>0.47422984459853296</v>
      </c>
      <c r="G86" s="47" t="s">
        <v>166</v>
      </c>
      <c r="H86" s="47"/>
      <c r="I86" s="47"/>
      <c r="J86" s="47"/>
      <c r="K86" s="47"/>
      <c r="L86" s="47"/>
      <c r="M86" s="47"/>
      <c r="N86" s="47"/>
      <c r="O86" s="47"/>
      <c r="P86" s="47"/>
      <c r="Q86" s="47"/>
    </row>
    <row r="87" spans="1:17" ht="12">
      <c r="A87" s="69" t="s">
        <v>63</v>
      </c>
      <c r="B87" s="70">
        <v>0.3730690921831647</v>
      </c>
      <c r="C87" s="70">
        <v>0.3895776218345962</v>
      </c>
      <c r="D87" s="71">
        <v>0.4681190317967423</v>
      </c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</row>
    <row r="88" spans="1:14" ht="12">
      <c r="A88" s="69" t="s">
        <v>64</v>
      </c>
      <c r="B88" s="70">
        <v>0.3770075662727125</v>
      </c>
      <c r="C88" s="70">
        <v>0.3923602506063283</v>
      </c>
      <c r="D88" s="71">
        <v>0.4673743229664188</v>
      </c>
      <c r="H88" s="47"/>
      <c r="I88" s="47"/>
      <c r="J88" s="47"/>
      <c r="K88" s="47"/>
      <c r="L88" s="47"/>
      <c r="M88" s="47"/>
      <c r="N88" s="47"/>
    </row>
    <row r="89" spans="1:4" ht="12">
      <c r="A89" s="69" t="s">
        <v>65</v>
      </c>
      <c r="B89" s="70">
        <v>0.3733674666601495</v>
      </c>
      <c r="C89" s="70">
        <v>0.3997577160705405</v>
      </c>
      <c r="D89" s="71">
        <v>0.4718713715016424</v>
      </c>
    </row>
    <row r="90" spans="1:4" ht="12">
      <c r="A90" s="69" t="s">
        <v>66</v>
      </c>
      <c r="B90" s="70">
        <v>0.3747022809395613</v>
      </c>
      <c r="C90" s="70">
        <v>0.40066386370420304</v>
      </c>
      <c r="D90" s="71">
        <v>0.4825293416070389</v>
      </c>
    </row>
    <row r="91" spans="1:4" ht="12">
      <c r="A91" s="69" t="s">
        <v>36</v>
      </c>
      <c r="B91" s="70">
        <v>0.3764590316565129</v>
      </c>
      <c r="C91" s="70">
        <v>0.40162137894776967</v>
      </c>
      <c r="D91" s="71">
        <v>0.48050690027884013</v>
      </c>
    </row>
    <row r="92" spans="1:4" ht="12">
      <c r="A92" s="69" t="s">
        <v>67</v>
      </c>
      <c r="B92" s="70">
        <v>0.3761262811471705</v>
      </c>
      <c r="C92" s="70">
        <v>0.40366353324665816</v>
      </c>
      <c r="D92" s="71">
        <v>0.46963331259746327</v>
      </c>
    </row>
    <row r="93" spans="1:4" ht="12">
      <c r="A93" s="69" t="s">
        <v>220</v>
      </c>
      <c r="B93" s="70">
        <v>0.376167698475612</v>
      </c>
      <c r="C93" s="70">
        <v>0.39860964775251495</v>
      </c>
      <c r="D93" s="71">
        <v>0.47844773805805363</v>
      </c>
    </row>
    <row r="94" spans="1:4" ht="12">
      <c r="A94" s="69" t="s">
        <v>221</v>
      </c>
      <c r="B94" s="70">
        <v>0.3772920701722422</v>
      </c>
      <c r="C94" s="70">
        <v>0.3865653090985693</v>
      </c>
      <c r="D94" s="71">
        <v>0.4820818241661315</v>
      </c>
    </row>
    <row r="95" spans="1:4" ht="12.75" thickBot="1">
      <c r="A95" s="120" t="s">
        <v>242</v>
      </c>
      <c r="B95" s="121">
        <v>0.38145860076613486</v>
      </c>
      <c r="C95" s="121">
        <v>0.4008827686793622</v>
      </c>
      <c r="D95" s="122">
        <v>0.47823188132474664</v>
      </c>
    </row>
    <row r="96" ht="12"/>
    <row r="97" ht="12"/>
    <row r="98" ht="12"/>
    <row r="99" ht="12"/>
    <row r="100" ht="12"/>
    <row r="101" ht="12"/>
    <row r="109" ht="14.25">
      <c r="S109" s="104"/>
    </row>
    <row r="110" ht="14.25">
      <c r="S110" s="104"/>
    </row>
    <row r="117" spans="4:35" ht="14.25">
      <c r="D117" s="154"/>
      <c r="E117" s="154"/>
      <c r="F117" s="154"/>
      <c r="G117" s="154"/>
      <c r="H117" s="154"/>
      <c r="I117" s="154"/>
      <c r="J117" s="154"/>
      <c r="K117" s="154"/>
      <c r="L117" s="154"/>
      <c r="M117" s="154"/>
      <c r="N117" s="154"/>
      <c r="O117" s="154"/>
      <c r="P117" s="154"/>
      <c r="Q117" s="154"/>
      <c r="R117" s="154"/>
      <c r="S117" s="154"/>
      <c r="T117" s="154"/>
      <c r="U117" s="154"/>
      <c r="V117" s="154"/>
      <c r="W117" s="154"/>
      <c r="X117" s="154"/>
      <c r="Y117" s="154"/>
      <c r="Z117" s="154"/>
      <c r="AA117" s="154"/>
      <c r="AB117" s="154"/>
      <c r="AC117" s="154"/>
      <c r="AD117" s="154"/>
      <c r="AE117" s="154"/>
      <c r="AF117" s="154"/>
      <c r="AG117" s="154"/>
      <c r="AH117" s="154"/>
      <c r="AI117" s="154"/>
    </row>
    <row r="118" spans="4:35" ht="14.25">
      <c r="D118" s="154"/>
      <c r="E118" s="154"/>
      <c r="F118" s="154"/>
      <c r="G118" s="154"/>
      <c r="H118" s="154"/>
      <c r="I118" s="154"/>
      <c r="J118" s="154"/>
      <c r="K118" s="154"/>
      <c r="L118" s="154"/>
      <c r="M118" s="154"/>
      <c r="N118" s="154"/>
      <c r="O118" s="154"/>
      <c r="P118" s="154"/>
      <c r="Q118" s="154"/>
      <c r="R118" s="154"/>
      <c r="S118" s="154"/>
      <c r="T118" s="154"/>
      <c r="U118" s="154"/>
      <c r="V118" s="154"/>
      <c r="W118" s="154"/>
      <c r="X118" s="154"/>
      <c r="Y118" s="154"/>
      <c r="Z118" s="154"/>
      <c r="AA118" s="154"/>
      <c r="AB118" s="154"/>
      <c r="AC118" s="154"/>
      <c r="AD118" s="154"/>
      <c r="AE118" s="154"/>
      <c r="AF118" s="154"/>
      <c r="AG118" s="154"/>
      <c r="AH118" s="154"/>
      <c r="AI118" s="154"/>
    </row>
    <row r="119" spans="4:35" ht="14.25">
      <c r="D119" s="154"/>
      <c r="E119" s="154"/>
      <c r="F119" s="154"/>
      <c r="G119" s="154"/>
      <c r="H119" s="154"/>
      <c r="I119" s="154"/>
      <c r="J119" s="154"/>
      <c r="K119" s="154"/>
      <c r="L119" s="154"/>
      <c r="M119" s="154"/>
      <c r="N119" s="154"/>
      <c r="O119" s="154"/>
      <c r="P119" s="154"/>
      <c r="Q119" s="154"/>
      <c r="R119" s="154"/>
      <c r="S119" s="154"/>
      <c r="T119" s="154"/>
      <c r="U119" s="154"/>
      <c r="V119" s="154"/>
      <c r="W119" s="154"/>
      <c r="X119" s="154"/>
      <c r="Y119" s="154"/>
      <c r="Z119" s="154"/>
      <c r="AA119" s="154"/>
      <c r="AB119" s="154"/>
      <c r="AC119" s="154"/>
      <c r="AD119" s="154"/>
      <c r="AE119" s="154"/>
      <c r="AF119" s="154"/>
      <c r="AG119" s="154"/>
      <c r="AH119" s="154"/>
      <c r="AI119" s="154"/>
    </row>
    <row r="121" spans="2:4" ht="14.25">
      <c r="B121" s="70">
        <v>0.33934042856003627</v>
      </c>
      <c r="C121" s="70">
        <v>0.39054091227978793</v>
      </c>
      <c r="D121" s="157">
        <v>0.35734915778217735</v>
      </c>
    </row>
    <row r="122" spans="2:4" ht="14.25">
      <c r="B122" s="70">
        <v>0.3321793963429262</v>
      </c>
      <c r="C122" s="70">
        <v>0.39365373086026884</v>
      </c>
      <c r="D122" s="71">
        <v>0.3523008469943057</v>
      </c>
    </row>
    <row r="123" spans="2:4" ht="14.25">
      <c r="B123" s="70">
        <v>0.3391773487564362</v>
      </c>
      <c r="C123" s="70">
        <v>0.38796937640228224</v>
      </c>
      <c r="D123" s="71">
        <v>0.33582486836104314</v>
      </c>
    </row>
    <row r="124" spans="2:4" ht="14.25">
      <c r="B124" s="70">
        <v>0.33671157463090173</v>
      </c>
      <c r="C124" s="70">
        <v>0.39276026198713615</v>
      </c>
      <c r="D124" s="71">
        <v>0.3527111206341196</v>
      </c>
    </row>
    <row r="125" spans="2:4" ht="14.25">
      <c r="B125" s="70">
        <v>0.3388764274806929</v>
      </c>
      <c r="C125" s="70">
        <v>0.3893366738739721</v>
      </c>
      <c r="D125" s="71">
        <v>0.3384337127739241</v>
      </c>
    </row>
    <row r="126" spans="2:4" ht="14.25">
      <c r="B126" s="70">
        <v>0.339577805601147</v>
      </c>
      <c r="C126" s="70">
        <v>0.3915748067126256</v>
      </c>
      <c r="D126" s="71">
        <v>0.3615610144026656</v>
      </c>
    </row>
    <row r="127" spans="2:4" ht="14.25">
      <c r="B127" s="70">
        <v>0.34823914823914826</v>
      </c>
      <c r="C127" s="70">
        <v>0.39222469231624824</v>
      </c>
      <c r="D127" s="71">
        <v>0.37248189020015116</v>
      </c>
    </row>
    <row r="128" spans="2:4" ht="14.25">
      <c r="B128" s="70">
        <v>0.3543706986404738</v>
      </c>
      <c r="C128" s="70">
        <v>0.38552432862767666</v>
      </c>
      <c r="D128" s="71">
        <v>0.3814479324982968</v>
      </c>
    </row>
    <row r="129" spans="2:4" ht="14.25">
      <c r="B129" s="70">
        <v>0.3563358893967438</v>
      </c>
      <c r="C129" s="70">
        <v>0.3951292801087764</v>
      </c>
      <c r="D129" s="71">
        <v>0.3990964405492358</v>
      </c>
    </row>
    <row r="130" spans="2:4" ht="14.25">
      <c r="B130" s="70">
        <v>0.3612945996496232</v>
      </c>
      <c r="C130" s="70">
        <v>0.39184312544694944</v>
      </c>
      <c r="D130" s="71">
        <v>0.40426181081293217</v>
      </c>
    </row>
    <row r="131" spans="2:4" ht="14.25">
      <c r="B131" s="70">
        <v>0.370588512148253</v>
      </c>
      <c r="C131" s="70">
        <v>0.3930092073682419</v>
      </c>
      <c r="D131" s="71">
        <v>0.4146563441876957</v>
      </c>
    </row>
    <row r="132" spans="2:4" ht="14.25">
      <c r="B132" s="70">
        <v>0.3598720520963507</v>
      </c>
      <c r="C132" s="70">
        <v>0.39054530445350677</v>
      </c>
      <c r="D132" s="71">
        <v>0.409646919686634</v>
      </c>
    </row>
    <row r="133" spans="2:4" ht="14.25">
      <c r="B133" s="70">
        <v>0.3685787007248564</v>
      </c>
      <c r="C133" s="70">
        <v>0.3881095061661423</v>
      </c>
      <c r="D133" s="71">
        <v>0.4157141411241435</v>
      </c>
    </row>
    <row r="134" spans="2:4" ht="14.25">
      <c r="B134" s="70">
        <v>0.36219782270243794</v>
      </c>
      <c r="C134" s="70">
        <v>0.39623232915630385</v>
      </c>
      <c r="D134" s="71">
        <v>0.4386679487082389</v>
      </c>
    </row>
    <row r="135" spans="2:4" ht="14.25">
      <c r="B135" s="70">
        <v>0.36012729576770247</v>
      </c>
      <c r="C135" s="70">
        <v>0.3952003303180209</v>
      </c>
      <c r="D135" s="71">
        <v>0.43897219930359105</v>
      </c>
    </row>
    <row r="136" spans="2:4" ht="14.25">
      <c r="B136" s="70">
        <v>0.36254740274801023</v>
      </c>
      <c r="C136" s="70">
        <v>0.3928697617441488</v>
      </c>
      <c r="D136" s="71">
        <v>0.4446296187704551</v>
      </c>
    </row>
    <row r="137" spans="2:4" ht="14.25">
      <c r="B137" s="70">
        <v>0.3581403325279789</v>
      </c>
      <c r="C137" s="70">
        <v>0.3758715126588327</v>
      </c>
      <c r="D137" s="71">
        <v>0.4506559597874222</v>
      </c>
    </row>
    <row r="138" spans="2:4" ht="14.25">
      <c r="B138" s="70">
        <v>0.3586427228229095</v>
      </c>
      <c r="C138" s="70">
        <v>0.3823863940275866</v>
      </c>
      <c r="D138" s="71">
        <v>0.4593545802370725</v>
      </c>
    </row>
    <row r="139" spans="2:4" ht="14.25">
      <c r="B139" s="70">
        <v>0.36032411769191597</v>
      </c>
      <c r="C139" s="70">
        <v>0.3852202463702813</v>
      </c>
      <c r="D139" s="71">
        <v>0.46756466530169455</v>
      </c>
    </row>
    <row r="140" spans="2:4" ht="14.25">
      <c r="B140" s="70">
        <v>0.36346168857187955</v>
      </c>
      <c r="C140" s="70">
        <v>0.3875377937379309</v>
      </c>
      <c r="D140" s="71">
        <v>0.45771730461187105</v>
      </c>
    </row>
    <row r="141" spans="2:4" ht="14.25">
      <c r="B141" s="70">
        <v>0.3659903698502822</v>
      </c>
      <c r="C141" s="70">
        <v>0.39282629718173095</v>
      </c>
      <c r="D141" s="71">
        <v>0.44740123203428267</v>
      </c>
    </row>
    <row r="142" spans="2:4" ht="14.25">
      <c r="B142" s="70">
        <v>0.36500147732463456</v>
      </c>
      <c r="C142" s="70">
        <v>0.39069580599877207</v>
      </c>
      <c r="D142" s="71">
        <v>0.48248695998179125</v>
      </c>
    </row>
    <row r="143" spans="2:4" ht="14.25">
      <c r="B143" s="70">
        <v>0.36881299540314266</v>
      </c>
      <c r="C143" s="70">
        <v>0.3892249648136174</v>
      </c>
      <c r="D143" s="71">
        <v>0.47422984459853296</v>
      </c>
    </row>
    <row r="144" spans="2:4" ht="14.25">
      <c r="B144" s="70">
        <v>0.3730690921831647</v>
      </c>
      <c r="C144" s="70">
        <v>0.3895776218345962</v>
      </c>
      <c r="D144" s="71">
        <v>0.4681190317967423</v>
      </c>
    </row>
    <row r="145" spans="2:4" ht="14.25">
      <c r="B145" s="70">
        <v>0.3770075662727125</v>
      </c>
      <c r="C145" s="70">
        <v>0.3923602506063283</v>
      </c>
      <c r="D145" s="71">
        <v>0.4673743229664188</v>
      </c>
    </row>
    <row r="146" spans="2:4" ht="14.25">
      <c r="B146" s="70">
        <v>0.3733674666601495</v>
      </c>
      <c r="C146" s="70">
        <v>0.3997577160705405</v>
      </c>
      <c r="D146" s="71">
        <v>0.4718713715016424</v>
      </c>
    </row>
    <row r="147" spans="2:4" ht="14.25">
      <c r="B147" s="70">
        <v>0.3747022809395613</v>
      </c>
      <c r="C147" s="70">
        <v>0.40066386370420304</v>
      </c>
      <c r="D147" s="71">
        <v>0.4825293416070389</v>
      </c>
    </row>
    <row r="148" spans="2:4" ht="14.25">
      <c r="B148" s="70">
        <v>0.3764590316565129</v>
      </c>
      <c r="C148" s="70">
        <v>0.40162137894776967</v>
      </c>
      <c r="D148" s="71">
        <v>0.48050690027884013</v>
      </c>
    </row>
    <row r="149" spans="2:4" ht="14.25">
      <c r="B149" s="70">
        <v>0.3761262811471705</v>
      </c>
      <c r="C149" s="70">
        <v>0.40366353324665816</v>
      </c>
      <c r="D149" s="71">
        <v>0.46963331259746327</v>
      </c>
    </row>
    <row r="150" spans="2:4" ht="14.25">
      <c r="B150" s="70">
        <v>0.376167698475612</v>
      </c>
      <c r="C150" s="70">
        <v>0.39860964775251495</v>
      </c>
      <c r="D150" s="71">
        <v>0.47844773805805363</v>
      </c>
    </row>
    <row r="151" spans="2:4" ht="14.25">
      <c r="B151" s="70">
        <v>0.3772920701722422</v>
      </c>
      <c r="C151" s="70">
        <v>0.3865653090985693</v>
      </c>
      <c r="D151" s="71">
        <v>0.4820818241661315</v>
      </c>
    </row>
    <row r="152" spans="2:4" ht="12.75" thickBot="1">
      <c r="B152" s="121">
        <v>0.38145860076613486</v>
      </c>
      <c r="C152" s="121">
        <v>0.4008827686793622</v>
      </c>
      <c r="D152" s="122">
        <v>0.47823188132474664</v>
      </c>
    </row>
  </sheetData>
  <mergeCells count="1">
    <mergeCell ref="B62:D6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2"/>
  <sheetViews>
    <sheetView zoomScale="115" zoomScaleNormal="115" workbookViewId="0" topLeftCell="A1"/>
  </sheetViews>
  <sheetFormatPr defaultColWidth="8.625" defaultRowHeight="14.25"/>
  <cols>
    <col min="1" max="1" width="8.625" style="23" customWidth="1"/>
    <col min="2" max="30" width="10.375" style="23" bestFit="1" customWidth="1"/>
    <col min="31" max="33" width="10.375" style="23" customWidth="1"/>
    <col min="34" max="16384" width="8.625" style="23" customWidth="1"/>
  </cols>
  <sheetData>
    <row r="1" spans="1:2" ht="14.25">
      <c r="A1" s="60" t="s">
        <v>157</v>
      </c>
      <c r="B1" s="24" t="s">
        <v>158</v>
      </c>
    </row>
    <row r="3" spans="1:2" ht="14.25">
      <c r="A3" s="24" t="s">
        <v>0</v>
      </c>
      <c r="B3" s="4">
        <v>45072.958333333336</v>
      </c>
    </row>
    <row r="4" spans="1:2" ht="14.25">
      <c r="A4" s="24" t="s">
        <v>1</v>
      </c>
      <c r="B4" s="4">
        <v>45078.4702662037</v>
      </c>
    </row>
    <row r="5" spans="1:2" ht="14.25">
      <c r="A5" s="24" t="s">
        <v>2</v>
      </c>
      <c r="B5" s="24" t="s">
        <v>3</v>
      </c>
    </row>
    <row r="7" spans="1:2" ht="14.25">
      <c r="A7" s="24" t="s">
        <v>130</v>
      </c>
      <c r="B7" s="24" t="s">
        <v>132</v>
      </c>
    </row>
    <row r="8" spans="1:2" ht="14.25">
      <c r="A8" s="24" t="s">
        <v>131</v>
      </c>
      <c r="B8" s="24" t="s">
        <v>159</v>
      </c>
    </row>
    <row r="9" spans="1:2" ht="14.25">
      <c r="A9" s="24" t="s">
        <v>4</v>
      </c>
      <c r="B9" s="24" t="s">
        <v>160</v>
      </c>
    </row>
    <row r="10" spans="1:2" ht="14.25">
      <c r="A10" s="24" t="s">
        <v>6</v>
      </c>
      <c r="B10" s="26" t="s">
        <v>152</v>
      </c>
    </row>
    <row r="11" spans="1:2" ht="14.25">
      <c r="A11" s="24" t="s">
        <v>8</v>
      </c>
      <c r="B11" s="24" t="s">
        <v>153</v>
      </c>
    </row>
    <row r="13" spans="1:33" ht="14.25">
      <c r="A13" s="25" t="s">
        <v>10</v>
      </c>
      <c r="B13" s="25" t="s">
        <v>40</v>
      </c>
      <c r="C13" s="25" t="s">
        <v>41</v>
      </c>
      <c r="D13" s="25" t="s">
        <v>42</v>
      </c>
      <c r="E13" s="25" t="s">
        <v>43</v>
      </c>
      <c r="F13" s="25" t="s">
        <v>44</v>
      </c>
      <c r="G13" s="25" t="s">
        <v>45</v>
      </c>
      <c r="H13" s="25" t="s">
        <v>46</v>
      </c>
      <c r="I13" s="25" t="s">
        <v>47</v>
      </c>
      <c r="J13" s="25" t="s">
        <v>48</v>
      </c>
      <c r="K13" s="25" t="s">
        <v>49</v>
      </c>
      <c r="L13" s="25" t="s">
        <v>50</v>
      </c>
      <c r="M13" s="25" t="s">
        <v>51</v>
      </c>
      <c r="N13" s="25" t="s">
        <v>52</v>
      </c>
      <c r="O13" s="25" t="s">
        <v>53</v>
      </c>
      <c r="P13" s="25" t="s">
        <v>54</v>
      </c>
      <c r="Q13" s="25" t="s">
        <v>55</v>
      </c>
      <c r="R13" s="25" t="s">
        <v>56</v>
      </c>
      <c r="S13" s="25" t="s">
        <v>57</v>
      </c>
      <c r="T13" s="25" t="s">
        <v>58</v>
      </c>
      <c r="U13" s="25" t="s">
        <v>59</v>
      </c>
      <c r="V13" s="25" t="s">
        <v>60</v>
      </c>
      <c r="W13" s="25" t="s">
        <v>61</v>
      </c>
      <c r="X13" s="25" t="s">
        <v>62</v>
      </c>
      <c r="Y13" s="25" t="s">
        <v>63</v>
      </c>
      <c r="Z13" s="25" t="s">
        <v>64</v>
      </c>
      <c r="AA13" s="25" t="s">
        <v>65</v>
      </c>
      <c r="AB13" s="25" t="s">
        <v>66</v>
      </c>
      <c r="AC13" s="25" t="s">
        <v>36</v>
      </c>
      <c r="AD13" s="25" t="s">
        <v>67</v>
      </c>
      <c r="AE13" s="25" t="s">
        <v>220</v>
      </c>
      <c r="AF13" s="25" t="s">
        <v>221</v>
      </c>
      <c r="AG13" s="25" t="s">
        <v>242</v>
      </c>
    </row>
    <row r="14" spans="1:33" ht="14.25">
      <c r="A14" s="25" t="s">
        <v>229</v>
      </c>
      <c r="B14" s="61">
        <v>1843053</v>
      </c>
      <c r="C14" s="61">
        <v>1928188</v>
      </c>
      <c r="D14" s="61">
        <v>1892005</v>
      </c>
      <c r="E14" s="61">
        <v>1698404</v>
      </c>
      <c r="F14" s="61">
        <v>1797713</v>
      </c>
      <c r="G14" s="61">
        <v>1900538</v>
      </c>
      <c r="H14" s="61">
        <v>2058851</v>
      </c>
      <c r="I14" s="61">
        <v>2012259</v>
      </c>
      <c r="J14" s="61">
        <v>2312266</v>
      </c>
      <c r="K14" s="61">
        <v>2391210</v>
      </c>
      <c r="L14" s="61">
        <v>2556105</v>
      </c>
      <c r="M14" s="61">
        <v>2485749</v>
      </c>
      <c r="N14" s="61">
        <v>2636089</v>
      </c>
      <c r="O14" s="61">
        <v>2528671</v>
      </c>
      <c r="P14" s="61">
        <v>2447551.598</v>
      </c>
      <c r="Q14" s="61">
        <v>2391324.776</v>
      </c>
      <c r="R14" s="61">
        <v>2510205.076</v>
      </c>
      <c r="S14" s="61">
        <v>2500329.397</v>
      </c>
      <c r="T14" s="61">
        <v>2133443.763</v>
      </c>
      <c r="U14" s="61">
        <v>1934733.874</v>
      </c>
      <c r="V14" s="61">
        <v>1952474.441</v>
      </c>
      <c r="W14" s="61">
        <v>1990529.174</v>
      </c>
      <c r="X14" s="61">
        <v>2222753.354</v>
      </c>
      <c r="Y14" s="61">
        <v>2382772.128</v>
      </c>
      <c r="Z14" s="61">
        <v>2133486.108</v>
      </c>
      <c r="AA14" s="61">
        <v>2316221.308</v>
      </c>
      <c r="AB14" s="61">
        <v>2015298.007</v>
      </c>
      <c r="AC14" s="61">
        <v>1800895.592</v>
      </c>
      <c r="AD14" s="61">
        <v>1549278.42</v>
      </c>
      <c r="AE14" s="61">
        <v>912115.043</v>
      </c>
      <c r="AF14" s="61">
        <v>569484.066</v>
      </c>
      <c r="AG14" s="61">
        <v>748260.802</v>
      </c>
    </row>
    <row r="15" spans="1:33" ht="14.25">
      <c r="A15" s="25" t="s">
        <v>11</v>
      </c>
      <c r="B15" s="61">
        <v>0</v>
      </c>
      <c r="C15" s="61">
        <v>0</v>
      </c>
      <c r="D15" s="61">
        <v>14620</v>
      </c>
      <c r="E15" s="61">
        <v>10149</v>
      </c>
      <c r="F15" s="61">
        <v>3115</v>
      </c>
      <c r="G15" s="61">
        <v>6155</v>
      </c>
      <c r="H15" s="61">
        <v>7813</v>
      </c>
      <c r="I15" s="61">
        <v>26970</v>
      </c>
      <c r="J15" s="61">
        <v>26578</v>
      </c>
      <c r="K15" s="61">
        <v>21026</v>
      </c>
      <c r="L15" s="61">
        <v>17032</v>
      </c>
      <c r="M15" s="61">
        <v>31602</v>
      </c>
      <c r="N15" s="61">
        <v>25874</v>
      </c>
      <c r="O15" s="61">
        <v>30446</v>
      </c>
      <c r="P15" s="61">
        <v>1054</v>
      </c>
      <c r="Q15" s="61">
        <v>2734</v>
      </c>
      <c r="R15" s="61">
        <v>1571</v>
      </c>
      <c r="S15" s="61">
        <v>4529</v>
      </c>
      <c r="T15" s="61">
        <v>7730</v>
      </c>
      <c r="U15" s="61">
        <v>4961</v>
      </c>
      <c r="V15" s="61">
        <v>2154</v>
      </c>
      <c r="W15" s="61">
        <v>0</v>
      </c>
      <c r="X15" s="61">
        <v>0</v>
      </c>
      <c r="Y15" s="61">
        <v>11</v>
      </c>
      <c r="Z15" s="61">
        <v>422</v>
      </c>
      <c r="AA15" s="61">
        <v>261</v>
      </c>
      <c r="AB15" s="61">
        <v>188</v>
      </c>
      <c r="AC15" s="61">
        <v>136.83</v>
      </c>
      <c r="AD15" s="61">
        <v>427.658</v>
      </c>
      <c r="AE15" s="61">
        <v>249.987</v>
      </c>
      <c r="AF15" s="61">
        <v>0</v>
      </c>
      <c r="AG15" s="61">
        <v>637</v>
      </c>
    </row>
    <row r="16" spans="1:33" ht="14.25">
      <c r="A16" s="25" t="s">
        <v>12</v>
      </c>
      <c r="B16" s="61">
        <v>41243</v>
      </c>
      <c r="C16" s="61">
        <v>39976</v>
      </c>
      <c r="D16" s="61">
        <v>37821</v>
      </c>
      <c r="E16" s="61">
        <v>39450</v>
      </c>
      <c r="F16" s="61">
        <v>37642</v>
      </c>
      <c r="G16" s="61">
        <v>27478</v>
      </c>
      <c r="H16" s="61">
        <v>43605</v>
      </c>
      <c r="I16" s="61">
        <v>34493</v>
      </c>
      <c r="J16" s="61">
        <v>21594</v>
      </c>
      <c r="K16" s="61">
        <v>39652</v>
      </c>
      <c r="L16" s="61">
        <v>28467</v>
      </c>
      <c r="M16" s="61">
        <v>28137</v>
      </c>
      <c r="N16" s="61">
        <v>27128</v>
      </c>
      <c r="O16" s="61">
        <v>27689</v>
      </c>
      <c r="P16" s="61">
        <v>27250</v>
      </c>
      <c r="Q16" s="61">
        <v>25592</v>
      </c>
      <c r="R16" s="61">
        <v>27260</v>
      </c>
      <c r="S16" s="61">
        <v>39541</v>
      </c>
      <c r="T16" s="61">
        <v>23452</v>
      </c>
      <c r="U16" s="61">
        <v>16082</v>
      </c>
      <c r="V16" s="61">
        <v>38286.442</v>
      </c>
      <c r="W16" s="61">
        <v>36978.787</v>
      </c>
      <c r="X16" s="61">
        <v>29046.205</v>
      </c>
      <c r="Y16" s="61">
        <v>33658.401</v>
      </c>
      <c r="Z16" s="61">
        <v>34322.714</v>
      </c>
      <c r="AA16" s="61">
        <v>39063.526</v>
      </c>
      <c r="AB16" s="61">
        <v>44030.907</v>
      </c>
      <c r="AC16" s="61">
        <v>30527.463</v>
      </c>
      <c r="AD16" s="61">
        <v>24035.508</v>
      </c>
      <c r="AE16" s="61">
        <v>12555.813</v>
      </c>
      <c r="AF16" s="61">
        <v>10432.803</v>
      </c>
      <c r="AG16" s="61">
        <v>18234.277</v>
      </c>
    </row>
    <row r="17" spans="1:33" ht="14.25">
      <c r="A17" s="25" t="s">
        <v>38</v>
      </c>
      <c r="B17" s="61">
        <v>621004</v>
      </c>
      <c r="C17" s="61">
        <v>687028</v>
      </c>
      <c r="D17" s="61">
        <v>657415</v>
      </c>
      <c r="E17" s="61">
        <v>659011</v>
      </c>
      <c r="F17" s="61">
        <v>640891</v>
      </c>
      <c r="G17" s="61">
        <v>653301</v>
      </c>
      <c r="H17" s="61">
        <v>815275</v>
      </c>
      <c r="I17" s="61">
        <v>761881</v>
      </c>
      <c r="J17" s="61">
        <v>856089</v>
      </c>
      <c r="K17" s="61">
        <v>787348</v>
      </c>
      <c r="L17" s="61">
        <v>863799</v>
      </c>
      <c r="M17" s="61">
        <v>861680</v>
      </c>
      <c r="N17" s="61">
        <v>828843</v>
      </c>
      <c r="O17" s="61">
        <v>645576</v>
      </c>
      <c r="P17" s="61">
        <v>593527</v>
      </c>
      <c r="Q17" s="61">
        <v>623950</v>
      </c>
      <c r="R17" s="61">
        <v>716043</v>
      </c>
      <c r="S17" s="61">
        <v>719701</v>
      </c>
      <c r="T17" s="61">
        <v>631933</v>
      </c>
      <c r="U17" s="61">
        <v>589695</v>
      </c>
      <c r="V17" s="61">
        <v>683970</v>
      </c>
      <c r="W17" s="61">
        <v>637211</v>
      </c>
      <c r="X17" s="61">
        <v>674282</v>
      </c>
      <c r="Y17" s="61">
        <v>928415</v>
      </c>
      <c r="Z17" s="61">
        <v>823666</v>
      </c>
      <c r="AA17" s="61">
        <v>833145</v>
      </c>
      <c r="AB17" s="61">
        <v>762530</v>
      </c>
      <c r="AC17" s="61">
        <v>544202</v>
      </c>
      <c r="AD17" s="61">
        <v>488390</v>
      </c>
      <c r="AE17" s="61">
        <v>385282</v>
      </c>
      <c r="AF17" s="61">
        <v>271963</v>
      </c>
      <c r="AG17" s="61">
        <v>355432</v>
      </c>
    </row>
    <row r="18" spans="1:33" ht="14.25">
      <c r="A18" s="25" t="s">
        <v>13</v>
      </c>
      <c r="B18" s="61">
        <v>0</v>
      </c>
      <c r="C18" s="61">
        <v>1561</v>
      </c>
      <c r="D18" s="61">
        <v>14389</v>
      </c>
      <c r="E18" s="61">
        <v>2641</v>
      </c>
      <c r="F18" s="61">
        <v>1743</v>
      </c>
      <c r="G18" s="61">
        <v>3105</v>
      </c>
      <c r="H18" s="61">
        <v>4625</v>
      </c>
      <c r="I18" s="61">
        <v>2711</v>
      </c>
      <c r="J18" s="61">
        <v>455</v>
      </c>
      <c r="K18" s="61">
        <v>122</v>
      </c>
      <c r="L18" s="61">
        <v>152</v>
      </c>
      <c r="M18" s="61">
        <v>54</v>
      </c>
      <c r="N18" s="61">
        <v>272</v>
      </c>
      <c r="O18" s="61">
        <v>1061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4227</v>
      </c>
      <c r="W18" s="61">
        <v>780</v>
      </c>
      <c r="X18" s="61">
        <v>55</v>
      </c>
      <c r="Y18" s="61">
        <v>18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  <c r="AG18" s="61">
        <v>0</v>
      </c>
    </row>
    <row r="19" spans="1:33" ht="14.25">
      <c r="A19" s="25" t="s">
        <v>14</v>
      </c>
      <c r="B19" s="61">
        <v>0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548</v>
      </c>
      <c r="O19" s="61">
        <v>2264</v>
      </c>
      <c r="P19" s="61">
        <v>2789</v>
      </c>
      <c r="Q19" s="61">
        <v>1728</v>
      </c>
      <c r="R19" s="61">
        <v>2494</v>
      </c>
      <c r="S19" s="61">
        <v>3780</v>
      </c>
      <c r="T19" s="61">
        <v>3632</v>
      </c>
      <c r="U19" s="61">
        <v>3589</v>
      </c>
      <c r="V19" s="61">
        <v>3631</v>
      </c>
      <c r="W19" s="61">
        <v>0</v>
      </c>
      <c r="X19" s="61">
        <v>0</v>
      </c>
      <c r="Y19" s="61">
        <v>0</v>
      </c>
      <c r="Z19" s="61">
        <v>25</v>
      </c>
      <c r="AA19" s="61">
        <v>0</v>
      </c>
      <c r="AB19" s="61">
        <v>0</v>
      </c>
      <c r="AC19" s="61">
        <v>0</v>
      </c>
      <c r="AD19" s="61">
        <v>0</v>
      </c>
      <c r="AE19" s="61">
        <v>0</v>
      </c>
      <c r="AF19" s="61">
        <v>87</v>
      </c>
      <c r="AG19" s="61">
        <v>0</v>
      </c>
    </row>
    <row r="20" spans="1:33" ht="14.25">
      <c r="A20" s="25" t="s">
        <v>15</v>
      </c>
      <c r="B20" s="61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29817</v>
      </c>
      <c r="Q20" s="61">
        <v>30891</v>
      </c>
      <c r="R20" s="61">
        <v>28291</v>
      </c>
      <c r="S20" s="61">
        <v>27225</v>
      </c>
      <c r="T20" s="61">
        <v>29447</v>
      </c>
      <c r="U20" s="61">
        <v>24915</v>
      </c>
      <c r="V20" s="61">
        <v>25914</v>
      </c>
      <c r="W20" s="61">
        <v>30717</v>
      </c>
      <c r="X20" s="61">
        <v>25524</v>
      </c>
      <c r="Y20" s="61">
        <v>28209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61">
        <v>0</v>
      </c>
      <c r="AF20" s="61">
        <v>11292.254</v>
      </c>
      <c r="AG20" s="61">
        <v>15038.064</v>
      </c>
    </row>
    <row r="21" spans="1:33" ht="14.25">
      <c r="A21" s="25" t="s">
        <v>16</v>
      </c>
      <c r="B21" s="61">
        <v>0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>
        <v>0</v>
      </c>
      <c r="AD21" s="61">
        <v>0</v>
      </c>
      <c r="AE21" s="61">
        <v>0</v>
      </c>
      <c r="AF21" s="61">
        <v>0</v>
      </c>
      <c r="AG21" s="61">
        <v>0</v>
      </c>
    </row>
    <row r="22" spans="1:33" ht="14.25">
      <c r="A22" s="25" t="s">
        <v>17</v>
      </c>
      <c r="B22" s="61">
        <v>0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  <c r="U22" s="61">
        <v>0</v>
      </c>
      <c r="V22" s="61">
        <v>0</v>
      </c>
      <c r="W22" s="61">
        <v>0</v>
      </c>
      <c r="X22" s="61">
        <v>0</v>
      </c>
      <c r="Y22" s="61">
        <v>0</v>
      </c>
      <c r="Z22" s="61">
        <v>0</v>
      </c>
      <c r="AA22" s="61">
        <v>0</v>
      </c>
      <c r="AB22" s="61">
        <v>0</v>
      </c>
      <c r="AC22" s="61">
        <v>0</v>
      </c>
      <c r="AD22" s="61">
        <v>0</v>
      </c>
      <c r="AE22" s="61">
        <v>0</v>
      </c>
      <c r="AF22" s="61">
        <v>0</v>
      </c>
      <c r="AG22" s="61">
        <v>0</v>
      </c>
    </row>
    <row r="23" spans="1:33" ht="14.25">
      <c r="A23" s="25" t="s">
        <v>18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  <c r="U23" s="61">
        <v>0</v>
      </c>
      <c r="V23" s="61">
        <v>0</v>
      </c>
      <c r="W23" s="61">
        <v>0</v>
      </c>
      <c r="X23" s="61">
        <v>0</v>
      </c>
      <c r="Y23" s="61">
        <v>0</v>
      </c>
      <c r="Z23" s="61">
        <v>0</v>
      </c>
      <c r="AA23" s="61">
        <v>0</v>
      </c>
      <c r="AB23" s="61">
        <v>0</v>
      </c>
      <c r="AC23" s="61">
        <v>0</v>
      </c>
      <c r="AD23" s="61">
        <v>0</v>
      </c>
      <c r="AE23" s="61">
        <v>0</v>
      </c>
      <c r="AF23" s="61">
        <v>0</v>
      </c>
      <c r="AG23" s="61">
        <v>0</v>
      </c>
    </row>
    <row r="25" spans="1:2" ht="14.25">
      <c r="A25" s="24" t="s">
        <v>130</v>
      </c>
      <c r="B25" s="24" t="s">
        <v>132</v>
      </c>
    </row>
    <row r="26" spans="1:2" ht="14.25">
      <c r="A26" s="24" t="s">
        <v>131</v>
      </c>
      <c r="B26" s="24" t="s">
        <v>159</v>
      </c>
    </row>
    <row r="27" spans="1:2" ht="14.25">
      <c r="A27" s="24" t="s">
        <v>4</v>
      </c>
      <c r="B27" s="24" t="s">
        <v>160</v>
      </c>
    </row>
    <row r="28" spans="1:2" ht="14.25">
      <c r="A28" s="24" t="s">
        <v>6</v>
      </c>
      <c r="B28" s="26" t="s">
        <v>19</v>
      </c>
    </row>
    <row r="29" spans="1:2" ht="14.25">
      <c r="A29" s="24" t="s">
        <v>8</v>
      </c>
      <c r="B29" s="24" t="s">
        <v>153</v>
      </c>
    </row>
    <row r="31" spans="1:33" ht="14.25">
      <c r="A31" s="25" t="s">
        <v>10</v>
      </c>
      <c r="B31" s="25" t="s">
        <v>40</v>
      </c>
      <c r="C31" s="25" t="s">
        <v>41</v>
      </c>
      <c r="D31" s="25" t="s">
        <v>42</v>
      </c>
      <c r="E31" s="25" t="s">
        <v>43</v>
      </c>
      <c r="F31" s="25" t="s">
        <v>44</v>
      </c>
      <c r="G31" s="25" t="s">
        <v>45</v>
      </c>
      <c r="H31" s="25" t="s">
        <v>46</v>
      </c>
      <c r="I31" s="25" t="s">
        <v>47</v>
      </c>
      <c r="J31" s="25" t="s">
        <v>48</v>
      </c>
      <c r="K31" s="25" t="s">
        <v>49</v>
      </c>
      <c r="L31" s="25" t="s">
        <v>50</v>
      </c>
      <c r="M31" s="25" t="s">
        <v>51</v>
      </c>
      <c r="N31" s="25" t="s">
        <v>52</v>
      </c>
      <c r="O31" s="25" t="s">
        <v>53</v>
      </c>
      <c r="P31" s="25" t="s">
        <v>54</v>
      </c>
      <c r="Q31" s="25" t="s">
        <v>55</v>
      </c>
      <c r="R31" s="25" t="s">
        <v>56</v>
      </c>
      <c r="S31" s="25" t="s">
        <v>57</v>
      </c>
      <c r="T31" s="25" t="s">
        <v>58</v>
      </c>
      <c r="U31" s="25" t="s">
        <v>59</v>
      </c>
      <c r="V31" s="25" t="s">
        <v>60</v>
      </c>
      <c r="W31" s="25" t="s">
        <v>61</v>
      </c>
      <c r="X31" s="25" t="s">
        <v>62</v>
      </c>
      <c r="Y31" s="25" t="s">
        <v>63</v>
      </c>
      <c r="Z31" s="25" t="s">
        <v>64</v>
      </c>
      <c r="AA31" s="25" t="s">
        <v>65</v>
      </c>
      <c r="AB31" s="25" t="s">
        <v>66</v>
      </c>
      <c r="AC31" s="25" t="s">
        <v>36</v>
      </c>
      <c r="AD31" s="25" t="s">
        <v>67</v>
      </c>
      <c r="AE31" s="25" t="s">
        <v>220</v>
      </c>
      <c r="AF31" s="25" t="s">
        <v>221</v>
      </c>
      <c r="AG31" s="25" t="s">
        <v>242</v>
      </c>
    </row>
    <row r="32" spans="1:33" ht="14.25">
      <c r="A32" s="25" t="s">
        <v>229</v>
      </c>
      <c r="B32" s="61">
        <v>2620823</v>
      </c>
      <c r="C32" s="61">
        <v>2509438</v>
      </c>
      <c r="D32" s="61">
        <v>2461675</v>
      </c>
      <c r="E32" s="61">
        <v>2477660</v>
      </c>
      <c r="F32" s="61">
        <v>2463606</v>
      </c>
      <c r="G32" s="61">
        <v>2466352</v>
      </c>
      <c r="H32" s="61">
        <v>2450547</v>
      </c>
      <c r="I32" s="61">
        <v>2377446</v>
      </c>
      <c r="J32" s="61">
        <v>2382570</v>
      </c>
      <c r="K32" s="61">
        <v>2295814</v>
      </c>
      <c r="L32" s="61">
        <v>2485913</v>
      </c>
      <c r="M32" s="61">
        <v>2616690</v>
      </c>
      <c r="N32" s="61">
        <v>2634315</v>
      </c>
      <c r="O32" s="61">
        <v>2572455</v>
      </c>
      <c r="P32" s="61">
        <v>2615955</v>
      </c>
      <c r="Q32" s="61">
        <v>2498523.661</v>
      </c>
      <c r="R32" s="61">
        <v>2485347.617</v>
      </c>
      <c r="S32" s="61">
        <v>2592956</v>
      </c>
      <c r="T32" s="61">
        <v>2439114</v>
      </c>
      <c r="U32" s="61">
        <v>2305996</v>
      </c>
      <c r="V32" s="61">
        <v>2267092.687</v>
      </c>
      <c r="W32" s="61">
        <v>2434546.149</v>
      </c>
      <c r="X32" s="61">
        <v>2480272.543</v>
      </c>
      <c r="Y32" s="61">
        <v>2315538.816</v>
      </c>
      <c r="Z32" s="61">
        <v>2262268.841</v>
      </c>
      <c r="AA32" s="61">
        <v>2242943.397</v>
      </c>
      <c r="AB32" s="61">
        <v>2118776</v>
      </c>
      <c r="AC32" s="61">
        <v>2092430.782</v>
      </c>
      <c r="AD32" s="61">
        <v>2082614.657</v>
      </c>
      <c r="AE32" s="61">
        <v>1687308.981</v>
      </c>
      <c r="AF32" s="61">
        <v>1312170.014</v>
      </c>
      <c r="AG32" s="61">
        <v>1532556.332</v>
      </c>
    </row>
    <row r="33" spans="1:33" ht="14.25">
      <c r="A33" s="25" t="s">
        <v>11</v>
      </c>
      <c r="B33" s="61">
        <v>184061</v>
      </c>
      <c r="C33" s="61">
        <v>103328</v>
      </c>
      <c r="D33" s="61">
        <v>119920</v>
      </c>
      <c r="E33" s="61">
        <v>106092</v>
      </c>
      <c r="F33" s="61">
        <v>121065</v>
      </c>
      <c r="G33" s="61">
        <v>134097</v>
      </c>
      <c r="H33" s="61">
        <v>134444</v>
      </c>
      <c r="I33" s="61">
        <v>157603</v>
      </c>
      <c r="J33" s="61">
        <v>153860</v>
      </c>
      <c r="K33" s="61">
        <v>132597</v>
      </c>
      <c r="L33" s="61">
        <v>135330</v>
      </c>
      <c r="M33" s="61">
        <v>150070</v>
      </c>
      <c r="N33" s="61">
        <v>136198</v>
      </c>
      <c r="O33" s="61">
        <v>153674</v>
      </c>
      <c r="P33" s="61">
        <v>149775</v>
      </c>
      <c r="Q33" s="61">
        <v>135804</v>
      </c>
      <c r="R33" s="61">
        <v>138812</v>
      </c>
      <c r="S33" s="61">
        <v>159112</v>
      </c>
      <c r="T33" s="61">
        <v>160265</v>
      </c>
      <c r="U33" s="61">
        <v>156177</v>
      </c>
      <c r="V33" s="61">
        <v>174940</v>
      </c>
      <c r="W33" s="61">
        <v>232212</v>
      </c>
      <c r="X33" s="61">
        <v>200955</v>
      </c>
      <c r="Y33" s="61">
        <v>168866</v>
      </c>
      <c r="Z33" s="61">
        <v>182197</v>
      </c>
      <c r="AA33" s="61">
        <v>217332</v>
      </c>
      <c r="AB33" s="61">
        <v>188158</v>
      </c>
      <c r="AC33" s="61">
        <v>207919.32</v>
      </c>
      <c r="AD33" s="61">
        <v>187756.229</v>
      </c>
      <c r="AE33" s="61">
        <v>168306.681</v>
      </c>
      <c r="AF33" s="61">
        <v>128020.892</v>
      </c>
      <c r="AG33" s="61">
        <v>165444.521</v>
      </c>
    </row>
    <row r="34" spans="1:33" ht="14.25">
      <c r="A34" s="25" t="s">
        <v>12</v>
      </c>
      <c r="B34" s="61">
        <v>320873</v>
      </c>
      <c r="C34" s="61">
        <v>310982</v>
      </c>
      <c r="D34" s="61">
        <v>294250</v>
      </c>
      <c r="E34" s="61">
        <v>321372</v>
      </c>
      <c r="F34" s="61">
        <v>309415</v>
      </c>
      <c r="G34" s="61">
        <v>324526</v>
      </c>
      <c r="H34" s="61">
        <v>325587</v>
      </c>
      <c r="I34" s="61">
        <v>335289</v>
      </c>
      <c r="J34" s="61">
        <v>350414</v>
      </c>
      <c r="K34" s="61">
        <v>301239</v>
      </c>
      <c r="L34" s="61">
        <v>339292</v>
      </c>
      <c r="M34" s="61">
        <v>335361</v>
      </c>
      <c r="N34" s="61">
        <v>323334</v>
      </c>
      <c r="O34" s="61">
        <v>327458</v>
      </c>
      <c r="P34" s="61">
        <v>324250</v>
      </c>
      <c r="Q34" s="61">
        <v>311254</v>
      </c>
      <c r="R34" s="61">
        <v>316914</v>
      </c>
      <c r="S34" s="61">
        <v>363602</v>
      </c>
      <c r="T34" s="61">
        <v>322015</v>
      </c>
      <c r="U34" s="61">
        <v>294780</v>
      </c>
      <c r="V34" s="61">
        <v>328462.687</v>
      </c>
      <c r="W34" s="61">
        <v>330681.149</v>
      </c>
      <c r="X34" s="61">
        <v>319327.543</v>
      </c>
      <c r="Y34" s="61">
        <v>293381.816</v>
      </c>
      <c r="Z34" s="61">
        <v>296846.841</v>
      </c>
      <c r="AA34" s="61">
        <v>298401.397</v>
      </c>
      <c r="AB34" s="61">
        <v>296544</v>
      </c>
      <c r="AC34" s="61">
        <v>307596.706</v>
      </c>
      <c r="AD34" s="61">
        <v>313613.087</v>
      </c>
      <c r="AE34" s="61">
        <v>287610.149</v>
      </c>
      <c r="AF34" s="61">
        <v>229429.944</v>
      </c>
      <c r="AG34" s="61">
        <v>235353.929</v>
      </c>
    </row>
    <row r="35" spans="1:33" ht="14.25">
      <c r="A35" s="25" t="s">
        <v>38</v>
      </c>
      <c r="B35" s="61">
        <v>1545520</v>
      </c>
      <c r="C35" s="61">
        <v>1472905</v>
      </c>
      <c r="D35" s="61">
        <v>1465065</v>
      </c>
      <c r="E35" s="61">
        <v>1402628</v>
      </c>
      <c r="F35" s="61">
        <v>1396003</v>
      </c>
      <c r="G35" s="61">
        <v>1355528</v>
      </c>
      <c r="H35" s="61">
        <v>1363730</v>
      </c>
      <c r="I35" s="61">
        <v>1329986</v>
      </c>
      <c r="J35" s="61">
        <v>1305153</v>
      </c>
      <c r="K35" s="61">
        <v>1291954</v>
      </c>
      <c r="L35" s="61">
        <v>1399115</v>
      </c>
      <c r="M35" s="61">
        <v>1473252</v>
      </c>
      <c r="N35" s="61">
        <v>1528606</v>
      </c>
      <c r="O35" s="61">
        <v>1444560</v>
      </c>
      <c r="P35" s="61">
        <v>1431659</v>
      </c>
      <c r="Q35" s="61">
        <v>1404003</v>
      </c>
      <c r="R35" s="61">
        <v>1376909</v>
      </c>
      <c r="S35" s="61">
        <v>1419001</v>
      </c>
      <c r="T35" s="61">
        <v>1358872</v>
      </c>
      <c r="U35" s="61">
        <v>1320633</v>
      </c>
      <c r="V35" s="61">
        <v>1295309</v>
      </c>
      <c r="W35" s="61">
        <v>1339539</v>
      </c>
      <c r="X35" s="61">
        <v>1416192</v>
      </c>
      <c r="Y35" s="61">
        <v>1399893</v>
      </c>
      <c r="Z35" s="61">
        <v>1368587</v>
      </c>
      <c r="AA35" s="61">
        <v>1354750</v>
      </c>
      <c r="AB35" s="61">
        <v>1310249</v>
      </c>
      <c r="AC35" s="61">
        <v>1296626</v>
      </c>
      <c r="AD35" s="61">
        <v>1273157</v>
      </c>
      <c r="AE35" s="61">
        <v>982486</v>
      </c>
      <c r="AF35" s="61">
        <v>792570</v>
      </c>
      <c r="AG35" s="61">
        <v>951044</v>
      </c>
    </row>
    <row r="36" spans="1:33" ht="14.25">
      <c r="A36" s="25" t="s">
        <v>13</v>
      </c>
      <c r="B36" s="61">
        <v>288477</v>
      </c>
      <c r="C36" s="61">
        <v>274245</v>
      </c>
      <c r="D36" s="61">
        <v>286163</v>
      </c>
      <c r="E36" s="61">
        <v>297116</v>
      </c>
      <c r="F36" s="61">
        <v>310830</v>
      </c>
      <c r="G36" s="61">
        <v>322280</v>
      </c>
      <c r="H36" s="61">
        <v>288180</v>
      </c>
      <c r="I36" s="61">
        <v>266472</v>
      </c>
      <c r="J36" s="61">
        <v>277022</v>
      </c>
      <c r="K36" s="61">
        <v>278150</v>
      </c>
      <c r="L36" s="61">
        <v>322097</v>
      </c>
      <c r="M36" s="61">
        <v>331028</v>
      </c>
      <c r="N36" s="61">
        <v>325541</v>
      </c>
      <c r="O36" s="61">
        <v>302721</v>
      </c>
      <c r="P36" s="61">
        <v>314040</v>
      </c>
      <c r="Q36" s="61">
        <v>293196</v>
      </c>
      <c r="R36" s="61">
        <v>256037</v>
      </c>
      <c r="S36" s="61">
        <v>278862</v>
      </c>
      <c r="T36" s="61">
        <v>254819</v>
      </c>
      <c r="U36" s="61">
        <v>271239</v>
      </c>
      <c r="V36" s="61">
        <v>225533</v>
      </c>
      <c r="W36" s="61">
        <v>229076</v>
      </c>
      <c r="X36" s="61">
        <v>226371</v>
      </c>
      <c r="Y36" s="61">
        <v>184986</v>
      </c>
      <c r="Z36" s="61">
        <v>150758</v>
      </c>
      <c r="AA36" s="61">
        <v>144516</v>
      </c>
      <c r="AB36" s="61">
        <v>114297</v>
      </c>
      <c r="AC36" s="61">
        <v>112937.6</v>
      </c>
      <c r="AD36" s="61">
        <v>112765.18</v>
      </c>
      <c r="AE36" s="61">
        <v>62065.794</v>
      </c>
      <c r="AF36" s="61">
        <v>22358.866</v>
      </c>
      <c r="AG36" s="61">
        <v>28363.714</v>
      </c>
    </row>
    <row r="37" spans="1:33" ht="14.25">
      <c r="A37" s="25" t="s">
        <v>14</v>
      </c>
      <c r="B37" s="61">
        <v>93810</v>
      </c>
      <c r="C37" s="61">
        <v>86057</v>
      </c>
      <c r="D37" s="61">
        <v>96470</v>
      </c>
      <c r="E37" s="61">
        <v>91557</v>
      </c>
      <c r="F37" s="61">
        <v>88840</v>
      </c>
      <c r="G37" s="61">
        <v>91876</v>
      </c>
      <c r="H37" s="61">
        <v>95280</v>
      </c>
      <c r="I37" s="61">
        <v>100463</v>
      </c>
      <c r="J37" s="61">
        <v>101990</v>
      </c>
      <c r="K37" s="61">
        <v>104424</v>
      </c>
      <c r="L37" s="61">
        <v>87353</v>
      </c>
      <c r="M37" s="61">
        <v>95037</v>
      </c>
      <c r="N37" s="61">
        <v>92719</v>
      </c>
      <c r="O37" s="61">
        <v>94667</v>
      </c>
      <c r="P37" s="61">
        <v>86029</v>
      </c>
      <c r="Q37" s="61">
        <v>69429</v>
      </c>
      <c r="R37" s="61">
        <v>65945</v>
      </c>
      <c r="S37" s="61">
        <v>68603</v>
      </c>
      <c r="T37" s="61">
        <v>65675</v>
      </c>
      <c r="U37" s="61">
        <v>60790</v>
      </c>
      <c r="V37" s="61">
        <v>61417</v>
      </c>
      <c r="W37" s="61">
        <v>66634</v>
      </c>
      <c r="X37" s="61">
        <v>65730</v>
      </c>
      <c r="Y37" s="61">
        <v>65056</v>
      </c>
      <c r="Z37" s="61">
        <v>62305</v>
      </c>
      <c r="AA37" s="61">
        <v>58975</v>
      </c>
      <c r="AB37" s="61">
        <v>57131</v>
      </c>
      <c r="AC37" s="61">
        <v>135</v>
      </c>
      <c r="AD37" s="61">
        <v>159</v>
      </c>
      <c r="AE37" s="61">
        <v>312</v>
      </c>
      <c r="AF37" s="61">
        <v>272</v>
      </c>
      <c r="AG37" s="61">
        <v>109</v>
      </c>
    </row>
    <row r="38" spans="1:33" ht="14.25">
      <c r="A38" s="25" t="s">
        <v>15</v>
      </c>
      <c r="B38" s="61">
        <v>0</v>
      </c>
      <c r="C38" s="61">
        <v>0</v>
      </c>
      <c r="D38" s="61">
        <v>0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61">
        <v>0</v>
      </c>
      <c r="O38" s="61">
        <v>0</v>
      </c>
      <c r="P38" s="61">
        <v>71857</v>
      </c>
      <c r="Q38" s="61">
        <v>70420</v>
      </c>
      <c r="R38" s="61">
        <v>72013</v>
      </c>
      <c r="S38" s="61">
        <v>71531</v>
      </c>
      <c r="T38" s="61">
        <v>80586</v>
      </c>
      <c r="U38" s="61">
        <v>19006</v>
      </c>
      <c r="V38" s="61">
        <v>21195</v>
      </c>
      <c r="W38" s="61">
        <v>38030</v>
      </c>
      <c r="X38" s="61">
        <v>77578</v>
      </c>
      <c r="Y38" s="61">
        <v>77553</v>
      </c>
      <c r="Z38" s="61">
        <v>72895</v>
      </c>
      <c r="AA38" s="61">
        <v>21170</v>
      </c>
      <c r="AB38" s="61">
        <v>18023</v>
      </c>
      <c r="AC38" s="61">
        <v>23162.775</v>
      </c>
      <c r="AD38" s="61">
        <v>21862.756</v>
      </c>
      <c r="AE38" s="61">
        <v>21958.488</v>
      </c>
      <c r="AF38" s="61">
        <v>21587.541</v>
      </c>
      <c r="AG38" s="61">
        <v>19783.889</v>
      </c>
    </row>
    <row r="39" spans="1:33" ht="14.25">
      <c r="A39" s="25" t="s">
        <v>16</v>
      </c>
      <c r="B39" s="61">
        <v>0</v>
      </c>
      <c r="C39" s="61">
        <v>85129</v>
      </c>
      <c r="D39" s="61">
        <v>43045</v>
      </c>
      <c r="E39" s="61">
        <v>92591</v>
      </c>
      <c r="F39" s="61">
        <v>98301</v>
      </c>
      <c r="G39" s="61">
        <v>92026</v>
      </c>
      <c r="H39" s="61">
        <v>97636</v>
      </c>
      <c r="I39" s="61">
        <v>61974</v>
      </c>
      <c r="J39" s="61">
        <v>61916</v>
      </c>
      <c r="K39" s="61">
        <v>69977</v>
      </c>
      <c r="L39" s="61">
        <v>98875</v>
      </c>
      <c r="M39" s="61">
        <v>121845</v>
      </c>
      <c r="N39" s="61">
        <v>121313</v>
      </c>
      <c r="O39" s="61">
        <v>159425</v>
      </c>
      <c r="P39" s="61">
        <v>146767</v>
      </c>
      <c r="Q39" s="61">
        <v>130056</v>
      </c>
      <c r="R39" s="61">
        <v>188376</v>
      </c>
      <c r="S39" s="61">
        <v>174412</v>
      </c>
      <c r="T39" s="61">
        <v>182166</v>
      </c>
      <c r="U39" s="61">
        <v>166968</v>
      </c>
      <c r="V39" s="61">
        <v>154334</v>
      </c>
      <c r="W39" s="61">
        <v>190846</v>
      </c>
      <c r="X39" s="61">
        <v>167752</v>
      </c>
      <c r="Y39" s="61">
        <v>120291</v>
      </c>
      <c r="Z39" s="61">
        <v>127586</v>
      </c>
      <c r="AA39" s="61">
        <v>147799</v>
      </c>
      <c r="AB39" s="61">
        <v>134374</v>
      </c>
      <c r="AC39" s="61">
        <v>144053.381</v>
      </c>
      <c r="AD39" s="61">
        <v>139029.374</v>
      </c>
      <c r="AE39" s="61">
        <v>131122.471</v>
      </c>
      <c r="AF39" s="61">
        <v>85349.939</v>
      </c>
      <c r="AG39" s="61">
        <v>103457.683</v>
      </c>
    </row>
    <row r="40" spans="1:33" ht="14.25">
      <c r="A40" s="25" t="s">
        <v>17</v>
      </c>
      <c r="B40" s="61">
        <v>4914</v>
      </c>
      <c r="C40" s="61">
        <v>4568</v>
      </c>
      <c r="D40" s="61">
        <v>6141</v>
      </c>
      <c r="E40" s="61">
        <v>5194</v>
      </c>
      <c r="F40" s="61">
        <v>5762</v>
      </c>
      <c r="G40" s="61">
        <v>5803</v>
      </c>
      <c r="H40" s="61">
        <v>5354</v>
      </c>
      <c r="I40" s="61">
        <v>6121</v>
      </c>
      <c r="J40" s="61">
        <v>6819</v>
      </c>
      <c r="K40" s="61">
        <v>5814</v>
      </c>
      <c r="L40" s="61">
        <v>6833</v>
      </c>
      <c r="M40" s="61">
        <v>6497</v>
      </c>
      <c r="N40" s="61">
        <v>7440</v>
      </c>
      <c r="O40" s="61">
        <v>7522</v>
      </c>
      <c r="P40" s="61">
        <v>6847</v>
      </c>
      <c r="Q40" s="61">
        <v>6792</v>
      </c>
      <c r="R40" s="61">
        <v>7537</v>
      </c>
      <c r="S40" s="61">
        <v>7056</v>
      </c>
      <c r="T40" s="61">
        <v>6801</v>
      </c>
      <c r="U40" s="61">
        <v>7268</v>
      </c>
      <c r="V40" s="61">
        <v>5902</v>
      </c>
      <c r="W40" s="61">
        <v>7528</v>
      </c>
      <c r="X40" s="61">
        <v>6367</v>
      </c>
      <c r="Y40" s="61">
        <v>5512</v>
      </c>
      <c r="Z40" s="61">
        <v>1094</v>
      </c>
      <c r="AA40" s="61">
        <v>0</v>
      </c>
      <c r="AB40" s="61">
        <v>0</v>
      </c>
      <c r="AC40" s="61">
        <v>0</v>
      </c>
      <c r="AD40" s="61">
        <v>34272.031</v>
      </c>
      <c r="AE40" s="61">
        <v>33447.398</v>
      </c>
      <c r="AF40" s="61">
        <v>32580.832</v>
      </c>
      <c r="AG40" s="61">
        <v>28999.596</v>
      </c>
    </row>
    <row r="41" spans="1:33" ht="14.25">
      <c r="A41" s="25" t="s">
        <v>18</v>
      </c>
      <c r="B41" s="61">
        <v>24840</v>
      </c>
      <c r="C41" s="61">
        <v>25975</v>
      </c>
      <c r="D41" s="61">
        <v>24266</v>
      </c>
      <c r="E41" s="61">
        <v>23559</v>
      </c>
      <c r="F41" s="61">
        <v>23083</v>
      </c>
      <c r="G41" s="61">
        <v>26036</v>
      </c>
      <c r="H41" s="61">
        <v>25926</v>
      </c>
      <c r="I41" s="61">
        <v>25926</v>
      </c>
      <c r="J41" s="61">
        <v>23000</v>
      </c>
      <c r="K41" s="61">
        <v>21770</v>
      </c>
      <c r="L41" s="61">
        <v>19990</v>
      </c>
      <c r="M41" s="61">
        <v>21878</v>
      </c>
      <c r="N41" s="61">
        <v>18750</v>
      </c>
      <c r="O41" s="61">
        <v>10936</v>
      </c>
      <c r="P41" s="61">
        <v>10363</v>
      </c>
      <c r="Q41" s="61">
        <v>8775</v>
      </c>
      <c r="R41" s="61">
        <v>8407</v>
      </c>
      <c r="S41" s="61">
        <v>6634</v>
      </c>
      <c r="T41" s="61">
        <v>7915</v>
      </c>
      <c r="U41" s="61">
        <v>9135</v>
      </c>
      <c r="V41" s="61">
        <v>0</v>
      </c>
      <c r="W41" s="61">
        <v>0</v>
      </c>
      <c r="X41" s="61">
        <v>0</v>
      </c>
      <c r="Y41" s="61">
        <v>0</v>
      </c>
      <c r="Z41" s="61">
        <v>0</v>
      </c>
      <c r="AA41" s="61">
        <v>0</v>
      </c>
      <c r="AB41" s="61">
        <v>0</v>
      </c>
      <c r="AC41" s="61">
        <v>0</v>
      </c>
      <c r="AD41" s="61">
        <v>0</v>
      </c>
      <c r="AE41" s="61">
        <v>0</v>
      </c>
      <c r="AF41" s="61">
        <v>0</v>
      </c>
      <c r="AG41" s="61">
        <v>0</v>
      </c>
    </row>
    <row r="43" spans="1:2" ht="14.25">
      <c r="A43" s="24" t="s">
        <v>130</v>
      </c>
      <c r="B43" s="24" t="s">
        <v>132</v>
      </c>
    </row>
    <row r="44" spans="1:2" ht="14.25">
      <c r="A44" s="24" t="s">
        <v>131</v>
      </c>
      <c r="B44" s="24" t="s">
        <v>159</v>
      </c>
    </row>
    <row r="45" spans="1:2" ht="14.25">
      <c r="A45" s="24" t="s">
        <v>4</v>
      </c>
      <c r="B45" s="24" t="s">
        <v>160</v>
      </c>
    </row>
    <row r="46" spans="1:2" ht="14.25">
      <c r="A46" s="24" t="s">
        <v>6</v>
      </c>
      <c r="B46" s="26" t="s">
        <v>20</v>
      </c>
    </row>
    <row r="47" spans="1:2" ht="14.25">
      <c r="A47" s="24" t="s">
        <v>8</v>
      </c>
      <c r="B47" s="24" t="s">
        <v>153</v>
      </c>
    </row>
    <row r="49" spans="1:33" ht="14.25">
      <c r="A49" s="25" t="s">
        <v>10</v>
      </c>
      <c r="B49" s="25" t="s">
        <v>40</v>
      </c>
      <c r="C49" s="25" t="s">
        <v>41</v>
      </c>
      <c r="D49" s="25" t="s">
        <v>42</v>
      </c>
      <c r="E49" s="25" t="s">
        <v>43</v>
      </c>
      <c r="F49" s="25" t="s">
        <v>44</v>
      </c>
      <c r="G49" s="25" t="s">
        <v>45</v>
      </c>
      <c r="H49" s="25" t="s">
        <v>46</v>
      </c>
      <c r="I49" s="25" t="s">
        <v>47</v>
      </c>
      <c r="J49" s="25" t="s">
        <v>48</v>
      </c>
      <c r="K49" s="25" t="s">
        <v>49</v>
      </c>
      <c r="L49" s="25" t="s">
        <v>50</v>
      </c>
      <c r="M49" s="25" t="s">
        <v>51</v>
      </c>
      <c r="N49" s="25" t="s">
        <v>52</v>
      </c>
      <c r="O49" s="25" t="s">
        <v>53</v>
      </c>
      <c r="P49" s="25" t="s">
        <v>54</v>
      </c>
      <c r="Q49" s="25" t="s">
        <v>55</v>
      </c>
      <c r="R49" s="25" t="s">
        <v>56</v>
      </c>
      <c r="S49" s="25" t="s">
        <v>57</v>
      </c>
      <c r="T49" s="25" t="s">
        <v>58</v>
      </c>
      <c r="U49" s="25" t="s">
        <v>59</v>
      </c>
      <c r="V49" s="25" t="s">
        <v>60</v>
      </c>
      <c r="W49" s="25" t="s">
        <v>61</v>
      </c>
      <c r="X49" s="25" t="s">
        <v>62</v>
      </c>
      <c r="Y49" s="25" t="s">
        <v>63</v>
      </c>
      <c r="Z49" s="25" t="s">
        <v>64</v>
      </c>
      <c r="AA49" s="25" t="s">
        <v>65</v>
      </c>
      <c r="AB49" s="25" t="s">
        <v>66</v>
      </c>
      <c r="AC49" s="25" t="s">
        <v>36</v>
      </c>
      <c r="AD49" s="25" t="s">
        <v>67</v>
      </c>
      <c r="AE49" s="25" t="s">
        <v>220</v>
      </c>
      <c r="AF49" s="25" t="s">
        <v>221</v>
      </c>
      <c r="AG49" s="25" t="s">
        <v>242</v>
      </c>
    </row>
    <row r="50" spans="1:33" ht="14.25">
      <c r="A50" s="25" t="s">
        <v>229</v>
      </c>
      <c r="B50" s="61">
        <v>755624</v>
      </c>
      <c r="C50" s="61">
        <v>713346</v>
      </c>
      <c r="D50" s="61">
        <v>723570</v>
      </c>
      <c r="E50" s="61">
        <v>709393</v>
      </c>
      <c r="F50" s="61">
        <v>771838</v>
      </c>
      <c r="G50" s="61">
        <v>794714</v>
      </c>
      <c r="H50" s="61">
        <v>887779</v>
      </c>
      <c r="I50" s="61">
        <v>954050</v>
      </c>
      <c r="J50" s="61">
        <v>1171810</v>
      </c>
      <c r="K50" s="61">
        <v>1401470</v>
      </c>
      <c r="L50" s="61">
        <v>1404443</v>
      </c>
      <c r="M50" s="61">
        <v>1453114.803</v>
      </c>
      <c r="N50" s="61">
        <v>1567227.964</v>
      </c>
      <c r="O50" s="61">
        <v>1582460.385</v>
      </c>
      <c r="P50" s="61">
        <v>1703389.739</v>
      </c>
      <c r="Q50" s="61">
        <v>1898121.905</v>
      </c>
      <c r="R50" s="61">
        <v>2055981.595</v>
      </c>
      <c r="S50" s="61">
        <v>2193496.328</v>
      </c>
      <c r="T50" s="61">
        <v>2423560.254</v>
      </c>
      <c r="U50" s="61">
        <v>2189369.307</v>
      </c>
      <c r="V50" s="61">
        <v>2173953.629</v>
      </c>
      <c r="W50" s="61">
        <v>1932230.239</v>
      </c>
      <c r="X50" s="61">
        <v>1448627.508</v>
      </c>
      <c r="Y50" s="61">
        <v>1113921.722</v>
      </c>
      <c r="Z50" s="61">
        <v>912156.933</v>
      </c>
      <c r="AA50" s="61">
        <v>1083646.453</v>
      </c>
      <c r="AB50" s="61">
        <v>1421777.442</v>
      </c>
      <c r="AC50" s="61">
        <v>1732360.065</v>
      </c>
      <c r="AD50" s="61">
        <v>1525343.92</v>
      </c>
      <c r="AE50" s="61">
        <v>2005673.911</v>
      </c>
      <c r="AF50" s="61">
        <v>1960808.25</v>
      </c>
      <c r="AG50" s="61">
        <v>1817050.159</v>
      </c>
    </row>
    <row r="51" spans="1:33" ht="14.25">
      <c r="A51" s="25" t="s">
        <v>11</v>
      </c>
      <c r="B51" s="61">
        <v>0</v>
      </c>
      <c r="C51" s="61">
        <v>0</v>
      </c>
      <c r="D51" s="61">
        <v>0</v>
      </c>
      <c r="E51" s="61">
        <v>0</v>
      </c>
      <c r="F51" s="61">
        <v>0</v>
      </c>
      <c r="G51" s="61">
        <v>0</v>
      </c>
      <c r="H51" s="61">
        <v>0</v>
      </c>
      <c r="I51" s="61">
        <v>0</v>
      </c>
      <c r="J51" s="61">
        <v>0</v>
      </c>
      <c r="K51" s="61">
        <v>0</v>
      </c>
      <c r="L51" s="61">
        <v>79</v>
      </c>
      <c r="M51" s="61">
        <v>816</v>
      </c>
      <c r="N51" s="61">
        <v>1043</v>
      </c>
      <c r="O51" s="61">
        <v>11</v>
      </c>
      <c r="P51" s="61">
        <v>14</v>
      </c>
      <c r="Q51" s="61">
        <v>58</v>
      </c>
      <c r="R51" s="61">
        <v>89</v>
      </c>
      <c r="S51" s="61">
        <v>193</v>
      </c>
      <c r="T51" s="61">
        <v>178</v>
      </c>
      <c r="U51" s="61">
        <v>141</v>
      </c>
      <c r="V51" s="61">
        <v>215</v>
      </c>
      <c r="W51" s="61">
        <v>174</v>
      </c>
      <c r="X51" s="61">
        <v>145</v>
      </c>
      <c r="Y51" s="61">
        <v>94</v>
      </c>
      <c r="Z51" s="61">
        <v>68</v>
      </c>
      <c r="AA51" s="61">
        <v>49</v>
      </c>
      <c r="AB51" s="61">
        <v>68</v>
      </c>
      <c r="AC51" s="61">
        <v>407.569</v>
      </c>
      <c r="AD51" s="61">
        <v>626.954</v>
      </c>
      <c r="AE51" s="61">
        <v>186.443</v>
      </c>
      <c r="AF51" s="61">
        <v>2111.197</v>
      </c>
      <c r="AG51" s="61">
        <v>8235.305</v>
      </c>
    </row>
    <row r="52" spans="1:33" ht="14.25">
      <c r="A52" s="25" t="s">
        <v>12</v>
      </c>
      <c r="B52" s="61">
        <v>173</v>
      </c>
      <c r="C52" s="61">
        <v>168</v>
      </c>
      <c r="D52" s="61">
        <v>159</v>
      </c>
      <c r="E52" s="61">
        <v>47</v>
      </c>
      <c r="F52" s="61">
        <v>286</v>
      </c>
      <c r="G52" s="61">
        <v>260</v>
      </c>
      <c r="H52" s="61">
        <v>304</v>
      </c>
      <c r="I52" s="61">
        <v>1009</v>
      </c>
      <c r="J52" s="61">
        <v>2113</v>
      </c>
      <c r="K52" s="61">
        <v>2096</v>
      </c>
      <c r="L52" s="61">
        <v>1465</v>
      </c>
      <c r="M52" s="61">
        <v>1447</v>
      </c>
      <c r="N52" s="61">
        <v>1268</v>
      </c>
      <c r="O52" s="61">
        <v>1305</v>
      </c>
      <c r="P52" s="61">
        <v>1438</v>
      </c>
      <c r="Q52" s="61">
        <v>1363</v>
      </c>
      <c r="R52" s="61">
        <v>1348</v>
      </c>
      <c r="S52" s="61">
        <v>378</v>
      </c>
      <c r="T52" s="61">
        <v>383</v>
      </c>
      <c r="U52" s="61">
        <v>380</v>
      </c>
      <c r="V52" s="61">
        <v>584</v>
      </c>
      <c r="W52" s="61">
        <v>681</v>
      </c>
      <c r="X52" s="61">
        <v>463</v>
      </c>
      <c r="Y52" s="61">
        <v>3919</v>
      </c>
      <c r="Z52" s="61">
        <v>1710</v>
      </c>
      <c r="AA52" s="61">
        <v>4866</v>
      </c>
      <c r="AB52" s="61">
        <v>13401</v>
      </c>
      <c r="AC52" s="61">
        <v>12529.951</v>
      </c>
      <c r="AD52" s="61">
        <v>13012.671</v>
      </c>
      <c r="AE52" s="61">
        <v>26422.58</v>
      </c>
      <c r="AF52" s="61">
        <v>25780.747</v>
      </c>
      <c r="AG52" s="61">
        <v>20101.535</v>
      </c>
    </row>
    <row r="53" spans="1:33" ht="14.25">
      <c r="A53" s="25" t="s">
        <v>38</v>
      </c>
      <c r="B53" s="61">
        <v>247547</v>
      </c>
      <c r="C53" s="61">
        <v>232980</v>
      </c>
      <c r="D53" s="61">
        <v>198177</v>
      </c>
      <c r="E53" s="61">
        <v>194917</v>
      </c>
      <c r="F53" s="61">
        <v>228556</v>
      </c>
      <c r="G53" s="61">
        <v>224660</v>
      </c>
      <c r="H53" s="61">
        <v>263451</v>
      </c>
      <c r="I53" s="61">
        <v>276921</v>
      </c>
      <c r="J53" s="61">
        <v>298796</v>
      </c>
      <c r="K53" s="61">
        <v>316833</v>
      </c>
      <c r="L53" s="61">
        <v>274184</v>
      </c>
      <c r="M53" s="61">
        <v>330000</v>
      </c>
      <c r="N53" s="61">
        <v>330000</v>
      </c>
      <c r="O53" s="61">
        <v>167775</v>
      </c>
      <c r="P53" s="61">
        <v>152477</v>
      </c>
      <c r="Q53" s="61">
        <v>202439</v>
      </c>
      <c r="R53" s="61">
        <v>206234</v>
      </c>
      <c r="S53" s="61">
        <v>225141</v>
      </c>
      <c r="T53" s="61">
        <v>281181</v>
      </c>
      <c r="U53" s="61">
        <v>240461</v>
      </c>
      <c r="V53" s="61">
        <v>264339</v>
      </c>
      <c r="W53" s="61">
        <v>232509</v>
      </c>
      <c r="X53" s="61">
        <v>168336</v>
      </c>
      <c r="Y53" s="61">
        <v>112928</v>
      </c>
      <c r="Z53" s="61">
        <v>69614</v>
      </c>
      <c r="AA53" s="61">
        <v>61630</v>
      </c>
      <c r="AB53" s="61">
        <v>132662</v>
      </c>
      <c r="AC53" s="61">
        <v>142303</v>
      </c>
      <c r="AD53" s="61">
        <v>149387</v>
      </c>
      <c r="AE53" s="61">
        <v>202156</v>
      </c>
      <c r="AF53" s="61">
        <v>241343</v>
      </c>
      <c r="AG53" s="61">
        <v>189132</v>
      </c>
    </row>
    <row r="54" spans="1:33" ht="14.25">
      <c r="A54" s="25" t="s">
        <v>13</v>
      </c>
      <c r="B54" s="61">
        <v>0</v>
      </c>
      <c r="C54" s="61">
        <v>0</v>
      </c>
      <c r="D54" s="61">
        <v>0</v>
      </c>
      <c r="E54" s="61">
        <v>0</v>
      </c>
      <c r="F54" s="61">
        <v>0</v>
      </c>
      <c r="G54" s="61">
        <v>0</v>
      </c>
      <c r="H54" s="61">
        <v>0</v>
      </c>
      <c r="I54" s="61">
        <v>2125</v>
      </c>
      <c r="J54" s="61">
        <v>15852</v>
      </c>
      <c r="K54" s="61">
        <v>39705</v>
      </c>
      <c r="L54" s="61">
        <v>58138</v>
      </c>
      <c r="M54" s="61">
        <v>57628</v>
      </c>
      <c r="N54" s="61">
        <v>61175</v>
      </c>
      <c r="O54" s="61">
        <v>68015</v>
      </c>
      <c r="P54" s="61">
        <v>73782</v>
      </c>
      <c r="Q54" s="61">
        <v>73621</v>
      </c>
      <c r="R54" s="61">
        <v>86849</v>
      </c>
      <c r="S54" s="61">
        <v>113520</v>
      </c>
      <c r="T54" s="61">
        <v>112666</v>
      </c>
      <c r="U54" s="61">
        <v>76900</v>
      </c>
      <c r="V54" s="61">
        <v>88265</v>
      </c>
      <c r="W54" s="61">
        <v>103352</v>
      </c>
      <c r="X54" s="61">
        <v>95802</v>
      </c>
      <c r="Y54" s="61">
        <v>82052</v>
      </c>
      <c r="Z54" s="61">
        <v>50128</v>
      </c>
      <c r="AA54" s="61">
        <v>51614</v>
      </c>
      <c r="AB54" s="61">
        <v>95974</v>
      </c>
      <c r="AC54" s="61">
        <v>123152.486</v>
      </c>
      <c r="AD54" s="61">
        <v>115952.13</v>
      </c>
      <c r="AE54" s="61">
        <v>126914.896</v>
      </c>
      <c r="AF54" s="61">
        <v>133257.082</v>
      </c>
      <c r="AG54" s="61">
        <v>158451.692</v>
      </c>
    </row>
    <row r="55" spans="1:33" ht="14.25">
      <c r="A55" s="25" t="s">
        <v>14</v>
      </c>
      <c r="B55" s="61">
        <v>37647</v>
      </c>
      <c r="C55" s="61">
        <v>44806</v>
      </c>
      <c r="D55" s="61">
        <v>34586</v>
      </c>
      <c r="E55" s="61">
        <v>34261</v>
      </c>
      <c r="F55" s="61">
        <v>43514</v>
      </c>
      <c r="G55" s="61">
        <v>47159</v>
      </c>
      <c r="H55" s="61">
        <v>58779</v>
      </c>
      <c r="I55" s="61">
        <v>48382</v>
      </c>
      <c r="J55" s="61">
        <v>46536</v>
      </c>
      <c r="K55" s="61">
        <v>51517</v>
      </c>
      <c r="L55" s="61">
        <v>37577</v>
      </c>
      <c r="M55" s="61">
        <v>35743</v>
      </c>
      <c r="N55" s="61">
        <v>48654</v>
      </c>
      <c r="O55" s="61">
        <v>56668</v>
      </c>
      <c r="P55" s="61">
        <v>50653</v>
      </c>
      <c r="Q55" s="61">
        <v>48252</v>
      </c>
      <c r="R55" s="61">
        <v>55923</v>
      </c>
      <c r="S55" s="61">
        <v>70042</v>
      </c>
      <c r="T55" s="61">
        <v>71432</v>
      </c>
      <c r="U55" s="61">
        <v>39666</v>
      </c>
      <c r="V55" s="61">
        <v>46598</v>
      </c>
      <c r="W55" s="61">
        <v>35302</v>
      </c>
      <c r="X55" s="61">
        <v>35757</v>
      </c>
      <c r="Y55" s="61">
        <v>10027</v>
      </c>
      <c r="Z55" s="61">
        <v>7119</v>
      </c>
      <c r="AA55" s="61">
        <v>12192</v>
      </c>
      <c r="AB55" s="61">
        <v>20045</v>
      </c>
      <c r="AC55" s="61">
        <v>27980</v>
      </c>
      <c r="AD55" s="61">
        <v>24184</v>
      </c>
      <c r="AE55" s="61">
        <v>31971</v>
      </c>
      <c r="AF55" s="61">
        <v>31929</v>
      </c>
      <c r="AG55" s="61">
        <v>30505</v>
      </c>
    </row>
    <row r="56" spans="1:33" ht="14.25">
      <c r="A56" s="25" t="s">
        <v>15</v>
      </c>
      <c r="B56" s="61">
        <v>0</v>
      </c>
      <c r="C56" s="61">
        <v>0</v>
      </c>
      <c r="D56" s="61">
        <v>0</v>
      </c>
      <c r="E56" s="61">
        <v>0</v>
      </c>
      <c r="F56" s="61">
        <v>0</v>
      </c>
      <c r="G56" s="61">
        <v>0</v>
      </c>
      <c r="H56" s="61">
        <v>0</v>
      </c>
      <c r="I56" s="61">
        <v>0</v>
      </c>
      <c r="J56" s="61">
        <v>0</v>
      </c>
      <c r="K56" s="61">
        <v>0</v>
      </c>
      <c r="L56" s="61">
        <v>0</v>
      </c>
      <c r="M56" s="61">
        <v>0</v>
      </c>
      <c r="N56" s="61">
        <v>0</v>
      </c>
      <c r="O56" s="61">
        <v>0</v>
      </c>
      <c r="P56" s="61">
        <v>49</v>
      </c>
      <c r="Q56" s="61">
        <v>66</v>
      </c>
      <c r="R56" s="61">
        <v>0</v>
      </c>
      <c r="S56" s="61">
        <v>0</v>
      </c>
      <c r="T56" s="61">
        <v>0</v>
      </c>
      <c r="U56" s="61">
        <v>0</v>
      </c>
      <c r="V56" s="61">
        <v>0</v>
      </c>
      <c r="W56" s="61">
        <v>0</v>
      </c>
      <c r="X56" s="61">
        <v>0</v>
      </c>
      <c r="Y56" s="61">
        <v>0</v>
      </c>
      <c r="Z56" s="61">
        <v>0</v>
      </c>
      <c r="AA56" s="61">
        <v>0</v>
      </c>
      <c r="AB56" s="61">
        <v>0</v>
      </c>
      <c r="AC56" s="61">
        <v>0</v>
      </c>
      <c r="AD56" s="61">
        <v>0</v>
      </c>
      <c r="AE56" s="61">
        <v>0</v>
      </c>
      <c r="AF56" s="61">
        <v>0</v>
      </c>
      <c r="AG56" s="61">
        <v>0</v>
      </c>
    </row>
    <row r="57" spans="1:33" ht="14.25">
      <c r="A57" s="25" t="s">
        <v>16</v>
      </c>
      <c r="B57" s="61">
        <v>0</v>
      </c>
      <c r="C57" s="61">
        <v>0</v>
      </c>
      <c r="D57" s="61">
        <v>77222</v>
      </c>
      <c r="E57" s="61">
        <v>47496</v>
      </c>
      <c r="F57" s="61">
        <v>65559</v>
      </c>
      <c r="G57" s="61">
        <v>42642</v>
      </c>
      <c r="H57" s="61">
        <v>45246</v>
      </c>
      <c r="I57" s="61">
        <v>25471</v>
      </c>
      <c r="J57" s="61">
        <v>20982</v>
      </c>
      <c r="K57" s="61">
        <v>31749</v>
      </c>
      <c r="L57" s="61">
        <v>35629</v>
      </c>
      <c r="M57" s="61">
        <v>38776</v>
      </c>
      <c r="N57" s="61">
        <v>39931</v>
      </c>
      <c r="O57" s="61">
        <v>44833</v>
      </c>
      <c r="P57" s="61">
        <v>38750</v>
      </c>
      <c r="Q57" s="61">
        <v>28905</v>
      </c>
      <c r="R57" s="61">
        <v>51490</v>
      </c>
      <c r="S57" s="61">
        <v>51508</v>
      </c>
      <c r="T57" s="61">
        <v>35411</v>
      </c>
      <c r="U57" s="61">
        <v>20236</v>
      </c>
      <c r="V57" s="61">
        <v>15538</v>
      </c>
      <c r="W57" s="61">
        <v>21131</v>
      </c>
      <c r="X57" s="61">
        <v>10461</v>
      </c>
      <c r="Y57" s="61">
        <v>2213</v>
      </c>
      <c r="Z57" s="61">
        <v>1697</v>
      </c>
      <c r="AA57" s="61">
        <v>1548</v>
      </c>
      <c r="AB57" s="61">
        <v>1052</v>
      </c>
      <c r="AC57" s="61">
        <v>949.99</v>
      </c>
      <c r="AD57" s="61">
        <v>657.525</v>
      </c>
      <c r="AE57" s="61">
        <v>1467.268</v>
      </c>
      <c r="AF57" s="61">
        <v>551.175</v>
      </c>
      <c r="AG57" s="61">
        <v>758.701</v>
      </c>
    </row>
    <row r="58" spans="1:33" ht="14.25">
      <c r="A58" s="25" t="s">
        <v>17</v>
      </c>
      <c r="B58" s="61">
        <v>0</v>
      </c>
      <c r="C58" s="61">
        <v>0</v>
      </c>
      <c r="D58" s="61">
        <v>0</v>
      </c>
      <c r="E58" s="61">
        <v>0</v>
      </c>
      <c r="F58" s="61">
        <v>7</v>
      </c>
      <c r="G58" s="61">
        <v>58</v>
      </c>
      <c r="H58" s="61">
        <v>89</v>
      </c>
      <c r="I58" s="61">
        <v>109</v>
      </c>
      <c r="J58" s="61">
        <v>179</v>
      </c>
      <c r="K58" s="61">
        <v>128</v>
      </c>
      <c r="L58" s="61">
        <v>53</v>
      </c>
      <c r="M58" s="61">
        <v>460</v>
      </c>
      <c r="N58" s="61">
        <v>353</v>
      </c>
      <c r="O58" s="61">
        <v>1262</v>
      </c>
      <c r="P58" s="61">
        <v>520</v>
      </c>
      <c r="Q58" s="61">
        <v>409</v>
      </c>
      <c r="R58" s="61">
        <v>171</v>
      </c>
      <c r="S58" s="61">
        <v>886</v>
      </c>
      <c r="T58" s="61">
        <v>200</v>
      </c>
      <c r="U58" s="61">
        <v>61</v>
      </c>
      <c r="V58" s="61">
        <v>66</v>
      </c>
      <c r="W58" s="61">
        <v>94</v>
      </c>
      <c r="X58" s="61">
        <v>113</v>
      </c>
      <c r="Y58" s="61">
        <v>63</v>
      </c>
      <c r="Z58" s="61">
        <v>83</v>
      </c>
      <c r="AA58" s="61">
        <v>110</v>
      </c>
      <c r="AB58" s="61">
        <v>68</v>
      </c>
      <c r="AC58" s="61">
        <v>139.446</v>
      </c>
      <c r="AD58" s="61">
        <v>108.001</v>
      </c>
      <c r="AE58" s="61">
        <v>280.191</v>
      </c>
      <c r="AF58" s="61">
        <v>556.481</v>
      </c>
      <c r="AG58" s="61">
        <v>323.399</v>
      </c>
    </row>
    <row r="59" spans="1:33" ht="14.25">
      <c r="A59" s="25" t="s">
        <v>18</v>
      </c>
      <c r="B59" s="61">
        <v>11435</v>
      </c>
      <c r="C59" s="61">
        <v>10051</v>
      </c>
      <c r="D59" s="61">
        <v>12136</v>
      </c>
      <c r="E59" s="61">
        <v>12140</v>
      </c>
      <c r="F59" s="61">
        <v>14875</v>
      </c>
      <c r="G59" s="61">
        <v>15787</v>
      </c>
      <c r="H59" s="61">
        <v>14619</v>
      </c>
      <c r="I59" s="61">
        <v>15241</v>
      </c>
      <c r="J59" s="61">
        <v>14384</v>
      </c>
      <c r="K59" s="61">
        <v>11881</v>
      </c>
      <c r="L59" s="61">
        <v>9541</v>
      </c>
      <c r="M59" s="61">
        <v>3801</v>
      </c>
      <c r="N59" s="61">
        <v>0</v>
      </c>
      <c r="O59" s="61">
        <v>0</v>
      </c>
      <c r="P59" s="61">
        <v>0</v>
      </c>
      <c r="Q59" s="61">
        <v>0</v>
      </c>
      <c r="R59" s="61">
        <v>0</v>
      </c>
      <c r="S59" s="61">
        <v>0</v>
      </c>
      <c r="T59" s="61">
        <v>0</v>
      </c>
      <c r="U59" s="61">
        <v>3527</v>
      </c>
      <c r="V59" s="61">
        <v>6721</v>
      </c>
      <c r="W59" s="61">
        <v>10022</v>
      </c>
      <c r="X59" s="61">
        <v>7069</v>
      </c>
      <c r="Y59" s="61">
        <v>4176</v>
      </c>
      <c r="Z59" s="61">
        <v>3521</v>
      </c>
      <c r="AA59" s="61">
        <v>3469</v>
      </c>
      <c r="AB59" s="61">
        <v>3321</v>
      </c>
      <c r="AC59" s="61">
        <v>2528</v>
      </c>
      <c r="AD59" s="61">
        <v>4191</v>
      </c>
      <c r="AE59" s="61">
        <v>12147</v>
      </c>
      <c r="AF59" s="61">
        <v>14954</v>
      </c>
      <c r="AG59" s="61">
        <v>16801</v>
      </c>
    </row>
    <row r="61" ht="14.25">
      <c r="A61" s="24" t="s">
        <v>155</v>
      </c>
    </row>
    <row r="62" spans="1:2" ht="14.25">
      <c r="A62" s="24" t="s">
        <v>69</v>
      </c>
      <c r="B62" s="24" t="s">
        <v>156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2"/>
  <sheetViews>
    <sheetView zoomScale="115" zoomScaleNormal="115" workbookViewId="0" topLeftCell="A1"/>
  </sheetViews>
  <sheetFormatPr defaultColWidth="8.625" defaultRowHeight="14.25"/>
  <cols>
    <col min="1" max="1" width="8.625" style="23" customWidth="1"/>
    <col min="2" max="10" width="10.875" style="23" bestFit="1" customWidth="1"/>
    <col min="11" max="23" width="12.375" style="23" bestFit="1" customWidth="1"/>
    <col min="24" max="27" width="10.875" style="23" bestFit="1" customWidth="1"/>
    <col min="28" max="30" width="12.375" style="23" bestFit="1" customWidth="1"/>
    <col min="31" max="33" width="12.375" style="23" customWidth="1"/>
    <col min="34" max="16384" width="8.625" style="23" customWidth="1"/>
  </cols>
  <sheetData>
    <row r="1" spans="1:2" ht="14.25">
      <c r="A1" s="60" t="s">
        <v>147</v>
      </c>
      <c r="B1" s="24" t="s">
        <v>148</v>
      </c>
    </row>
    <row r="3" spans="1:2" ht="14.25">
      <c r="A3" s="24" t="s">
        <v>0</v>
      </c>
      <c r="B3" s="4">
        <v>45044.958333333336</v>
      </c>
    </row>
    <row r="4" spans="1:2" ht="14.25">
      <c r="A4" s="24" t="s">
        <v>1</v>
      </c>
      <c r="B4" s="4">
        <v>45078.4702662037</v>
      </c>
    </row>
    <row r="5" spans="1:2" ht="14.25">
      <c r="A5" s="24" t="s">
        <v>2</v>
      </c>
      <c r="B5" s="24" t="s">
        <v>3</v>
      </c>
    </row>
    <row r="7" spans="1:2" ht="14.25">
      <c r="A7" s="24" t="s">
        <v>4</v>
      </c>
      <c r="B7" s="24" t="s">
        <v>149</v>
      </c>
    </row>
    <row r="8" spans="1:2" ht="14.25">
      <c r="A8" s="24"/>
      <c r="B8" s="24" t="s">
        <v>150</v>
      </c>
    </row>
    <row r="9" spans="1:2" ht="14.25">
      <c r="A9" s="24"/>
      <c r="B9" s="24" t="s">
        <v>151</v>
      </c>
    </row>
    <row r="10" spans="1:2" ht="14.25">
      <c r="A10" s="24" t="s">
        <v>6</v>
      </c>
      <c r="B10" s="26" t="s">
        <v>152</v>
      </c>
    </row>
    <row r="11" spans="1:2" ht="14.25">
      <c r="A11" s="24" t="s">
        <v>8</v>
      </c>
      <c r="B11" s="24" t="s">
        <v>153</v>
      </c>
    </row>
    <row r="13" spans="1:33" ht="14.25">
      <c r="A13" s="25" t="s">
        <v>10</v>
      </c>
      <c r="B13" s="25" t="s">
        <v>40</v>
      </c>
      <c r="C13" s="25" t="s">
        <v>41</v>
      </c>
      <c r="D13" s="25" t="s">
        <v>42</v>
      </c>
      <c r="E13" s="25" t="s">
        <v>43</v>
      </c>
      <c r="F13" s="25" t="s">
        <v>44</v>
      </c>
      <c r="G13" s="25" t="s">
        <v>45</v>
      </c>
      <c r="H13" s="25" t="s">
        <v>46</v>
      </c>
      <c r="I13" s="25" t="s">
        <v>47</v>
      </c>
      <c r="J13" s="25" t="s">
        <v>48</v>
      </c>
      <c r="K13" s="25" t="s">
        <v>49</v>
      </c>
      <c r="L13" s="25" t="s">
        <v>50</v>
      </c>
      <c r="M13" s="25" t="s">
        <v>51</v>
      </c>
      <c r="N13" s="25" t="s">
        <v>52</v>
      </c>
      <c r="O13" s="25" t="s">
        <v>53</v>
      </c>
      <c r="P13" s="25" t="s">
        <v>54</v>
      </c>
      <c r="Q13" s="25" t="s">
        <v>55</v>
      </c>
      <c r="R13" s="25" t="s">
        <v>56</v>
      </c>
      <c r="S13" s="25" t="s">
        <v>57</v>
      </c>
      <c r="T13" s="25" t="s">
        <v>58</v>
      </c>
      <c r="U13" s="25" t="s">
        <v>59</v>
      </c>
      <c r="V13" s="25" t="s">
        <v>60</v>
      </c>
      <c r="W13" s="25" t="s">
        <v>61</v>
      </c>
      <c r="X13" s="25" t="s">
        <v>62</v>
      </c>
      <c r="Y13" s="25" t="s">
        <v>63</v>
      </c>
      <c r="Z13" s="25" t="s">
        <v>64</v>
      </c>
      <c r="AA13" s="25" t="s">
        <v>65</v>
      </c>
      <c r="AB13" s="25" t="s">
        <v>66</v>
      </c>
      <c r="AC13" s="25" t="s">
        <v>36</v>
      </c>
      <c r="AD13" s="25" t="s">
        <v>67</v>
      </c>
      <c r="AE13" s="25" t="s">
        <v>220</v>
      </c>
      <c r="AF13" s="25" t="s">
        <v>221</v>
      </c>
      <c r="AG13" s="25" t="s">
        <v>242</v>
      </c>
    </row>
    <row r="14" spans="1:33" ht="14.25">
      <c r="A14" s="25" t="s">
        <v>229</v>
      </c>
      <c r="B14" s="61">
        <v>719787.6</v>
      </c>
      <c r="C14" s="61">
        <v>759038.4</v>
      </c>
      <c r="D14" s="61">
        <v>734040</v>
      </c>
      <c r="E14" s="61">
        <v>667065.6</v>
      </c>
      <c r="F14" s="61">
        <v>699915.6</v>
      </c>
      <c r="G14" s="61">
        <v>744202.8</v>
      </c>
      <c r="H14" s="61">
        <v>807532.2</v>
      </c>
      <c r="I14" s="61">
        <v>775774.8</v>
      </c>
      <c r="J14" s="61">
        <v>913644</v>
      </c>
      <c r="K14" s="61">
        <v>936979.2</v>
      </c>
      <c r="L14" s="61">
        <v>1004572.8</v>
      </c>
      <c r="M14" s="61">
        <v>970797.6</v>
      </c>
      <c r="N14" s="61">
        <v>1023091.2</v>
      </c>
      <c r="O14" s="61">
        <v>1001941.2</v>
      </c>
      <c r="P14" s="61">
        <v>967273.2</v>
      </c>
      <c r="Q14" s="61">
        <v>939479.195</v>
      </c>
      <c r="R14" s="61">
        <v>943514.579</v>
      </c>
      <c r="S14" s="61">
        <v>956091.942</v>
      </c>
      <c r="T14" s="61">
        <v>821845.732</v>
      </c>
      <c r="U14" s="61">
        <v>749782.497</v>
      </c>
      <c r="V14" s="61">
        <v>766983.305</v>
      </c>
      <c r="W14" s="61">
        <v>777691.4</v>
      </c>
      <c r="X14" s="61">
        <v>865151.096</v>
      </c>
      <c r="Y14" s="61">
        <v>928274.699</v>
      </c>
      <c r="Z14" s="61">
        <v>837095.144</v>
      </c>
      <c r="AA14" s="61">
        <v>925927.34</v>
      </c>
      <c r="AB14" s="61">
        <v>807457.086</v>
      </c>
      <c r="AC14" s="61">
        <v>723278.171</v>
      </c>
      <c r="AD14" s="61">
        <v>625387.201</v>
      </c>
      <c r="AE14" s="61">
        <v>363577.856</v>
      </c>
      <c r="AF14" s="61">
        <v>220142.784</v>
      </c>
      <c r="AG14" s="61">
        <v>299964.862</v>
      </c>
    </row>
    <row r="15" spans="1:33" ht="14.25">
      <c r="A15" s="25" t="s">
        <v>11</v>
      </c>
      <c r="B15" s="61">
        <v>0</v>
      </c>
      <c r="C15" s="61">
        <v>0</v>
      </c>
      <c r="D15" s="61">
        <v>2534.4</v>
      </c>
      <c r="E15" s="61">
        <v>2584.8</v>
      </c>
      <c r="F15" s="61">
        <v>781.2</v>
      </c>
      <c r="G15" s="61">
        <v>1807.2</v>
      </c>
      <c r="H15" s="61">
        <v>2152.8</v>
      </c>
      <c r="I15" s="61">
        <v>8240.4</v>
      </c>
      <c r="J15" s="61">
        <v>8125.2</v>
      </c>
      <c r="K15" s="61">
        <v>6404.4</v>
      </c>
      <c r="L15" s="61">
        <v>5428.8</v>
      </c>
      <c r="M15" s="61">
        <v>10162.8</v>
      </c>
      <c r="N15" s="61">
        <v>8470.8</v>
      </c>
      <c r="O15" s="61">
        <v>9529.2</v>
      </c>
      <c r="P15" s="61">
        <v>280.8</v>
      </c>
      <c r="Q15" s="61">
        <v>846</v>
      </c>
      <c r="R15" s="61">
        <v>493.2</v>
      </c>
      <c r="S15" s="61">
        <v>1440</v>
      </c>
      <c r="T15" s="61">
        <v>2451.6</v>
      </c>
      <c r="U15" s="61">
        <v>1548</v>
      </c>
      <c r="V15" s="61">
        <v>662.4</v>
      </c>
      <c r="W15" s="61">
        <v>0</v>
      </c>
      <c r="X15" s="61">
        <v>0</v>
      </c>
      <c r="Y15" s="61">
        <v>3.6</v>
      </c>
      <c r="Z15" s="61">
        <v>122.4</v>
      </c>
      <c r="AA15" s="61">
        <v>75.6</v>
      </c>
      <c r="AB15" s="61">
        <v>57.6</v>
      </c>
      <c r="AC15" s="61">
        <v>43.97</v>
      </c>
      <c r="AD15" s="61">
        <v>135.882</v>
      </c>
      <c r="AE15" s="61">
        <v>74.246</v>
      </c>
      <c r="AF15" s="61">
        <v>0</v>
      </c>
      <c r="AG15" s="61">
        <v>207.31</v>
      </c>
    </row>
    <row r="16" spans="1:33" ht="14.25">
      <c r="A16" s="25" t="s">
        <v>12</v>
      </c>
      <c r="B16" s="61">
        <v>14367.6</v>
      </c>
      <c r="C16" s="61">
        <v>13921.2</v>
      </c>
      <c r="D16" s="61">
        <v>13172.4</v>
      </c>
      <c r="E16" s="61">
        <v>12888</v>
      </c>
      <c r="F16" s="61">
        <v>12326.4</v>
      </c>
      <c r="G16" s="61">
        <v>8841.6</v>
      </c>
      <c r="H16" s="61">
        <v>14270.4</v>
      </c>
      <c r="I16" s="61">
        <v>9072</v>
      </c>
      <c r="J16" s="61">
        <v>7066.8</v>
      </c>
      <c r="K16" s="61">
        <v>12974.4</v>
      </c>
      <c r="L16" s="61">
        <v>10130.4</v>
      </c>
      <c r="M16" s="61">
        <v>10011.6</v>
      </c>
      <c r="N16" s="61">
        <v>9522</v>
      </c>
      <c r="O16" s="61">
        <v>9727.2</v>
      </c>
      <c r="P16" s="61">
        <v>9547.2</v>
      </c>
      <c r="Q16" s="61">
        <v>9072</v>
      </c>
      <c r="R16" s="61">
        <v>9540</v>
      </c>
      <c r="S16" s="61">
        <v>12679.2</v>
      </c>
      <c r="T16" s="61">
        <v>8200.8</v>
      </c>
      <c r="U16" s="61">
        <v>5914.8</v>
      </c>
      <c r="V16" s="61">
        <v>13200.26</v>
      </c>
      <c r="W16" s="61">
        <v>12802.453</v>
      </c>
      <c r="X16" s="61">
        <v>10550.07</v>
      </c>
      <c r="Y16" s="61">
        <v>11924.86</v>
      </c>
      <c r="Z16" s="61">
        <v>12012.952</v>
      </c>
      <c r="AA16" s="61">
        <v>13556.801</v>
      </c>
      <c r="AB16" s="61">
        <v>15322.756</v>
      </c>
      <c r="AC16" s="61">
        <v>11066.429</v>
      </c>
      <c r="AD16" s="61">
        <v>8618.411</v>
      </c>
      <c r="AE16" s="61">
        <v>4633.474</v>
      </c>
      <c r="AF16" s="61">
        <v>3778.031</v>
      </c>
      <c r="AG16" s="61">
        <v>6659.341</v>
      </c>
    </row>
    <row r="17" spans="1:33" ht="14.25">
      <c r="A17" s="25" t="s">
        <v>38</v>
      </c>
      <c r="B17" s="61">
        <v>246679.2</v>
      </c>
      <c r="C17" s="61">
        <v>272811.6</v>
      </c>
      <c r="D17" s="61">
        <v>260892</v>
      </c>
      <c r="E17" s="61">
        <v>261925.2</v>
      </c>
      <c r="F17" s="61">
        <v>255045.6</v>
      </c>
      <c r="G17" s="61">
        <v>260323.2</v>
      </c>
      <c r="H17" s="61">
        <v>324871.2</v>
      </c>
      <c r="I17" s="61">
        <v>304567.2</v>
      </c>
      <c r="J17" s="61">
        <v>345992.4</v>
      </c>
      <c r="K17" s="61">
        <v>319395.6</v>
      </c>
      <c r="L17" s="61">
        <v>349293.6</v>
      </c>
      <c r="M17" s="61">
        <v>344671.2</v>
      </c>
      <c r="N17" s="61">
        <v>326707.2</v>
      </c>
      <c r="O17" s="61">
        <v>271980</v>
      </c>
      <c r="P17" s="61">
        <v>250232.4</v>
      </c>
      <c r="Q17" s="61">
        <v>256417.2</v>
      </c>
      <c r="R17" s="61">
        <v>285490.8</v>
      </c>
      <c r="S17" s="61">
        <v>284551.2</v>
      </c>
      <c r="T17" s="61">
        <v>255214.8</v>
      </c>
      <c r="U17" s="61">
        <v>234525.6</v>
      </c>
      <c r="V17" s="61">
        <v>273924</v>
      </c>
      <c r="W17" s="61">
        <v>256510.8</v>
      </c>
      <c r="X17" s="61">
        <v>271004.4</v>
      </c>
      <c r="Y17" s="61">
        <v>368596.8</v>
      </c>
      <c r="Z17" s="61">
        <v>330195.6</v>
      </c>
      <c r="AA17" s="61">
        <v>349920</v>
      </c>
      <c r="AB17" s="61">
        <v>318247.2</v>
      </c>
      <c r="AC17" s="61">
        <v>232228.8</v>
      </c>
      <c r="AD17" s="61">
        <v>209091.6</v>
      </c>
      <c r="AE17" s="61">
        <v>160275.6</v>
      </c>
      <c r="AF17" s="61">
        <v>111272.4</v>
      </c>
      <c r="AG17" s="61">
        <v>150966</v>
      </c>
    </row>
    <row r="18" spans="1:33" ht="14.25">
      <c r="A18" s="25" t="s">
        <v>13</v>
      </c>
      <c r="B18" s="61">
        <v>0</v>
      </c>
      <c r="C18" s="61">
        <v>478.8</v>
      </c>
      <c r="D18" s="61">
        <v>4816.8</v>
      </c>
      <c r="E18" s="61">
        <v>770.4</v>
      </c>
      <c r="F18" s="61">
        <v>525.6</v>
      </c>
      <c r="G18" s="61">
        <v>957.6</v>
      </c>
      <c r="H18" s="61">
        <v>1576.8</v>
      </c>
      <c r="I18" s="61">
        <v>1015.2</v>
      </c>
      <c r="J18" s="61">
        <v>162</v>
      </c>
      <c r="K18" s="61">
        <v>43.2</v>
      </c>
      <c r="L18" s="61">
        <v>50.4</v>
      </c>
      <c r="M18" s="61">
        <v>21.6</v>
      </c>
      <c r="N18" s="61">
        <v>72</v>
      </c>
      <c r="O18" s="61">
        <v>280.8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1515.6</v>
      </c>
      <c r="W18" s="61">
        <v>273.6</v>
      </c>
      <c r="X18" s="61">
        <v>18</v>
      </c>
      <c r="Y18" s="61">
        <v>10.8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  <c r="AG18" s="61">
        <v>0</v>
      </c>
    </row>
    <row r="19" spans="1:33" ht="14.25">
      <c r="A19" s="25" t="s">
        <v>14</v>
      </c>
      <c r="B19" s="61">
        <v>0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169.2</v>
      </c>
      <c r="O19" s="61">
        <v>622.8</v>
      </c>
      <c r="P19" s="61">
        <v>752.4</v>
      </c>
      <c r="Q19" s="61">
        <v>295.2</v>
      </c>
      <c r="R19" s="61">
        <v>414</v>
      </c>
      <c r="S19" s="61">
        <v>964.8</v>
      </c>
      <c r="T19" s="61">
        <v>954</v>
      </c>
      <c r="U19" s="61">
        <v>871.2</v>
      </c>
      <c r="V19" s="61">
        <v>925.2</v>
      </c>
      <c r="W19" s="61">
        <v>0</v>
      </c>
      <c r="X19" s="61">
        <v>0</v>
      </c>
      <c r="Y19" s="61">
        <v>0</v>
      </c>
      <c r="Z19" s="61">
        <v>7.2</v>
      </c>
      <c r="AA19" s="61">
        <v>0</v>
      </c>
      <c r="AB19" s="61">
        <v>0</v>
      </c>
      <c r="AC19" s="61">
        <v>0</v>
      </c>
      <c r="AD19" s="61">
        <v>0</v>
      </c>
      <c r="AE19" s="61">
        <v>0</v>
      </c>
      <c r="AF19" s="61">
        <v>21.6</v>
      </c>
      <c r="AG19" s="61">
        <v>0</v>
      </c>
    </row>
    <row r="20" spans="1:33" ht="14.25">
      <c r="A20" s="25" t="s">
        <v>15</v>
      </c>
      <c r="B20" s="61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11062.8</v>
      </c>
      <c r="Q20" s="61">
        <v>11534.4</v>
      </c>
      <c r="R20" s="61">
        <v>10634.4</v>
      </c>
      <c r="S20" s="61">
        <v>10144.8</v>
      </c>
      <c r="T20" s="61">
        <v>10810.8</v>
      </c>
      <c r="U20" s="61">
        <v>9165.6</v>
      </c>
      <c r="V20" s="61">
        <v>9633.6</v>
      </c>
      <c r="W20" s="61">
        <v>11102.4</v>
      </c>
      <c r="X20" s="61">
        <v>9288</v>
      </c>
      <c r="Y20" s="61">
        <v>10602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61">
        <v>0</v>
      </c>
      <c r="AF20" s="61">
        <v>3814.65</v>
      </c>
      <c r="AG20" s="61">
        <v>6961.982</v>
      </c>
    </row>
    <row r="21" spans="1:33" ht="14.25">
      <c r="A21" s="25" t="s">
        <v>16</v>
      </c>
      <c r="B21" s="61">
        <v>0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>
        <v>0</v>
      </c>
      <c r="AD21" s="61">
        <v>0</v>
      </c>
      <c r="AE21" s="61">
        <v>0</v>
      </c>
      <c r="AF21" s="61">
        <v>0</v>
      </c>
      <c r="AG21" s="61">
        <v>0</v>
      </c>
    </row>
    <row r="22" spans="1:33" ht="14.25">
      <c r="A22" s="25" t="s">
        <v>17</v>
      </c>
      <c r="B22" s="61">
        <v>0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  <c r="U22" s="61">
        <v>0</v>
      </c>
      <c r="V22" s="61">
        <v>0</v>
      </c>
      <c r="W22" s="61">
        <v>0</v>
      </c>
      <c r="X22" s="61">
        <v>0</v>
      </c>
      <c r="Y22" s="61">
        <v>0</v>
      </c>
      <c r="Z22" s="61">
        <v>0</v>
      </c>
      <c r="AA22" s="61">
        <v>0</v>
      </c>
      <c r="AB22" s="61">
        <v>0</v>
      </c>
      <c r="AC22" s="61">
        <v>0</v>
      </c>
      <c r="AD22" s="61">
        <v>0</v>
      </c>
      <c r="AE22" s="61">
        <v>0</v>
      </c>
      <c r="AF22" s="61">
        <v>0</v>
      </c>
      <c r="AG22" s="61">
        <v>0</v>
      </c>
    </row>
    <row r="23" spans="1:33" ht="14.25">
      <c r="A23" s="25" t="s">
        <v>18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  <c r="U23" s="61">
        <v>0</v>
      </c>
      <c r="V23" s="61">
        <v>0</v>
      </c>
      <c r="W23" s="61">
        <v>0</v>
      </c>
      <c r="X23" s="61">
        <v>0</v>
      </c>
      <c r="Y23" s="61">
        <v>0</v>
      </c>
      <c r="Z23" s="61">
        <v>0</v>
      </c>
      <c r="AA23" s="61">
        <v>0</v>
      </c>
      <c r="AB23" s="61">
        <v>0</v>
      </c>
      <c r="AC23" s="61">
        <v>0</v>
      </c>
      <c r="AD23" s="61">
        <v>0</v>
      </c>
      <c r="AE23" s="61">
        <v>0</v>
      </c>
      <c r="AF23" s="61">
        <v>0</v>
      </c>
      <c r="AG23" s="61">
        <v>0</v>
      </c>
    </row>
    <row r="25" spans="1:2" ht="14.25">
      <c r="A25" s="24" t="s">
        <v>4</v>
      </c>
      <c r="B25" s="24" t="s">
        <v>154</v>
      </c>
    </row>
    <row r="26" spans="1:2" ht="14.25">
      <c r="A26" s="24"/>
      <c r="B26" s="24" t="s">
        <v>150</v>
      </c>
    </row>
    <row r="27" spans="1:2" ht="14.25">
      <c r="A27" s="24"/>
      <c r="B27" s="24" t="s">
        <v>151</v>
      </c>
    </row>
    <row r="28" spans="1:2" ht="14.25">
      <c r="A28" s="24" t="s">
        <v>6</v>
      </c>
      <c r="B28" s="26" t="s">
        <v>19</v>
      </c>
    </row>
    <row r="29" spans="1:2" ht="14.25">
      <c r="A29" s="24" t="s">
        <v>8</v>
      </c>
      <c r="B29" s="24" t="s">
        <v>153</v>
      </c>
    </row>
    <row r="31" spans="1:33" ht="14.25">
      <c r="A31" s="25" t="s">
        <v>10</v>
      </c>
      <c r="B31" s="25" t="s">
        <v>40</v>
      </c>
      <c r="C31" s="25" t="s">
        <v>41</v>
      </c>
      <c r="D31" s="25" t="s">
        <v>42</v>
      </c>
      <c r="E31" s="25" t="s">
        <v>43</v>
      </c>
      <c r="F31" s="25" t="s">
        <v>44</v>
      </c>
      <c r="G31" s="25" t="s">
        <v>45</v>
      </c>
      <c r="H31" s="25" t="s">
        <v>46</v>
      </c>
      <c r="I31" s="25" t="s">
        <v>47</v>
      </c>
      <c r="J31" s="25" t="s">
        <v>48</v>
      </c>
      <c r="K31" s="25" t="s">
        <v>49</v>
      </c>
      <c r="L31" s="25" t="s">
        <v>50</v>
      </c>
      <c r="M31" s="25" t="s">
        <v>51</v>
      </c>
      <c r="N31" s="25" t="s">
        <v>52</v>
      </c>
      <c r="O31" s="25" t="s">
        <v>53</v>
      </c>
      <c r="P31" s="25" t="s">
        <v>54</v>
      </c>
      <c r="Q31" s="25" t="s">
        <v>55</v>
      </c>
      <c r="R31" s="25" t="s">
        <v>56</v>
      </c>
      <c r="S31" s="25" t="s">
        <v>57</v>
      </c>
      <c r="T31" s="25" t="s">
        <v>58</v>
      </c>
      <c r="U31" s="25" t="s">
        <v>59</v>
      </c>
      <c r="V31" s="25" t="s">
        <v>60</v>
      </c>
      <c r="W31" s="25" t="s">
        <v>61</v>
      </c>
      <c r="X31" s="25" t="s">
        <v>62</v>
      </c>
      <c r="Y31" s="25" t="s">
        <v>63</v>
      </c>
      <c r="Z31" s="25" t="s">
        <v>64</v>
      </c>
      <c r="AA31" s="25" t="s">
        <v>65</v>
      </c>
      <c r="AB31" s="25" t="s">
        <v>66</v>
      </c>
      <c r="AC31" s="25" t="s">
        <v>36</v>
      </c>
      <c r="AD31" s="25" t="s">
        <v>67</v>
      </c>
      <c r="AE31" s="25" t="s">
        <v>220</v>
      </c>
      <c r="AF31" s="25" t="s">
        <v>221</v>
      </c>
      <c r="AG31" s="25" t="s">
        <v>242</v>
      </c>
    </row>
    <row r="32" spans="1:33" ht="14.25">
      <c r="A32" s="25" t="s">
        <v>229</v>
      </c>
      <c r="B32" s="61">
        <v>889351.2</v>
      </c>
      <c r="C32" s="61">
        <v>833583.6</v>
      </c>
      <c r="D32" s="61">
        <v>834944.4</v>
      </c>
      <c r="E32" s="61">
        <v>834256.8</v>
      </c>
      <c r="F32" s="61">
        <v>834858</v>
      </c>
      <c r="G32" s="61">
        <v>837518.4</v>
      </c>
      <c r="H32" s="61">
        <v>853376.4</v>
      </c>
      <c r="I32" s="61">
        <v>842497.2</v>
      </c>
      <c r="J32" s="61">
        <v>848995.2</v>
      </c>
      <c r="K32" s="61">
        <v>829465.2</v>
      </c>
      <c r="L32" s="61">
        <v>921250.8</v>
      </c>
      <c r="M32" s="61">
        <v>941673.6</v>
      </c>
      <c r="N32" s="61">
        <v>970952.4</v>
      </c>
      <c r="O32" s="61">
        <v>931737.6</v>
      </c>
      <c r="P32" s="61">
        <v>942076.8</v>
      </c>
      <c r="Q32" s="61">
        <v>905833.264</v>
      </c>
      <c r="R32" s="61">
        <v>890103.222</v>
      </c>
      <c r="S32" s="61">
        <v>929944.8</v>
      </c>
      <c r="T32" s="61">
        <v>878871.6</v>
      </c>
      <c r="U32" s="61">
        <v>838141.2</v>
      </c>
      <c r="V32" s="61">
        <v>829734.091</v>
      </c>
      <c r="W32" s="61">
        <v>888612.941</v>
      </c>
      <c r="X32" s="61">
        <v>914756.746</v>
      </c>
      <c r="Y32" s="61">
        <v>863855.964</v>
      </c>
      <c r="Z32" s="61">
        <v>852892.47</v>
      </c>
      <c r="AA32" s="61">
        <v>837442.094</v>
      </c>
      <c r="AB32" s="61">
        <v>793910.2</v>
      </c>
      <c r="AC32" s="61">
        <v>787714.466</v>
      </c>
      <c r="AD32" s="61">
        <v>783326.106</v>
      </c>
      <c r="AE32" s="61">
        <v>634711.136</v>
      </c>
      <c r="AF32" s="61">
        <v>495071.341</v>
      </c>
      <c r="AG32" s="61">
        <v>584606.794</v>
      </c>
    </row>
    <row r="33" spans="1:33" ht="14.25">
      <c r="A33" s="25" t="s">
        <v>11</v>
      </c>
      <c r="B33" s="61">
        <v>51591.6</v>
      </c>
      <c r="C33" s="61">
        <v>39168</v>
      </c>
      <c r="D33" s="61">
        <v>34347.6</v>
      </c>
      <c r="E33" s="61">
        <v>32220</v>
      </c>
      <c r="F33" s="61">
        <v>36370.8</v>
      </c>
      <c r="G33" s="61">
        <v>40471.2</v>
      </c>
      <c r="H33" s="61">
        <v>41986.8</v>
      </c>
      <c r="I33" s="61">
        <v>48132</v>
      </c>
      <c r="J33" s="61">
        <v>47494.8</v>
      </c>
      <c r="K33" s="61">
        <v>43178.4</v>
      </c>
      <c r="L33" s="61">
        <v>45259.2</v>
      </c>
      <c r="M33" s="61">
        <v>48603.6</v>
      </c>
      <c r="N33" s="61">
        <v>43027.2</v>
      </c>
      <c r="O33" s="61">
        <v>47952</v>
      </c>
      <c r="P33" s="61">
        <v>47145.6</v>
      </c>
      <c r="Q33" s="61">
        <v>42022.8</v>
      </c>
      <c r="R33" s="61">
        <v>43599.6</v>
      </c>
      <c r="S33" s="61">
        <v>50590.8</v>
      </c>
      <c r="T33" s="61">
        <v>53794.8</v>
      </c>
      <c r="U33" s="61">
        <v>52333.2</v>
      </c>
      <c r="V33" s="61">
        <v>55861.2</v>
      </c>
      <c r="W33" s="61">
        <v>78660</v>
      </c>
      <c r="X33" s="61">
        <v>67316.4</v>
      </c>
      <c r="Y33" s="61">
        <v>56583.353</v>
      </c>
      <c r="Z33" s="61">
        <v>61995.6</v>
      </c>
      <c r="AA33" s="61">
        <v>73836</v>
      </c>
      <c r="AB33" s="61">
        <v>63410.4</v>
      </c>
      <c r="AC33" s="61">
        <v>69296.796</v>
      </c>
      <c r="AD33" s="61">
        <v>62892.547</v>
      </c>
      <c r="AE33" s="61">
        <v>56750.544</v>
      </c>
      <c r="AF33" s="61">
        <v>43031.07</v>
      </c>
      <c r="AG33" s="61">
        <v>56003.321</v>
      </c>
    </row>
    <row r="34" spans="1:33" ht="14.25">
      <c r="A34" s="25" t="s">
        <v>12</v>
      </c>
      <c r="B34" s="61">
        <v>116694</v>
      </c>
      <c r="C34" s="61">
        <v>113101.2</v>
      </c>
      <c r="D34" s="61">
        <v>107013.6</v>
      </c>
      <c r="E34" s="61">
        <v>104965.2</v>
      </c>
      <c r="F34" s="61">
        <v>101750.4</v>
      </c>
      <c r="G34" s="61">
        <v>109245.6</v>
      </c>
      <c r="H34" s="61">
        <v>106970.4</v>
      </c>
      <c r="I34" s="61">
        <v>114328.8</v>
      </c>
      <c r="J34" s="61">
        <v>114685.2</v>
      </c>
      <c r="K34" s="61">
        <v>101188.8</v>
      </c>
      <c r="L34" s="61">
        <v>121906.8</v>
      </c>
      <c r="M34" s="61">
        <v>120502.8</v>
      </c>
      <c r="N34" s="61">
        <v>114282</v>
      </c>
      <c r="O34" s="61">
        <v>117792</v>
      </c>
      <c r="P34" s="61">
        <v>113670</v>
      </c>
      <c r="Q34" s="61">
        <v>111758.4</v>
      </c>
      <c r="R34" s="61">
        <v>111150</v>
      </c>
      <c r="S34" s="61">
        <v>126972</v>
      </c>
      <c r="T34" s="61">
        <v>108291.6</v>
      </c>
      <c r="U34" s="61">
        <v>105210</v>
      </c>
      <c r="V34" s="61">
        <v>117301.291</v>
      </c>
      <c r="W34" s="61">
        <v>119188.541</v>
      </c>
      <c r="X34" s="61">
        <v>113141.146</v>
      </c>
      <c r="Y34" s="61">
        <v>102684.211</v>
      </c>
      <c r="Z34" s="61">
        <v>106216.47</v>
      </c>
      <c r="AA34" s="61">
        <v>106307.294</v>
      </c>
      <c r="AB34" s="61">
        <v>108200.2</v>
      </c>
      <c r="AC34" s="61">
        <v>112751.51</v>
      </c>
      <c r="AD34" s="61">
        <v>115413.89</v>
      </c>
      <c r="AE34" s="61">
        <v>106648.942</v>
      </c>
      <c r="AF34" s="61">
        <v>83529.27</v>
      </c>
      <c r="AG34" s="61">
        <v>91426.187</v>
      </c>
    </row>
    <row r="35" spans="1:33" ht="14.25">
      <c r="A35" s="25" t="s">
        <v>38</v>
      </c>
      <c r="B35" s="61">
        <v>538912.8</v>
      </c>
      <c r="C35" s="61">
        <v>505173.6</v>
      </c>
      <c r="D35" s="61">
        <v>505796.4</v>
      </c>
      <c r="E35" s="61">
        <v>488433.6</v>
      </c>
      <c r="F35" s="61">
        <v>489124.8</v>
      </c>
      <c r="G35" s="61">
        <v>482144.4</v>
      </c>
      <c r="H35" s="61">
        <v>494215.2</v>
      </c>
      <c r="I35" s="61">
        <v>487555.2</v>
      </c>
      <c r="J35" s="61">
        <v>484272</v>
      </c>
      <c r="K35" s="61">
        <v>481921.2</v>
      </c>
      <c r="L35" s="61">
        <v>540694.8</v>
      </c>
      <c r="M35" s="61">
        <v>546400.8</v>
      </c>
      <c r="N35" s="61">
        <v>588330</v>
      </c>
      <c r="O35" s="61">
        <v>542710.8</v>
      </c>
      <c r="P35" s="61">
        <v>540820.8</v>
      </c>
      <c r="Q35" s="61">
        <v>527536.8</v>
      </c>
      <c r="R35" s="61">
        <v>516722.4</v>
      </c>
      <c r="S35" s="61">
        <v>530319.6</v>
      </c>
      <c r="T35" s="61">
        <v>514526.4</v>
      </c>
      <c r="U35" s="61">
        <v>499446</v>
      </c>
      <c r="V35" s="61">
        <v>494517.6</v>
      </c>
      <c r="W35" s="61">
        <v>509590.8</v>
      </c>
      <c r="X35" s="61">
        <v>542667.6</v>
      </c>
      <c r="Y35" s="61">
        <v>546742.8</v>
      </c>
      <c r="Z35" s="61">
        <v>532414.8</v>
      </c>
      <c r="AA35" s="61">
        <v>526104</v>
      </c>
      <c r="AB35" s="61">
        <v>509126.4</v>
      </c>
      <c r="AC35" s="61">
        <v>505850.4</v>
      </c>
      <c r="AD35" s="61">
        <v>497016</v>
      </c>
      <c r="AE35" s="61">
        <v>385534.8</v>
      </c>
      <c r="AF35" s="61">
        <v>310453.2</v>
      </c>
      <c r="AG35" s="61">
        <v>374954.4</v>
      </c>
    </row>
    <row r="36" spans="1:33" ht="14.25">
      <c r="A36" s="25" t="s">
        <v>13</v>
      </c>
      <c r="B36" s="61">
        <v>90597.6</v>
      </c>
      <c r="C36" s="61">
        <v>84848.4</v>
      </c>
      <c r="D36" s="61">
        <v>90986.4</v>
      </c>
      <c r="E36" s="61">
        <v>99291.6</v>
      </c>
      <c r="F36" s="61">
        <v>105724.8</v>
      </c>
      <c r="G36" s="61">
        <v>102164.4</v>
      </c>
      <c r="H36" s="61">
        <v>103726.8</v>
      </c>
      <c r="I36" s="61">
        <v>99208.8</v>
      </c>
      <c r="J36" s="61">
        <v>106459.2</v>
      </c>
      <c r="K36" s="61">
        <v>105919.2</v>
      </c>
      <c r="L36" s="61">
        <v>114966</v>
      </c>
      <c r="M36" s="61">
        <v>118893.6</v>
      </c>
      <c r="N36" s="61">
        <v>116478</v>
      </c>
      <c r="O36" s="61">
        <v>107121.6</v>
      </c>
      <c r="P36" s="61">
        <v>109573.2</v>
      </c>
      <c r="Q36" s="61">
        <v>102520.8</v>
      </c>
      <c r="R36" s="61">
        <v>88477.2</v>
      </c>
      <c r="S36" s="61">
        <v>99406.8</v>
      </c>
      <c r="T36" s="61">
        <v>89186.4</v>
      </c>
      <c r="U36" s="61">
        <v>96602.4</v>
      </c>
      <c r="V36" s="61">
        <v>79408.8</v>
      </c>
      <c r="W36" s="61">
        <v>80168.4</v>
      </c>
      <c r="X36" s="61">
        <v>79527.6</v>
      </c>
      <c r="Y36" s="61">
        <v>63115.2</v>
      </c>
      <c r="Z36" s="61">
        <v>57186</v>
      </c>
      <c r="AA36" s="61">
        <v>52682.4</v>
      </c>
      <c r="AB36" s="61">
        <v>41666.4</v>
      </c>
      <c r="AC36" s="61">
        <v>40880.196</v>
      </c>
      <c r="AD36" s="61">
        <v>37792.8</v>
      </c>
      <c r="AE36" s="61">
        <v>22233.895</v>
      </c>
      <c r="AF36" s="61">
        <v>8586</v>
      </c>
      <c r="AG36" s="61">
        <v>8757.191</v>
      </c>
    </row>
    <row r="37" spans="1:33" ht="14.25">
      <c r="A37" s="25" t="s">
        <v>14</v>
      </c>
      <c r="B37" s="61">
        <v>28278</v>
      </c>
      <c r="C37" s="61">
        <v>26258.4</v>
      </c>
      <c r="D37" s="61">
        <v>30283.2</v>
      </c>
      <c r="E37" s="61">
        <v>30412.8</v>
      </c>
      <c r="F37" s="61">
        <v>29520</v>
      </c>
      <c r="G37" s="61">
        <v>30628.8</v>
      </c>
      <c r="H37" s="61">
        <v>32594.4</v>
      </c>
      <c r="I37" s="61">
        <v>31399.2</v>
      </c>
      <c r="J37" s="61">
        <v>31863.6</v>
      </c>
      <c r="K37" s="61">
        <v>34092</v>
      </c>
      <c r="L37" s="61">
        <v>29844</v>
      </c>
      <c r="M37" s="61">
        <v>29937.6</v>
      </c>
      <c r="N37" s="61">
        <v>30322.8</v>
      </c>
      <c r="O37" s="61">
        <v>30070.8</v>
      </c>
      <c r="P37" s="61">
        <v>26978.4</v>
      </c>
      <c r="Q37" s="61">
        <v>23083.2</v>
      </c>
      <c r="R37" s="61">
        <v>23029.2</v>
      </c>
      <c r="S37" s="61">
        <v>23774.4</v>
      </c>
      <c r="T37" s="61">
        <v>22629.6</v>
      </c>
      <c r="U37" s="61">
        <v>20656.8</v>
      </c>
      <c r="V37" s="61">
        <v>20926.8</v>
      </c>
      <c r="W37" s="61">
        <v>23058</v>
      </c>
      <c r="X37" s="61">
        <v>22564.8</v>
      </c>
      <c r="Y37" s="61">
        <v>22424.4</v>
      </c>
      <c r="Z37" s="61">
        <v>21344.4</v>
      </c>
      <c r="AA37" s="61">
        <v>20498.4</v>
      </c>
      <c r="AB37" s="61">
        <v>19584</v>
      </c>
      <c r="AC37" s="61">
        <v>32.4</v>
      </c>
      <c r="AD37" s="61">
        <v>39.6</v>
      </c>
      <c r="AE37" s="61">
        <v>79.2</v>
      </c>
      <c r="AF37" s="61">
        <v>68.4</v>
      </c>
      <c r="AG37" s="61">
        <v>28.8</v>
      </c>
    </row>
    <row r="38" spans="1:33" ht="14.25">
      <c r="A38" s="25" t="s">
        <v>15</v>
      </c>
      <c r="B38" s="61">
        <v>0</v>
      </c>
      <c r="C38" s="61">
        <v>0</v>
      </c>
      <c r="D38" s="61">
        <v>0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61">
        <v>0</v>
      </c>
      <c r="O38" s="61">
        <v>0</v>
      </c>
      <c r="P38" s="61">
        <v>24375.6</v>
      </c>
      <c r="Q38" s="61">
        <v>24058.8</v>
      </c>
      <c r="R38" s="61">
        <v>24159.6</v>
      </c>
      <c r="S38" s="61">
        <v>24098.4</v>
      </c>
      <c r="T38" s="61">
        <v>28209.6</v>
      </c>
      <c r="U38" s="61">
        <v>7941.6</v>
      </c>
      <c r="V38" s="61">
        <v>9014.4</v>
      </c>
      <c r="W38" s="61">
        <v>15580.8</v>
      </c>
      <c r="X38" s="61">
        <v>31878</v>
      </c>
      <c r="Y38" s="61">
        <v>32194.8</v>
      </c>
      <c r="Z38" s="61">
        <v>30002.4</v>
      </c>
      <c r="AA38" s="61">
        <v>8593.2</v>
      </c>
      <c r="AB38" s="61">
        <v>7606.8</v>
      </c>
      <c r="AC38" s="61">
        <v>9453.341</v>
      </c>
      <c r="AD38" s="61">
        <v>8889.095</v>
      </c>
      <c r="AE38" s="61">
        <v>8755.74</v>
      </c>
      <c r="AF38" s="61">
        <v>8464.687</v>
      </c>
      <c r="AG38" s="61">
        <v>8040.2</v>
      </c>
    </row>
    <row r="39" spans="1:33" ht="14.25">
      <c r="A39" s="25" t="s">
        <v>16</v>
      </c>
      <c r="B39" s="61">
        <v>0</v>
      </c>
      <c r="C39" s="61">
        <v>7344</v>
      </c>
      <c r="D39" s="61">
        <v>14533.2</v>
      </c>
      <c r="E39" s="61">
        <v>22179.6</v>
      </c>
      <c r="F39" s="61">
        <v>25462.8</v>
      </c>
      <c r="G39" s="61">
        <v>23500.8</v>
      </c>
      <c r="H39" s="61">
        <v>26128.8</v>
      </c>
      <c r="I39" s="61">
        <v>18986.4</v>
      </c>
      <c r="J39" s="61">
        <v>19101.6</v>
      </c>
      <c r="K39" s="61">
        <v>19569.6</v>
      </c>
      <c r="L39" s="61">
        <v>31978.8</v>
      </c>
      <c r="M39" s="61">
        <v>38224.8</v>
      </c>
      <c r="N39" s="61">
        <v>40658.4</v>
      </c>
      <c r="O39" s="61">
        <v>53906.4</v>
      </c>
      <c r="P39" s="61">
        <v>49150.8</v>
      </c>
      <c r="Q39" s="61">
        <v>46778.4</v>
      </c>
      <c r="R39" s="61">
        <v>59493.6</v>
      </c>
      <c r="S39" s="61">
        <v>54554.4</v>
      </c>
      <c r="T39" s="61">
        <v>57488.4</v>
      </c>
      <c r="U39" s="61">
        <v>50677.2</v>
      </c>
      <c r="V39" s="61">
        <v>50641.2</v>
      </c>
      <c r="W39" s="61">
        <v>59688</v>
      </c>
      <c r="X39" s="61">
        <v>55375.2</v>
      </c>
      <c r="Y39" s="61">
        <v>38181.6</v>
      </c>
      <c r="Z39" s="61">
        <v>43383.6</v>
      </c>
      <c r="AA39" s="61">
        <v>49420.8</v>
      </c>
      <c r="AB39" s="61">
        <v>44316</v>
      </c>
      <c r="AC39" s="61">
        <v>49449.823</v>
      </c>
      <c r="AD39" s="61">
        <v>46638.126</v>
      </c>
      <c r="AE39" s="61">
        <v>40195.796</v>
      </c>
      <c r="AF39" s="61">
        <v>26745.275</v>
      </c>
      <c r="AG39" s="61">
        <v>33125.872</v>
      </c>
    </row>
    <row r="40" spans="1:33" ht="14.25">
      <c r="A40" s="25" t="s">
        <v>17</v>
      </c>
      <c r="B40" s="61">
        <v>1267.2</v>
      </c>
      <c r="C40" s="61">
        <v>1238.4</v>
      </c>
      <c r="D40" s="61">
        <v>2145.6</v>
      </c>
      <c r="E40" s="61">
        <v>2062.8</v>
      </c>
      <c r="F40" s="61">
        <v>2203.2</v>
      </c>
      <c r="G40" s="61">
        <v>2052</v>
      </c>
      <c r="H40" s="61">
        <v>1962</v>
      </c>
      <c r="I40" s="61">
        <v>2419.2</v>
      </c>
      <c r="J40" s="61">
        <v>2556</v>
      </c>
      <c r="K40" s="61">
        <v>2235.6</v>
      </c>
      <c r="L40" s="61">
        <v>2325.6</v>
      </c>
      <c r="M40" s="61">
        <v>2235.6</v>
      </c>
      <c r="N40" s="61">
        <v>2502</v>
      </c>
      <c r="O40" s="61">
        <v>2484</v>
      </c>
      <c r="P40" s="61">
        <v>2336.4</v>
      </c>
      <c r="Q40" s="61">
        <v>2250</v>
      </c>
      <c r="R40" s="61">
        <v>2458.8</v>
      </c>
      <c r="S40" s="61">
        <v>2480.4</v>
      </c>
      <c r="T40" s="61">
        <v>2386.8</v>
      </c>
      <c r="U40" s="61">
        <v>2548.8</v>
      </c>
      <c r="V40" s="61">
        <v>2062.8</v>
      </c>
      <c r="W40" s="61">
        <v>2678.4</v>
      </c>
      <c r="X40" s="61">
        <v>2286</v>
      </c>
      <c r="Y40" s="61">
        <v>1929.6</v>
      </c>
      <c r="Z40" s="61">
        <v>349.2</v>
      </c>
      <c r="AA40" s="61">
        <v>0</v>
      </c>
      <c r="AB40" s="61">
        <v>0</v>
      </c>
      <c r="AC40" s="61">
        <v>0</v>
      </c>
      <c r="AD40" s="61">
        <v>14644.048</v>
      </c>
      <c r="AE40" s="61">
        <v>14512.219</v>
      </c>
      <c r="AF40" s="61">
        <v>14193.439</v>
      </c>
      <c r="AG40" s="61">
        <v>12270.823</v>
      </c>
    </row>
    <row r="41" spans="1:33" ht="14.25">
      <c r="A41" s="25" t="s">
        <v>18</v>
      </c>
      <c r="B41" s="61">
        <v>8301.6</v>
      </c>
      <c r="C41" s="61">
        <v>6519.6</v>
      </c>
      <c r="D41" s="61">
        <v>6483.6</v>
      </c>
      <c r="E41" s="61">
        <v>6260.4</v>
      </c>
      <c r="F41" s="61">
        <v>6508.8</v>
      </c>
      <c r="G41" s="61">
        <v>7938</v>
      </c>
      <c r="H41" s="61">
        <v>7808.4</v>
      </c>
      <c r="I41" s="61">
        <v>7700.4</v>
      </c>
      <c r="J41" s="61">
        <v>7790.4</v>
      </c>
      <c r="K41" s="61">
        <v>7430.4</v>
      </c>
      <c r="L41" s="61">
        <v>6058.8</v>
      </c>
      <c r="M41" s="61">
        <v>6883.2</v>
      </c>
      <c r="N41" s="61">
        <v>5857.2</v>
      </c>
      <c r="O41" s="61">
        <v>3247.2</v>
      </c>
      <c r="P41" s="61">
        <v>3085.2</v>
      </c>
      <c r="Q41" s="61">
        <v>2563.2</v>
      </c>
      <c r="R41" s="61">
        <v>2494.8</v>
      </c>
      <c r="S41" s="61">
        <v>1983.6</v>
      </c>
      <c r="T41" s="61">
        <v>2358</v>
      </c>
      <c r="U41" s="61">
        <v>2725.2</v>
      </c>
      <c r="V41" s="61">
        <v>0</v>
      </c>
      <c r="W41" s="61">
        <v>0</v>
      </c>
      <c r="X41" s="61">
        <v>0</v>
      </c>
      <c r="Y41" s="61">
        <v>0</v>
      </c>
      <c r="Z41" s="61">
        <v>0</v>
      </c>
      <c r="AA41" s="61">
        <v>0</v>
      </c>
      <c r="AB41" s="61">
        <v>0</v>
      </c>
      <c r="AC41" s="61">
        <v>0</v>
      </c>
      <c r="AD41" s="61">
        <v>0</v>
      </c>
      <c r="AE41" s="61">
        <v>0</v>
      </c>
      <c r="AF41" s="61">
        <v>0</v>
      </c>
      <c r="AG41" s="61">
        <v>0</v>
      </c>
    </row>
    <row r="43" spans="1:2" ht="14.25">
      <c r="A43" s="24" t="s">
        <v>4</v>
      </c>
      <c r="B43" s="24" t="s">
        <v>5</v>
      </c>
    </row>
    <row r="44" spans="1:2" ht="14.25">
      <c r="A44" s="24"/>
      <c r="B44" s="24" t="s">
        <v>150</v>
      </c>
    </row>
    <row r="45" spans="1:2" ht="14.25">
      <c r="A45" s="24"/>
      <c r="B45" s="24" t="s">
        <v>151</v>
      </c>
    </row>
    <row r="46" spans="1:2" ht="14.25">
      <c r="A46" s="24" t="s">
        <v>6</v>
      </c>
      <c r="B46" s="26" t="s">
        <v>20</v>
      </c>
    </row>
    <row r="47" spans="1:2" ht="14.25">
      <c r="A47" s="24" t="s">
        <v>8</v>
      </c>
      <c r="B47" s="24" t="s">
        <v>153</v>
      </c>
    </row>
    <row r="49" spans="1:33" ht="14.25">
      <c r="A49" s="25" t="s">
        <v>10</v>
      </c>
      <c r="B49" s="25" t="s">
        <v>40</v>
      </c>
      <c r="C49" s="25" t="s">
        <v>41</v>
      </c>
      <c r="D49" s="25" t="s">
        <v>42</v>
      </c>
      <c r="E49" s="25" t="s">
        <v>43</v>
      </c>
      <c r="F49" s="25" t="s">
        <v>44</v>
      </c>
      <c r="G49" s="25" t="s">
        <v>45</v>
      </c>
      <c r="H49" s="25" t="s">
        <v>46</v>
      </c>
      <c r="I49" s="25" t="s">
        <v>47</v>
      </c>
      <c r="J49" s="25" t="s">
        <v>48</v>
      </c>
      <c r="K49" s="25" t="s">
        <v>49</v>
      </c>
      <c r="L49" s="25" t="s">
        <v>50</v>
      </c>
      <c r="M49" s="25" t="s">
        <v>51</v>
      </c>
      <c r="N49" s="25" t="s">
        <v>52</v>
      </c>
      <c r="O49" s="25" t="s">
        <v>53</v>
      </c>
      <c r="P49" s="25" t="s">
        <v>54</v>
      </c>
      <c r="Q49" s="25" t="s">
        <v>55</v>
      </c>
      <c r="R49" s="25" t="s">
        <v>56</v>
      </c>
      <c r="S49" s="25" t="s">
        <v>57</v>
      </c>
      <c r="T49" s="25" t="s">
        <v>58</v>
      </c>
      <c r="U49" s="25" t="s">
        <v>59</v>
      </c>
      <c r="V49" s="25" t="s">
        <v>60</v>
      </c>
      <c r="W49" s="25" t="s">
        <v>61</v>
      </c>
      <c r="X49" s="25" t="s">
        <v>62</v>
      </c>
      <c r="Y49" s="25" t="s">
        <v>63</v>
      </c>
      <c r="Z49" s="25" t="s">
        <v>64</v>
      </c>
      <c r="AA49" s="25" t="s">
        <v>65</v>
      </c>
      <c r="AB49" s="25" t="s">
        <v>66</v>
      </c>
      <c r="AC49" s="25" t="s">
        <v>36</v>
      </c>
      <c r="AD49" s="25" t="s">
        <v>67</v>
      </c>
      <c r="AE49" s="25" t="s">
        <v>220</v>
      </c>
      <c r="AF49" s="25" t="s">
        <v>221</v>
      </c>
      <c r="AG49" s="25" t="s">
        <v>242</v>
      </c>
    </row>
    <row r="50" spans="1:33" ht="14.25">
      <c r="A50" s="25" t="s">
        <v>229</v>
      </c>
      <c r="B50" s="61">
        <v>270021.6</v>
      </c>
      <c r="C50" s="61">
        <v>251312.4</v>
      </c>
      <c r="D50" s="61">
        <v>242992.8</v>
      </c>
      <c r="E50" s="61">
        <v>250210.8</v>
      </c>
      <c r="F50" s="61">
        <v>261216</v>
      </c>
      <c r="G50" s="61">
        <v>287337.6</v>
      </c>
      <c r="H50" s="61">
        <v>330681.6</v>
      </c>
      <c r="I50" s="61">
        <v>363920.4</v>
      </c>
      <c r="J50" s="61">
        <v>467665.2</v>
      </c>
      <c r="K50" s="61">
        <v>566560.8</v>
      </c>
      <c r="L50" s="61">
        <v>582361.2</v>
      </c>
      <c r="M50" s="61">
        <v>595264.003</v>
      </c>
      <c r="N50" s="61">
        <v>651518.827</v>
      </c>
      <c r="O50" s="61">
        <v>694174.651</v>
      </c>
      <c r="P50" s="61">
        <v>747740.74</v>
      </c>
      <c r="Q50" s="61">
        <v>843961.219</v>
      </c>
      <c r="R50" s="61">
        <v>926540.359</v>
      </c>
      <c r="S50" s="61">
        <v>1007592.585</v>
      </c>
      <c r="T50" s="61">
        <v>1133171.139</v>
      </c>
      <c r="U50" s="61">
        <v>1002112.218</v>
      </c>
      <c r="V50" s="61">
        <v>972629.532</v>
      </c>
      <c r="W50" s="61">
        <v>932275.894</v>
      </c>
      <c r="X50" s="61">
        <v>686982.398</v>
      </c>
      <c r="Y50" s="61">
        <v>521447.958</v>
      </c>
      <c r="Z50" s="61">
        <v>426318.729</v>
      </c>
      <c r="AA50" s="61">
        <v>511341.738</v>
      </c>
      <c r="AB50" s="61">
        <v>686049.333</v>
      </c>
      <c r="AC50" s="61">
        <v>832410.965</v>
      </c>
      <c r="AD50" s="61">
        <v>716352.318</v>
      </c>
      <c r="AE50" s="61">
        <v>959610.146</v>
      </c>
      <c r="AF50" s="61">
        <v>945270.018</v>
      </c>
      <c r="AG50" s="61">
        <v>868971.316</v>
      </c>
    </row>
    <row r="51" spans="1:33" ht="14.25">
      <c r="A51" s="25" t="s">
        <v>11</v>
      </c>
      <c r="B51" s="61">
        <v>0</v>
      </c>
      <c r="C51" s="61">
        <v>0</v>
      </c>
      <c r="D51" s="61">
        <v>0</v>
      </c>
      <c r="E51" s="61">
        <v>0</v>
      </c>
      <c r="F51" s="61">
        <v>0</v>
      </c>
      <c r="G51" s="61">
        <v>0</v>
      </c>
      <c r="H51" s="61">
        <v>0</v>
      </c>
      <c r="I51" s="61">
        <v>0</v>
      </c>
      <c r="J51" s="61">
        <v>0</v>
      </c>
      <c r="K51" s="61">
        <v>0</v>
      </c>
      <c r="L51" s="61">
        <v>21.6</v>
      </c>
      <c r="M51" s="61">
        <v>234</v>
      </c>
      <c r="N51" s="61">
        <v>302.4</v>
      </c>
      <c r="O51" s="61">
        <v>7.2</v>
      </c>
      <c r="P51" s="61">
        <v>7.2</v>
      </c>
      <c r="Q51" s="61">
        <v>21.6</v>
      </c>
      <c r="R51" s="61">
        <v>28.8</v>
      </c>
      <c r="S51" s="61">
        <v>61.2</v>
      </c>
      <c r="T51" s="61">
        <v>54</v>
      </c>
      <c r="U51" s="61">
        <v>39.6</v>
      </c>
      <c r="V51" s="61">
        <v>61.2</v>
      </c>
      <c r="W51" s="61">
        <v>50.4</v>
      </c>
      <c r="X51" s="61">
        <v>43.2</v>
      </c>
      <c r="Y51" s="61">
        <v>25.2</v>
      </c>
      <c r="Z51" s="61">
        <v>21.6</v>
      </c>
      <c r="AA51" s="61">
        <v>14.4</v>
      </c>
      <c r="AB51" s="61">
        <v>18</v>
      </c>
      <c r="AC51" s="61">
        <v>112.572</v>
      </c>
      <c r="AD51" s="61">
        <v>184.73</v>
      </c>
      <c r="AE51" s="61">
        <v>54.248</v>
      </c>
      <c r="AF51" s="61">
        <v>658.4</v>
      </c>
      <c r="AG51" s="61">
        <v>2541.91</v>
      </c>
    </row>
    <row r="52" spans="1:33" ht="14.25">
      <c r="A52" s="25" t="s">
        <v>12</v>
      </c>
      <c r="B52" s="61">
        <v>57.6</v>
      </c>
      <c r="C52" s="61">
        <v>57.6</v>
      </c>
      <c r="D52" s="61">
        <v>54</v>
      </c>
      <c r="E52" s="61">
        <v>14.4</v>
      </c>
      <c r="F52" s="61">
        <v>90</v>
      </c>
      <c r="G52" s="61">
        <v>82.8</v>
      </c>
      <c r="H52" s="61">
        <v>97.2</v>
      </c>
      <c r="I52" s="61">
        <v>385.2</v>
      </c>
      <c r="J52" s="61">
        <v>914.4</v>
      </c>
      <c r="K52" s="61">
        <v>763.2</v>
      </c>
      <c r="L52" s="61">
        <v>529.2</v>
      </c>
      <c r="M52" s="61">
        <v>522</v>
      </c>
      <c r="N52" s="61">
        <v>457.2</v>
      </c>
      <c r="O52" s="61">
        <v>464.4</v>
      </c>
      <c r="P52" s="61">
        <v>439.2</v>
      </c>
      <c r="Q52" s="61">
        <v>414</v>
      </c>
      <c r="R52" s="61">
        <v>486</v>
      </c>
      <c r="S52" s="61">
        <v>126</v>
      </c>
      <c r="T52" s="61">
        <v>133.2</v>
      </c>
      <c r="U52" s="61">
        <v>129.6</v>
      </c>
      <c r="V52" s="61">
        <v>252</v>
      </c>
      <c r="W52" s="61">
        <v>338.4</v>
      </c>
      <c r="X52" s="61">
        <v>216</v>
      </c>
      <c r="Y52" s="61">
        <v>1620</v>
      </c>
      <c r="Z52" s="61">
        <v>694.8</v>
      </c>
      <c r="AA52" s="61">
        <v>2109.6</v>
      </c>
      <c r="AB52" s="61">
        <v>6696</v>
      </c>
      <c r="AC52" s="61">
        <v>6236.978</v>
      </c>
      <c r="AD52" s="61">
        <v>6485.98</v>
      </c>
      <c r="AE52" s="61">
        <v>13480.196</v>
      </c>
      <c r="AF52" s="61">
        <v>13044.449</v>
      </c>
      <c r="AG52" s="61">
        <v>10040.861</v>
      </c>
    </row>
    <row r="53" spans="1:33" ht="14.25">
      <c r="A53" s="25" t="s">
        <v>38</v>
      </c>
      <c r="B53" s="61">
        <v>90727.2</v>
      </c>
      <c r="C53" s="61">
        <v>84434.4</v>
      </c>
      <c r="D53" s="61">
        <v>70059.6</v>
      </c>
      <c r="E53" s="61">
        <v>70221.6</v>
      </c>
      <c r="F53" s="61">
        <v>78026.4</v>
      </c>
      <c r="G53" s="61">
        <v>84754.8</v>
      </c>
      <c r="H53" s="61">
        <v>105458.4</v>
      </c>
      <c r="I53" s="61">
        <v>113457.6</v>
      </c>
      <c r="J53" s="61">
        <v>129074.4</v>
      </c>
      <c r="K53" s="61">
        <v>134247.6</v>
      </c>
      <c r="L53" s="61">
        <v>129812.4</v>
      </c>
      <c r="M53" s="61">
        <v>143136</v>
      </c>
      <c r="N53" s="61">
        <v>141645.6</v>
      </c>
      <c r="O53" s="61">
        <v>68241.6</v>
      </c>
      <c r="P53" s="61">
        <v>61275.6</v>
      </c>
      <c r="Q53" s="61">
        <v>79815.6</v>
      </c>
      <c r="R53" s="61">
        <v>78325.2</v>
      </c>
      <c r="S53" s="61">
        <v>90601.2</v>
      </c>
      <c r="T53" s="61">
        <v>120621.6</v>
      </c>
      <c r="U53" s="61">
        <v>101509.2</v>
      </c>
      <c r="V53" s="61">
        <v>120114</v>
      </c>
      <c r="W53" s="61">
        <v>113065.2</v>
      </c>
      <c r="X53" s="61">
        <v>80798.4</v>
      </c>
      <c r="Y53" s="61">
        <v>54255.6</v>
      </c>
      <c r="Z53" s="61">
        <v>33238.8</v>
      </c>
      <c r="AA53" s="61">
        <v>29343.6</v>
      </c>
      <c r="AB53" s="61">
        <v>65383.2</v>
      </c>
      <c r="AC53" s="61">
        <v>69768</v>
      </c>
      <c r="AD53" s="61">
        <v>64551.6</v>
      </c>
      <c r="AE53" s="61">
        <v>91854</v>
      </c>
      <c r="AF53" s="61">
        <v>109328.4</v>
      </c>
      <c r="AG53" s="61">
        <v>82976.4</v>
      </c>
    </row>
    <row r="54" spans="1:33" ht="14.25">
      <c r="A54" s="25" t="s">
        <v>13</v>
      </c>
      <c r="B54" s="61">
        <v>0</v>
      </c>
      <c r="C54" s="61">
        <v>0</v>
      </c>
      <c r="D54" s="61">
        <v>0</v>
      </c>
      <c r="E54" s="61">
        <v>0</v>
      </c>
      <c r="F54" s="61">
        <v>0</v>
      </c>
      <c r="G54" s="61">
        <v>0</v>
      </c>
      <c r="H54" s="61">
        <v>0</v>
      </c>
      <c r="I54" s="61">
        <v>820.8</v>
      </c>
      <c r="J54" s="61">
        <v>6015.6</v>
      </c>
      <c r="K54" s="61">
        <v>13914</v>
      </c>
      <c r="L54" s="61">
        <v>20836.8</v>
      </c>
      <c r="M54" s="61">
        <v>21686.4</v>
      </c>
      <c r="N54" s="61">
        <v>24962.4</v>
      </c>
      <c r="O54" s="61">
        <v>28242</v>
      </c>
      <c r="P54" s="61">
        <v>31863.6</v>
      </c>
      <c r="Q54" s="61">
        <v>28749.6</v>
      </c>
      <c r="R54" s="61">
        <v>37533.6</v>
      </c>
      <c r="S54" s="61">
        <v>49208.4</v>
      </c>
      <c r="T54" s="61">
        <v>47901.6</v>
      </c>
      <c r="U54" s="61">
        <v>35510.4</v>
      </c>
      <c r="V54" s="61">
        <v>29847.6</v>
      </c>
      <c r="W54" s="61">
        <v>44593.2</v>
      </c>
      <c r="X54" s="61">
        <v>43322.4</v>
      </c>
      <c r="Y54" s="61">
        <v>35434.8</v>
      </c>
      <c r="Z54" s="61">
        <v>21049.2</v>
      </c>
      <c r="AA54" s="61">
        <v>27612</v>
      </c>
      <c r="AB54" s="61">
        <v>49903.2</v>
      </c>
      <c r="AC54" s="61">
        <v>56478.388</v>
      </c>
      <c r="AD54" s="61">
        <v>46717.56</v>
      </c>
      <c r="AE54" s="61">
        <v>47606.188</v>
      </c>
      <c r="AF54" s="61">
        <v>63115.524</v>
      </c>
      <c r="AG54" s="61">
        <v>73960.2</v>
      </c>
    </row>
    <row r="55" spans="1:33" ht="14.25">
      <c r="A55" s="25" t="s">
        <v>14</v>
      </c>
      <c r="B55" s="61">
        <v>11034</v>
      </c>
      <c r="C55" s="61">
        <v>13294.8</v>
      </c>
      <c r="D55" s="61">
        <v>10569.6</v>
      </c>
      <c r="E55" s="61">
        <v>11095.2</v>
      </c>
      <c r="F55" s="61">
        <v>14086.8</v>
      </c>
      <c r="G55" s="61">
        <v>15321.6</v>
      </c>
      <c r="H55" s="61">
        <v>19602</v>
      </c>
      <c r="I55" s="61">
        <v>17506.8</v>
      </c>
      <c r="J55" s="61">
        <v>16304.4</v>
      </c>
      <c r="K55" s="61">
        <v>18104.4</v>
      </c>
      <c r="L55" s="61">
        <v>13021.2</v>
      </c>
      <c r="M55" s="61">
        <v>12258</v>
      </c>
      <c r="N55" s="61">
        <v>17074.8</v>
      </c>
      <c r="O55" s="61">
        <v>19314</v>
      </c>
      <c r="P55" s="61">
        <v>17182.8</v>
      </c>
      <c r="Q55" s="61">
        <v>15850.8</v>
      </c>
      <c r="R55" s="61">
        <v>21384</v>
      </c>
      <c r="S55" s="61">
        <v>26265.6</v>
      </c>
      <c r="T55" s="61">
        <v>26125.2</v>
      </c>
      <c r="U55" s="61">
        <v>14194.8</v>
      </c>
      <c r="V55" s="61">
        <v>17082</v>
      </c>
      <c r="W55" s="61">
        <v>13993.2</v>
      </c>
      <c r="X55" s="61">
        <v>14097.6</v>
      </c>
      <c r="Y55" s="61">
        <v>4672.8</v>
      </c>
      <c r="Z55" s="61">
        <v>3286.8</v>
      </c>
      <c r="AA55" s="61">
        <v>5918.4</v>
      </c>
      <c r="AB55" s="61">
        <v>9986.4</v>
      </c>
      <c r="AC55" s="61">
        <v>13802.4</v>
      </c>
      <c r="AD55" s="61">
        <v>12110.4</v>
      </c>
      <c r="AE55" s="61">
        <v>15969.6</v>
      </c>
      <c r="AF55" s="61">
        <v>15886.8</v>
      </c>
      <c r="AG55" s="61">
        <v>15213.6</v>
      </c>
    </row>
    <row r="56" spans="1:33" ht="14.25">
      <c r="A56" s="25" t="s">
        <v>15</v>
      </c>
      <c r="B56" s="61">
        <v>0</v>
      </c>
      <c r="C56" s="61">
        <v>0</v>
      </c>
      <c r="D56" s="61">
        <v>0</v>
      </c>
      <c r="E56" s="61">
        <v>0</v>
      </c>
      <c r="F56" s="61">
        <v>0</v>
      </c>
      <c r="G56" s="61">
        <v>0</v>
      </c>
      <c r="H56" s="61">
        <v>0</v>
      </c>
      <c r="I56" s="61">
        <v>0</v>
      </c>
      <c r="J56" s="61">
        <v>0</v>
      </c>
      <c r="K56" s="61">
        <v>0</v>
      </c>
      <c r="L56" s="61">
        <v>0</v>
      </c>
      <c r="M56" s="61">
        <v>0</v>
      </c>
      <c r="N56" s="61">
        <v>0</v>
      </c>
      <c r="O56" s="61">
        <v>0</v>
      </c>
      <c r="P56" s="61">
        <v>14.4</v>
      </c>
      <c r="Q56" s="61">
        <v>21.6</v>
      </c>
      <c r="R56" s="61">
        <v>0</v>
      </c>
      <c r="S56" s="61">
        <v>0</v>
      </c>
      <c r="T56" s="61">
        <v>0</v>
      </c>
      <c r="U56" s="61">
        <v>0</v>
      </c>
      <c r="V56" s="61">
        <v>0</v>
      </c>
      <c r="W56" s="61">
        <v>0</v>
      </c>
      <c r="X56" s="61">
        <v>0</v>
      </c>
      <c r="Y56" s="61">
        <v>0</v>
      </c>
      <c r="Z56" s="61">
        <v>0</v>
      </c>
      <c r="AA56" s="61">
        <v>0</v>
      </c>
      <c r="AB56" s="61">
        <v>0</v>
      </c>
      <c r="AC56" s="61">
        <v>0</v>
      </c>
      <c r="AD56" s="61">
        <v>0</v>
      </c>
      <c r="AE56" s="61">
        <v>0</v>
      </c>
      <c r="AF56" s="61">
        <v>0</v>
      </c>
      <c r="AG56" s="61">
        <v>0</v>
      </c>
    </row>
    <row r="57" spans="1:33" ht="14.25">
      <c r="A57" s="25" t="s">
        <v>16</v>
      </c>
      <c r="B57" s="61">
        <v>0</v>
      </c>
      <c r="C57" s="61">
        <v>0</v>
      </c>
      <c r="D57" s="61">
        <v>15321.6</v>
      </c>
      <c r="E57" s="61">
        <v>14328</v>
      </c>
      <c r="F57" s="61">
        <v>12823.2</v>
      </c>
      <c r="G57" s="61">
        <v>12740.4</v>
      </c>
      <c r="H57" s="61">
        <v>13438.8</v>
      </c>
      <c r="I57" s="61">
        <v>7689.6</v>
      </c>
      <c r="J57" s="61">
        <v>6296.4</v>
      </c>
      <c r="K57" s="61">
        <v>10364.4</v>
      </c>
      <c r="L57" s="61">
        <v>12049.2</v>
      </c>
      <c r="M57" s="61">
        <v>13345.2</v>
      </c>
      <c r="N57" s="61">
        <v>14241.6</v>
      </c>
      <c r="O57" s="61">
        <v>16045.2</v>
      </c>
      <c r="P57" s="61">
        <v>12877.2</v>
      </c>
      <c r="Q57" s="61">
        <v>9424.8</v>
      </c>
      <c r="R57" s="61">
        <v>17362.8</v>
      </c>
      <c r="S57" s="61">
        <v>17337.6</v>
      </c>
      <c r="T57" s="61">
        <v>11887.2</v>
      </c>
      <c r="U57" s="61">
        <v>6796.8</v>
      </c>
      <c r="V57" s="61">
        <v>5086.8</v>
      </c>
      <c r="W57" s="61">
        <v>6966</v>
      </c>
      <c r="X57" s="61">
        <v>3398.4</v>
      </c>
      <c r="Y57" s="61">
        <v>730.8</v>
      </c>
      <c r="Z57" s="61">
        <v>586.8</v>
      </c>
      <c r="AA57" s="61">
        <v>561.6</v>
      </c>
      <c r="AB57" s="61">
        <v>424.8</v>
      </c>
      <c r="AC57" s="61">
        <v>289.998</v>
      </c>
      <c r="AD57" s="61">
        <v>193.234</v>
      </c>
      <c r="AE57" s="61">
        <v>415.13</v>
      </c>
      <c r="AF57" s="61">
        <v>152.456</v>
      </c>
      <c r="AG57" s="61">
        <v>240.026</v>
      </c>
    </row>
    <row r="58" spans="1:33" ht="14.25">
      <c r="A58" s="25" t="s">
        <v>17</v>
      </c>
      <c r="B58" s="61">
        <v>0</v>
      </c>
      <c r="C58" s="61">
        <v>0</v>
      </c>
      <c r="D58" s="61">
        <v>0</v>
      </c>
      <c r="E58" s="61">
        <v>0</v>
      </c>
      <c r="F58" s="61">
        <v>3.6</v>
      </c>
      <c r="G58" s="61">
        <v>14.4</v>
      </c>
      <c r="H58" s="61">
        <v>21.6</v>
      </c>
      <c r="I58" s="61">
        <v>25.2</v>
      </c>
      <c r="J58" s="61">
        <v>39.6</v>
      </c>
      <c r="K58" s="61">
        <v>32.4</v>
      </c>
      <c r="L58" s="61">
        <v>10.8</v>
      </c>
      <c r="M58" s="61">
        <v>129.6</v>
      </c>
      <c r="N58" s="61">
        <v>97.2</v>
      </c>
      <c r="O58" s="61">
        <v>360</v>
      </c>
      <c r="P58" s="61">
        <v>144</v>
      </c>
      <c r="Q58" s="61">
        <v>122.4</v>
      </c>
      <c r="R58" s="61">
        <v>46.8</v>
      </c>
      <c r="S58" s="61">
        <v>248.4</v>
      </c>
      <c r="T58" s="61">
        <v>50.4</v>
      </c>
      <c r="U58" s="61">
        <v>14.4</v>
      </c>
      <c r="V58" s="61">
        <v>14.4</v>
      </c>
      <c r="W58" s="61">
        <v>21.6</v>
      </c>
      <c r="X58" s="61">
        <v>25.2</v>
      </c>
      <c r="Y58" s="61">
        <v>14.4</v>
      </c>
      <c r="Z58" s="61">
        <v>18</v>
      </c>
      <c r="AA58" s="61">
        <v>25.2</v>
      </c>
      <c r="AB58" s="61">
        <v>14.4</v>
      </c>
      <c r="AC58" s="61">
        <v>31.547</v>
      </c>
      <c r="AD58" s="61">
        <v>25.988</v>
      </c>
      <c r="AE58" s="61">
        <v>90.025</v>
      </c>
      <c r="AF58" s="61">
        <v>183.848</v>
      </c>
      <c r="AG58" s="61">
        <v>104.864</v>
      </c>
    </row>
    <row r="59" spans="1:33" ht="14.25">
      <c r="A59" s="25" t="s">
        <v>18</v>
      </c>
      <c r="B59" s="61">
        <v>2401.2</v>
      </c>
      <c r="C59" s="61">
        <v>2109.6</v>
      </c>
      <c r="D59" s="61">
        <v>2512.8</v>
      </c>
      <c r="E59" s="61">
        <v>2487.6</v>
      </c>
      <c r="F59" s="61">
        <v>3049.2</v>
      </c>
      <c r="G59" s="61">
        <v>3236.4</v>
      </c>
      <c r="H59" s="61">
        <v>2980.8</v>
      </c>
      <c r="I59" s="61">
        <v>3146.4</v>
      </c>
      <c r="J59" s="61">
        <v>2901.6</v>
      </c>
      <c r="K59" s="61">
        <v>2354.4</v>
      </c>
      <c r="L59" s="61">
        <v>1980</v>
      </c>
      <c r="M59" s="61">
        <v>1159.2</v>
      </c>
      <c r="N59" s="61">
        <v>0</v>
      </c>
      <c r="O59" s="61">
        <v>0</v>
      </c>
      <c r="P59" s="61">
        <v>0</v>
      </c>
      <c r="Q59" s="61">
        <v>0</v>
      </c>
      <c r="R59" s="61">
        <v>0</v>
      </c>
      <c r="S59" s="61">
        <v>0</v>
      </c>
      <c r="T59" s="61">
        <v>0</v>
      </c>
      <c r="U59" s="61">
        <v>1382.4</v>
      </c>
      <c r="V59" s="61">
        <v>2109.6</v>
      </c>
      <c r="W59" s="61">
        <v>4564.8</v>
      </c>
      <c r="X59" s="61">
        <v>3056.4</v>
      </c>
      <c r="Y59" s="61">
        <v>1620</v>
      </c>
      <c r="Z59" s="61">
        <v>1252.8</v>
      </c>
      <c r="AA59" s="61">
        <v>1242</v>
      </c>
      <c r="AB59" s="61">
        <v>1188</v>
      </c>
      <c r="AC59" s="61">
        <v>846</v>
      </c>
      <c r="AD59" s="61">
        <v>1713.6</v>
      </c>
      <c r="AE59" s="61">
        <v>5799.6</v>
      </c>
      <c r="AF59" s="61">
        <v>7264.8</v>
      </c>
      <c r="AG59" s="61">
        <v>8794.8</v>
      </c>
    </row>
    <row r="61" ht="14.25">
      <c r="A61" s="24" t="s">
        <v>155</v>
      </c>
    </row>
    <row r="62" spans="1:2" ht="14.25">
      <c r="A62" s="24" t="s">
        <v>69</v>
      </c>
      <c r="B62" s="24" t="s">
        <v>156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ERRARD Audrey (ESTAT-EXT)</dc:creator>
  <cp:keywords/>
  <dc:description/>
  <cp:lastModifiedBy>BRICOUT Gaston (ESTAT)</cp:lastModifiedBy>
  <dcterms:created xsi:type="dcterms:W3CDTF">2020-07-03T10:03:27Z</dcterms:created>
  <dcterms:modified xsi:type="dcterms:W3CDTF">2023-06-21T09:48:41Z</dcterms:modified>
  <cp:category/>
  <cp:version/>
  <cp:contentType/>
  <cp:contentStatus/>
</cp:coreProperties>
</file>