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5.xml" ContentType="application/vnd.openxmlformats-officedocument.drawing+xml"/>
  <Override PartName="/xl/worksheets/sheet4.xml" ContentType="application/vnd.openxmlformats-officedocument.spreadsheetml.worksheet+xml"/>
  <Override PartName="/xl/drawings/drawing7.xml" ContentType="application/vnd.openxmlformats-officedocument.drawing+xml"/>
  <Override PartName="/xl/worksheets/sheet5.xml" ContentType="application/vnd.openxmlformats-officedocument.spreadsheetml.worksheet+xml"/>
  <Override PartName="/xl/drawings/drawing9.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connections.xml" ContentType="application/vnd.openxmlformats-officedocument.spreadsheetml.connection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xl/charts/style1.xml" ContentType="application/vnd.ms-office.chartstyle+xml"/>
  <Override PartName="/xl/charts/colors1.xml" ContentType="application/vnd.ms-office.chartcolorstyle+xml"/>
  <Override PartName="/xl/charts/style2.xml" ContentType="application/vnd.ms-office.chartstyle+xml"/>
  <Override PartName="/xl/charts/colors2.xml" ContentType="application/vnd.ms-office.chartcolorstyle+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6827"/>
  <workbookPr codeName="ThisWorkbook" hidePivotFieldList="1"/>
  <bookViews>
    <workbookView xWindow="65428" yWindow="65428" windowWidth="23256" windowHeight="12720" tabRatio="834" activeTab="0"/>
  </bookViews>
  <sheets>
    <sheet name="Cover" sheetId="119" r:id="rId1"/>
    <sheet name="Figure 1" sheetId="123" r:id="rId2"/>
    <sheet name="Figure 2" sheetId="126" r:id="rId3"/>
    <sheet name="Figure 8 (deleted from SE)" sheetId="92" state="hidden" r:id="rId4"/>
    <sheet name="Figure 9 (deleted from SE)" sheetId="91" state="hidden" r:id="rId5"/>
    <sheet name="Table 2" sheetId="14" state="hidden" r:id="rId6"/>
    <sheet name="data recycling rates" sheetId="89" state="hidden" r:id="rId7"/>
    <sheet name="Datax" sheetId="87" state="hidden" r:id="rId8"/>
  </sheets>
  <definedNames/>
  <calcPr calcId="181029"/>
</workbook>
</file>

<file path=xl/connections.xml><?xml version="1.0" encoding="utf-8"?>
<connections xmlns="http://schemas.openxmlformats.org/spreadsheetml/2006/main">
  <connection xmlns:xr16="http://schemas.microsoft.com/office/spreadsheetml/2017/revision16" xmlns="http://schemas.openxmlformats.org/spreadsheetml/2006/main" id="1" xr16:uid="{00000000-0015-0000-FFFF-FFFF00000000}" keepAlive="1" name="Abfrage - env_waspacr_211018_1456" description="Verbindung mit der Abfrage 'env_waspacr_211018_1456' in der Arbeitsmappe." type="5" refreshedVersion="6" background="1" saveData="1">
    <dbPr connection="Provider=Microsoft.Mashup.OleDb.1;Data Source=$Workbook$;Location=env_waspacr_211018_1456;Extended Properties=&quot;&quot;" command="SELECT * FROM [env_waspacr_211018_1456]"/>
  </connection>
</connections>
</file>

<file path=xl/sharedStrings.xml><?xml version="1.0" encoding="utf-8"?>
<sst xmlns="http://schemas.openxmlformats.org/spreadsheetml/2006/main" count="763" uniqueCount="191">
  <si>
    <t>BE</t>
  </si>
  <si>
    <t>BG</t>
  </si>
  <si>
    <t>CZ</t>
  </si>
  <si>
    <t>DK</t>
  </si>
  <si>
    <t>DE</t>
  </si>
  <si>
    <t>EE</t>
  </si>
  <si>
    <t>IE</t>
  </si>
  <si>
    <t>EL</t>
  </si>
  <si>
    <t>ES</t>
  </si>
  <si>
    <t>FR</t>
  </si>
  <si>
    <t>IT</t>
  </si>
  <si>
    <t>CY</t>
  </si>
  <si>
    <t>LV</t>
  </si>
  <si>
    <t>LT</t>
  </si>
  <si>
    <t>LU</t>
  </si>
  <si>
    <t>HU</t>
  </si>
  <si>
    <t>MT</t>
  </si>
  <si>
    <t>NL</t>
  </si>
  <si>
    <t>AT</t>
  </si>
  <si>
    <t>PL</t>
  </si>
  <si>
    <t>PT</t>
  </si>
  <si>
    <t>RO</t>
  </si>
  <si>
    <t>SI</t>
  </si>
  <si>
    <t>SK</t>
  </si>
  <si>
    <t>FI</t>
  </si>
  <si>
    <t>SE</t>
  </si>
  <si>
    <t>UK</t>
  </si>
  <si>
    <t>NO</t>
  </si>
  <si>
    <t>LI</t>
  </si>
  <si>
    <t>Recovery</t>
  </si>
  <si>
    <t>Recycling</t>
  </si>
  <si>
    <t>Latvia</t>
  </si>
  <si>
    <t>Poland</t>
  </si>
  <si>
    <t>Malta</t>
  </si>
  <si>
    <t>Bulgaria</t>
  </si>
  <si>
    <t>Romania</t>
  </si>
  <si>
    <t>(%)</t>
  </si>
  <si>
    <t>http://eur-lex.europa.eu/LexUriServ/LexUriServ.do?uri=CELEX:31994L0062:EN:NOT</t>
  </si>
  <si>
    <t>:</t>
  </si>
  <si>
    <t>Liechtenstein</t>
  </si>
  <si>
    <t>Portugal</t>
  </si>
  <si>
    <t>2010</t>
  </si>
  <si>
    <t>GEO/TIME</t>
  </si>
  <si>
    <t>WASTE</t>
  </si>
  <si>
    <t>UNIT</t>
  </si>
  <si>
    <t>WST_OPER</t>
  </si>
  <si>
    <t>FLOW</t>
  </si>
  <si>
    <t>Eurostat</t>
  </si>
  <si>
    <t>not available</t>
  </si>
  <si>
    <t>European Union (27 countries)</t>
  </si>
  <si>
    <t>Other packaging</t>
  </si>
  <si>
    <t>Glass packaging</t>
  </si>
  <si>
    <t>Metallic packaging</t>
  </si>
  <si>
    <t>Wooden packaging</t>
  </si>
  <si>
    <t>Plastic packaging</t>
  </si>
  <si>
    <t>Paper and cardboard packaging</t>
  </si>
  <si>
    <t>Packaging</t>
  </si>
  <si>
    <t>Tonnes</t>
  </si>
  <si>
    <t>Waste generated</t>
  </si>
  <si>
    <t>Domestic</t>
  </si>
  <si>
    <t>Extracted on</t>
  </si>
  <si>
    <t>Last update</t>
  </si>
  <si>
    <t>Packaging waste [env_waspac]</t>
  </si>
  <si>
    <t>Norway</t>
  </si>
  <si>
    <t>United Kingdom</t>
  </si>
  <si>
    <t>Sweden</t>
  </si>
  <si>
    <t>Finland</t>
  </si>
  <si>
    <t>Slovakia</t>
  </si>
  <si>
    <t>Slovenia</t>
  </si>
  <si>
    <t>Austria</t>
  </si>
  <si>
    <t>Netherlands</t>
  </si>
  <si>
    <t>Hungary</t>
  </si>
  <si>
    <t>Luxembourg</t>
  </si>
  <si>
    <t>Lithuania</t>
  </si>
  <si>
    <t>Cyprus</t>
  </si>
  <si>
    <t>Italy</t>
  </si>
  <si>
    <t>France</t>
  </si>
  <si>
    <t>Spain</t>
  </si>
  <si>
    <t>Greece</t>
  </si>
  <si>
    <t>Ireland</t>
  </si>
  <si>
    <t>Estonia</t>
  </si>
  <si>
    <t>Denmark</t>
  </si>
  <si>
    <t>Czech Republic</t>
  </si>
  <si>
    <t>Belgium</t>
  </si>
  <si>
    <t>European Union (15 countries)</t>
  </si>
  <si>
    <t>Special value:</t>
  </si>
  <si>
    <t>Germany (until 1990 former territory of the FRG)</t>
  </si>
  <si>
    <t>Incineration with energy recovery at waste incinerators</t>
  </si>
  <si>
    <t>Recovery other than energy recovery</t>
  </si>
  <si>
    <t>Incineration / energy recovery (R1)</t>
  </si>
  <si>
    <t>Source of data</t>
  </si>
  <si>
    <t>Energy recovery</t>
  </si>
  <si>
    <t>Other recovery</t>
  </si>
  <si>
    <t>Incineration with energy recovery</t>
  </si>
  <si>
    <t>waste code</t>
  </si>
  <si>
    <t>Recyc, glass</t>
  </si>
  <si>
    <t>Recyc, paper</t>
  </si>
  <si>
    <t>Recyc Metal</t>
  </si>
  <si>
    <t>Recyc Plastics</t>
  </si>
  <si>
    <t>recyc wood</t>
  </si>
  <si>
    <t>recyc all pack</t>
  </si>
  <si>
    <t>recov all</t>
  </si>
  <si>
    <t>Fig 9</t>
  </si>
  <si>
    <t>Fig 11</t>
  </si>
  <si>
    <t>Fig 13</t>
  </si>
  <si>
    <t>fig 15</t>
  </si>
  <si>
    <t>fig 17</t>
  </si>
  <si>
    <t>fig 19</t>
  </si>
  <si>
    <t>fig 20</t>
  </si>
  <si>
    <t>Germany</t>
  </si>
  <si>
    <t>Iceland</t>
  </si>
  <si>
    <t>European Union (28 countries)</t>
  </si>
  <si>
    <t>2012</t>
  </si>
  <si>
    <t>STK_FLOW</t>
  </si>
  <si>
    <t>Croatia</t>
  </si>
  <si>
    <t>EU-28</t>
  </si>
  <si>
    <t>Article in 'Packaging Directive'</t>
  </si>
  <si>
    <t>Table 2: First and second stage targets and the years in which they must be achieved (¹)(²)</t>
  </si>
  <si>
    <t>(¹) The target dates in the table always refer to the end of the year.</t>
  </si>
  <si>
    <t>First stage (2001)</t>
  </si>
  <si>
    <t>Bookmark</t>
  </si>
  <si>
    <t>2013</t>
  </si>
  <si>
    <t>Percentage</t>
  </si>
  <si>
    <t>Romania (¹)</t>
  </si>
  <si>
    <t>Iceland (¹)</t>
  </si>
  <si>
    <t>(¹) 2012 data.</t>
  </si>
  <si>
    <t>Figure 8: Recovery rate of packaging waste, 2013</t>
  </si>
  <si>
    <t>29.02.16</t>
  </si>
  <si>
    <t>10.05.16</t>
  </si>
  <si>
    <t>http://appsso.eurostat.ec.europa.eu/nui/show.do?query=BOOKMARK_DS-056956_QID_-13FA5E41_UID_-3F171EB0&amp;layout=WST_OPER,L,X,0;TIME,C,X,1;GEO,L,Y,0;WASTE,L,Z,0;STK_FLOW,L,Z,1;UNIT,L,Z,2;INDICATORS,C,Z,3;&amp;zSelection=DS-056956INDICATORS,OBS_FLAG;DS-056956UNIT,PC;DS-056956WASTE,W1501;DS-056956STK_FLOW,DOM;&amp;rankName1=STK-FLOW_1_2_-1_2&amp;rankName2=UNIT_1_2_-1_2&amp;rankName3=WASTE_1_2_-1_2&amp;rankName4=INDICATORS_1_2_-1_2&amp;rankName5=WST-OPER_1_2_0_0&amp;rankName6=TIME_1_0_1_0&amp;rankName7=GEO_1_2_0_1&amp;rStp=&amp;cStp=&amp;rDCh=&amp;cDCh=&amp;rDM=true&amp;cDM=true&amp;footnes=false&amp;empty=false&amp;wai=false&amp;time_mode=NONE&amp;time_most_recent=false&amp;lang=EN&amp;cfo=%23%23%23%2C%23%23%23.%23%23%23</t>
  </si>
  <si>
    <t>Figure 9: Recycling rate of packaging waste, 2013</t>
  </si>
  <si>
    <t>http://appsso.eurostat.ec.europa.eu/nui/show.do?query=BOOKMARK_DS-056956_QID_4D97030A_UID_-3F171EB0&amp;layout=WST_OPER,L,X,0;TIME,C,X,1;GEO,L,Y,0;WASTE,L,Z,0;STK_FLOW,L,Z,1;UNIT,L,Z,2;INDICATORS,C,Z,3;&amp;zSelection=DS-056956INDICATORS,OBS_FLAG;DS-056956UNIT,PC;DS-056956WASTE,W1501;DS-056956STK_FLOW,DOM;&amp;rankName1=STK-FLOW_1_2_-1_2&amp;rankName2=UNIT_1_2_-1_2&amp;rankName3=WASTE_1_2_-1_2&amp;rankName4=INDICATORS_1_2_-1_2&amp;rankName5=WST-OPER_1_2_0_0&amp;rankName6=TIME_1_0_1_0&amp;rankName7=GEO_1_2_0_1&amp;rStp=&amp;cStp=&amp;rDCh=&amp;cDCh=&amp;rDM=true&amp;cDM=true&amp;footnes=false&amp;empty=false&amp;wai=false&amp;time_mode=NONE&amp;time_most_recent=false&amp;lang=EN&amp;cfo=%23%23%23%2C%23%23%23.%23%23%23</t>
  </si>
  <si>
    <t>Second stage (2008)</t>
  </si>
  <si>
    <t>§6(¹)(a)
(Overall target: 50–65 %)</t>
  </si>
  <si>
    <t>§6(¹)(c)
(Plastics: 15 %)</t>
  </si>
  <si>
    <t>§6(¹)(b)
(Overall target:
60 %)</t>
  </si>
  <si>
    <t>§6(¹)(d)
(Overall target:
55–80 %)</t>
  </si>
  <si>
    <t>§6(¹)(e)(i)
(Glass:
min. 60 %)</t>
  </si>
  <si>
    <t>§6(¹)(e)(ii)
(Paper and board:
min. 60 %)</t>
  </si>
  <si>
    <t>§6(¹)(e)(iii)
(Metals:
min. 50 %)</t>
  </si>
  <si>
    <t>§6(¹)(e)(iv)
(Plastics:
min. 22.5 %)</t>
  </si>
  <si>
    <t>§6(¹)(e)(v)
(Wood:
min. 15 %)</t>
  </si>
  <si>
    <t>(²) The data for wood shall not be used for the purpose of evaluating the target of a minimum of 15 % by weight for each packaging material, as provided for in article 6(¹)(c) of Directive 94/62/EC, as amended by Directive 2004/12/EC.</t>
  </si>
  <si>
    <t>Czechia</t>
  </si>
  <si>
    <t xml:space="preserve">Directorate E: Sectoral and regional statistics </t>
  </si>
  <si>
    <t>Unit E.2: Environmental statistics and accounts; sustainable development</t>
  </si>
  <si>
    <t>European Commission</t>
  </si>
  <si>
    <t>2920 Luxembourg</t>
  </si>
  <si>
    <t>Title:</t>
  </si>
  <si>
    <t>Plastic carrier bags statistics</t>
  </si>
  <si>
    <t xml:space="preserve">Description: </t>
  </si>
  <si>
    <t>Version:</t>
  </si>
  <si>
    <t>Source of data:</t>
  </si>
  <si>
    <t>Eurostat. Light weight plastic carrier bags by wall thickness.</t>
  </si>
  <si>
    <t>[env_waspcb]</t>
  </si>
  <si>
    <t>Last update:</t>
  </si>
  <si>
    <t>Extracted on:</t>
  </si>
  <si>
    <t>Related documents:</t>
  </si>
  <si>
    <t>Copyright information:</t>
  </si>
  <si>
    <t>Eurostat has a policy of encouraging free re-use of its data, both for non-commercial and commercial purposes. All statistical data, metadata, content of web pages or other dissemination tools, official publications and other documents published on its website, with the exceptions listed in the online copyright notice, can be reused without any payment or written licence provided that:</t>
  </si>
  <si>
    <t xml:space="preserve">   &gt; the source is indicated as Eurostat</t>
  </si>
  <si>
    <t xml:space="preserve">   &gt; when re-use involves modifications to the data or text, this must be stated clearly to the end user of the information</t>
  </si>
  <si>
    <t>The complete copyright notice can be found on Eurostat website:</t>
  </si>
  <si>
    <t>Disclaimer:</t>
  </si>
  <si>
    <t>Whilst every care has been taken to ensure that the information contained in this file is correct and complete, the European Commission does not guarantee that the information contained in the file will meet your requirements or that the use of the file will be uninterrupted or error-free. In no event, to the maximum extent permitted by applicable law, shall the European Commission be liable for any loss, expense or damage, of any type or nature arising out to the use of, or inability to access this information.</t>
  </si>
  <si>
    <t>(number per capita)</t>
  </si>
  <si>
    <t>(¹) Eurostat estimate.</t>
  </si>
  <si>
    <t>EU (¹)</t>
  </si>
  <si>
    <t>(²) 2020 data not available.</t>
  </si>
  <si>
    <t>Bulgaria (²)</t>
  </si>
  <si>
    <t>Estonia (²)</t>
  </si>
  <si>
    <t>Finland (²)</t>
  </si>
  <si>
    <t>Greece (²)</t>
  </si>
  <si>
    <t>Italy (²)</t>
  </si>
  <si>
    <t>Romania (²)</t>
  </si>
  <si>
    <t>Note: countries are ranked based on 2020 data. Data are not available for Denmark, Netherlands and Malta.</t>
  </si>
  <si>
    <t>https://ec.europa.eu/eurostat/web/main/about-us/policies/copyright</t>
  </si>
  <si>
    <t>Consumption of plastic carrier bags</t>
  </si>
  <si>
    <t>October 2023</t>
  </si>
  <si>
    <r>
      <t xml:space="preserve">This file accompanies the </t>
    </r>
    <r>
      <rPr>
        <b/>
        <sz val="10"/>
        <color theme="1"/>
        <rFont val="Arial"/>
        <family val="2"/>
      </rPr>
      <t>Statistics Explained</t>
    </r>
    <r>
      <rPr>
        <sz val="10"/>
        <color theme="1"/>
        <rFont val="Arial"/>
        <family val="2"/>
      </rPr>
      <t xml:space="preserve"> article: '</t>
    </r>
    <r>
      <rPr>
        <b/>
        <sz val="10"/>
        <color theme="1"/>
        <rFont val="Arial"/>
        <family val="2"/>
      </rPr>
      <t>Consumption of plastic carrier bags</t>
    </r>
    <r>
      <rPr>
        <sz val="10"/>
        <color theme="1"/>
        <rFont val="Arial"/>
        <family val="2"/>
      </rPr>
      <t>' and contains the figures and underlying data used in the article.</t>
    </r>
  </si>
  <si>
    <r>
      <t>Source:</t>
    </r>
    <r>
      <rPr>
        <sz val="10"/>
        <rFont val="Arial"/>
        <family val="2"/>
      </rPr>
      <t xml:space="preserve"> Eurostat (online data code: env_waspcb)</t>
    </r>
  </si>
  <si>
    <r>
      <rPr>
        <i/>
        <sz val="10"/>
        <rFont val="Arial"/>
        <family val="2"/>
      </rPr>
      <t>Source:</t>
    </r>
    <r>
      <rPr>
        <sz val="10"/>
        <rFont val="Arial"/>
        <family val="2"/>
      </rPr>
      <t xml:space="preserve"> Eurostat (online data code: env_waspac)</t>
    </r>
  </si>
  <si>
    <r>
      <t>Source:</t>
    </r>
    <r>
      <rPr>
        <sz val="10"/>
        <rFont val="Arial"/>
        <family val="2"/>
      </rPr>
      <t xml:space="preserve"> Council Directive 94/62/EC</t>
    </r>
  </si>
  <si>
    <r>
      <t xml:space="preserve">Recycling and recovery rates </t>
    </r>
    <r>
      <rPr>
        <b/>
        <sz val="10"/>
        <color indexed="10"/>
        <rFont val="Arial"/>
        <family val="2"/>
      </rPr>
      <t>2011</t>
    </r>
  </si>
  <si>
    <t>Figure 1: Consumption of lightweight plastic carrier bags, 2018-2021</t>
  </si>
  <si>
    <t>Note: Lightweight plastic carrier bags (LPCB), no breakdown: wall thickness less than 50 microns. Detailed breakdown: Very lightweight plastic carrier bags (VLPCB) (less than 15 microns); Lightweight plastic carrier bags 15 to &lt;50 microns (LPCB 15 to &lt;50 microns). Only countries for which data are available are displayed.</t>
  </si>
  <si>
    <t>Figure 2: Consumption of lightweight plastic carrier bags, 2021</t>
  </si>
  <si>
    <t>No breakdown reported 
(&lt;50 microns)</t>
  </si>
  <si>
    <t>Very lightweight plastic carrier bags 
(&lt;15 microns)</t>
  </si>
  <si>
    <t>Lightweight plastic carrier bags 
(15 to &lt;50 microns)</t>
  </si>
  <si>
    <t>Target 
2025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</si>
</sst>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0.0"/>
    <numFmt numFmtId="166" formatCode="#,##0.0"/>
    <numFmt numFmtId="167" formatCode="dd\.mm\.yy"/>
    <numFmt numFmtId="168" formatCode="[$-F800]dddd\,\ mmmm\ dd\,\ yyyy"/>
  </numFmts>
  <fonts count="27">
    <font>
      <sz val="10"/>
      <name val="Arial"/>
      <family val="2"/>
    </font>
    <font>
      <sz val="8"/>
      <name val="Arial"/>
      <family val="2"/>
    </font>
    <font>
      <u val="single"/>
      <sz val="5"/>
      <color indexed="12"/>
      <name val="Arial"/>
      <family val="2"/>
    </font>
    <font>
      <sz val="11"/>
      <name val="Arial"/>
      <family val="2"/>
    </font>
    <font>
      <sz val="9"/>
      <name val="Arial"/>
      <family val="2"/>
    </font>
    <font>
      <u val="single"/>
      <sz val="11"/>
      <color theme="10"/>
      <name val="Calibri"/>
      <family val="2"/>
      <scheme val="minor"/>
    </font>
    <font>
      <b/>
      <sz val="12"/>
      <name val="Arial"/>
      <family val="2"/>
    </font>
    <font>
      <sz val="10"/>
      <color theme="1"/>
      <name val="Arial"/>
      <family val="2"/>
    </font>
    <font>
      <b/>
      <sz val="10"/>
      <color theme="1"/>
      <name val="Arial"/>
      <family val="2"/>
    </font>
    <font>
      <b/>
      <sz val="10"/>
      <color rgb="FF005953"/>
      <name val="Arial"/>
      <family val="2"/>
    </font>
    <font>
      <u val="single"/>
      <sz val="10"/>
      <color theme="10"/>
      <name val="Arial"/>
      <family val="2"/>
    </font>
    <font>
      <sz val="10"/>
      <color rgb="FF555555"/>
      <name val="Arial"/>
      <family val="2"/>
    </font>
    <font>
      <sz val="10"/>
      <color indexed="12"/>
      <name val="Arial"/>
      <family val="2"/>
    </font>
    <font>
      <u val="single"/>
      <sz val="10"/>
      <color indexed="12"/>
      <name val="Arial"/>
      <family val="2"/>
    </font>
    <font>
      <i/>
      <sz val="10"/>
      <color theme="1"/>
      <name val="Arial"/>
      <family val="2"/>
    </font>
    <font>
      <sz val="10"/>
      <color rgb="FF005953"/>
      <name val="Arial"/>
      <family val="2"/>
    </font>
    <font>
      <sz val="10"/>
      <color theme="10"/>
      <name val="Arial"/>
      <family val="2"/>
    </font>
    <font>
      <b/>
      <sz val="10"/>
      <name val="Arial"/>
      <family val="2"/>
    </font>
    <font>
      <i/>
      <sz val="10"/>
      <name val="Arial"/>
      <family val="2"/>
    </font>
    <font>
      <u val="single"/>
      <sz val="10"/>
      <name val="Arial"/>
      <family val="2"/>
    </font>
    <font>
      <b/>
      <sz val="10"/>
      <color indexed="10"/>
      <name val="Arial"/>
      <family val="2"/>
    </font>
    <font>
      <sz val="10"/>
      <color rgb="FFFF0000"/>
      <name val="Arial"/>
      <family val="2"/>
    </font>
    <font>
      <sz val="12"/>
      <color rgb="FF000000"/>
      <name val="Arial"/>
      <family val="2"/>
    </font>
    <font>
      <b/>
      <sz val="18"/>
      <color rgb="FF000000"/>
      <name val="Arial"/>
      <family val="2"/>
    </font>
    <font>
      <b/>
      <sz val="12"/>
      <color rgb="FF000000"/>
      <name val="Arial"/>
      <family val="2"/>
    </font>
    <font>
      <sz val="12"/>
      <name val="Arial"/>
      <family val="2"/>
    </font>
    <font>
      <i/>
      <sz val="12"/>
      <name val="Arial"/>
      <family val="2"/>
    </font>
  </fonts>
  <fills count="11">
    <fill>
      <patternFill/>
    </fill>
    <fill>
      <patternFill patternType="gray125"/>
    </fill>
    <fill>
      <patternFill patternType="solid">
        <fgColor rgb="FF00978B"/>
        <bgColor indexed="64"/>
      </patternFill>
    </fill>
    <fill>
      <patternFill patternType="solid">
        <fgColor rgb="FFF0FFFF"/>
        <bgColor indexed="64"/>
      </patternFill>
    </fill>
    <fill>
      <patternFill patternType="solid">
        <fgColor rgb="FF00978B"/>
        <bgColor indexed="64"/>
      </patternFill>
    </fill>
    <fill>
      <patternFill patternType="solid">
        <fgColor theme="0"/>
        <bgColor indexed="64"/>
      </patternFill>
    </fill>
    <fill>
      <patternFill patternType="solid">
        <fgColor rgb="FFFFFF00"/>
        <bgColor indexed="64"/>
      </patternFill>
    </fill>
    <fill>
      <patternFill patternType="solid">
        <fgColor indexed="4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0" tint="-0.1499900072813034"/>
        <bgColor indexed="64"/>
      </patternFill>
    </fill>
  </fills>
  <borders count="20">
    <border>
      <left/>
      <right/>
      <top/>
      <bottom/>
      <diagonal/>
    </border>
    <border>
      <left style="thin">
        <color indexed="8"/>
      </left>
      <right style="thin">
        <color indexed="8"/>
      </right>
      <top style="thin">
        <color indexed="8"/>
      </top>
      <bottom style="thin">
        <color indexed="8"/>
      </bottom>
    </border>
    <border>
      <left/>
      <right/>
      <top style="thin">
        <color rgb="FF000000"/>
      </top>
      <bottom/>
    </border>
    <border>
      <left/>
      <right/>
      <top style="thin">
        <color rgb="FF000000"/>
      </top>
      <bottom style="hair">
        <color rgb="FFC0C0C0"/>
      </bottom>
    </border>
    <border>
      <left/>
      <right/>
      <top style="hair">
        <color rgb="FFC0C0C0"/>
      </top>
      <bottom style="hair">
        <color rgb="FFC0C0C0"/>
      </bottom>
    </border>
    <border>
      <left/>
      <right/>
      <top style="hair">
        <color rgb="FFC0C0C0"/>
      </top>
      <bottom style="thin">
        <color rgb="FF000000"/>
      </bottom>
    </border>
    <border>
      <left style="hair">
        <color rgb="FFA6A6A6"/>
      </left>
      <right/>
      <top style="thin">
        <color rgb="FF000000"/>
      </top>
      <bottom/>
    </border>
    <border>
      <left style="hair">
        <color rgb="FFA6A6A6"/>
      </left>
      <right/>
      <top style="thin">
        <color rgb="FF000000"/>
      </top>
      <bottom style="hair">
        <color rgb="FFC0C0C0"/>
      </bottom>
    </border>
    <border>
      <left style="hair">
        <color rgb="FFA6A6A6"/>
      </left>
      <right/>
      <top style="hair">
        <color rgb="FFC0C0C0"/>
      </top>
      <bottom style="hair">
        <color rgb="FFC0C0C0"/>
      </bottom>
    </border>
    <border>
      <left style="hair">
        <color rgb="FFA6A6A6"/>
      </left>
      <right/>
      <top style="hair">
        <color rgb="FFC0C0C0"/>
      </top>
      <bottom style="thin">
        <color rgb="FF000000"/>
      </bottom>
    </border>
    <border>
      <left/>
      <right/>
      <top style="hair">
        <color rgb="FFC0C0C0"/>
      </top>
      <bottom/>
    </border>
    <border>
      <left/>
      <right/>
      <top/>
      <bottom style="thin">
        <color rgb="FF000000"/>
      </bottom>
    </border>
    <border>
      <left/>
      <right/>
      <top/>
      <bottom style="hair">
        <color rgb="FFC0C0C0"/>
      </bottom>
    </border>
    <border>
      <left/>
      <right/>
      <top style="thin">
        <color rgb="FF000000"/>
      </top>
      <bottom style="thin">
        <color rgb="FF000000"/>
      </bottom>
    </border>
    <border>
      <left/>
      <right/>
      <top style="thin"/>
      <bottom style="thin">
        <color rgb="FF000000"/>
      </bottom>
    </border>
    <border>
      <left style="hair">
        <color rgb="FFA6A6A6"/>
      </left>
      <right/>
      <top style="thin">
        <color rgb="FF000000"/>
      </top>
      <bottom style="thin">
        <color rgb="FF000000"/>
      </bottom>
    </border>
    <border>
      <left style="hair">
        <color rgb="FFA6A6A6"/>
      </left>
      <right/>
      <top/>
      <bottom style="hair">
        <color rgb="FFC0C0C0"/>
      </bottom>
    </border>
    <border>
      <left style="hair">
        <color rgb="FFA6A6A6"/>
      </left>
      <right/>
      <top style="hair">
        <color rgb="FFC0C0C0"/>
      </top>
      <bottom/>
    </border>
    <border>
      <left style="hair">
        <color rgb="FFA6A6A6"/>
      </left>
      <right/>
      <top/>
      <bottom style="thin">
        <color rgb="FF000000"/>
      </bottom>
    </border>
    <border>
      <left style="hair">
        <color rgb="FFA6A6A6"/>
      </left>
      <right/>
      <top style="thin"/>
      <bottom style="thin">
        <color rgb="FF000000"/>
      </bottom>
    </border>
  </borders>
  <cellStyleXfs count="3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lignment/>
      <protection locked="0"/>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4" fillId="0" borderId="0" applyNumberFormat="0" applyFill="0" applyBorder="0" applyProtection="0">
      <alignment vertical="center"/>
    </xf>
    <xf numFmtId="0" fontId="5" fillId="0" borderId="0" applyNumberFormat="0" applyFill="0" applyBorder="0" applyAlignment="0" applyProtection="0"/>
  </cellStyleXfs>
  <cellXfs count="172">
    <xf numFmtId="0" fontId="0" fillId="0" borderId="0" xfId="0"/>
    <xf numFmtId="0" fontId="7" fillId="2" borderId="0" xfId="36" applyFont="1" applyFill="1" applyAlignment="1">
      <alignment/>
    </xf>
    <xf numFmtId="0" fontId="7" fillId="0" borderId="0" xfId="36" applyFont="1" applyAlignment="1">
      <alignment/>
    </xf>
    <xf numFmtId="0" fontId="8" fillId="3" borderId="0" xfId="36" applyFont="1" applyFill="1" applyAlignment="1">
      <alignment/>
    </xf>
    <xf numFmtId="0" fontId="7" fillId="3" borderId="0" xfId="36" applyFont="1" applyFill="1" applyAlignment="1">
      <alignment/>
    </xf>
    <xf numFmtId="0" fontId="7" fillId="3" borderId="0" xfId="36" applyFont="1" applyFill="1" applyBorder="1" applyAlignment="1">
      <alignment/>
    </xf>
    <xf numFmtId="0" fontId="9" fillId="3" borderId="0" xfId="36" applyFont="1" applyFill="1" applyAlignment="1">
      <alignment/>
    </xf>
    <xf numFmtId="0" fontId="7" fillId="4" borderId="0" xfId="36" applyFont="1" applyFill="1" applyAlignment="1">
      <alignment/>
    </xf>
    <xf numFmtId="0" fontId="10" fillId="3" borderId="0" xfId="37" applyFont="1" applyFill="1"/>
    <xf numFmtId="0" fontId="7" fillId="0" borderId="0" xfId="36" applyFont="1" applyFill="1" applyAlignment="1">
      <alignment/>
    </xf>
    <xf numFmtId="0" fontId="9" fillId="0" borderId="0" xfId="36" applyFont="1" applyAlignment="1">
      <alignment/>
    </xf>
    <xf numFmtId="17" fontId="7" fillId="0" borderId="0" xfId="36" applyNumberFormat="1" applyFont="1" applyAlignment="1" quotePrefix="1">
      <alignment/>
    </xf>
    <xf numFmtId="0" fontId="11" fillId="0" borderId="0" xfId="30" applyFont="1" applyAlignment="1">
      <alignment vertical="center"/>
      <protection/>
    </xf>
    <xf numFmtId="0" fontId="12" fillId="0" borderId="0" xfId="20" applyFont="1" applyAlignment="1" applyProtection="1">
      <alignment horizontal="left"/>
      <protection/>
    </xf>
    <xf numFmtId="0" fontId="13" fillId="0" borderId="0" xfId="20" applyFont="1" applyAlignment="1" applyProtection="1">
      <alignment horizontal="left"/>
      <protection/>
    </xf>
    <xf numFmtId="0" fontId="12" fillId="0" borderId="0" xfId="20" applyFont="1" applyAlignment="1" applyProtection="1">
      <alignment/>
      <protection/>
    </xf>
    <xf numFmtId="0" fontId="13" fillId="0" borderId="0" xfId="20" applyFont="1" applyAlignment="1" applyProtection="1">
      <alignment/>
      <protection/>
    </xf>
    <xf numFmtId="0" fontId="14" fillId="0" borderId="0" xfId="36" applyFont="1" applyAlignment="1">
      <alignment/>
    </xf>
    <xf numFmtId="0" fontId="15" fillId="2" borderId="0" xfId="36" applyFont="1" applyFill="1" applyAlignment="1">
      <alignment vertical="top"/>
    </xf>
    <xf numFmtId="0" fontId="7" fillId="2" borderId="0" xfId="36" applyFont="1" applyFill="1" applyAlignment="1">
      <alignment horizontal="left"/>
    </xf>
    <xf numFmtId="0" fontId="7" fillId="2" borderId="0" xfId="36" applyFont="1" applyFill="1" applyAlignment="1">
      <alignment horizontal="left" vertical="top" wrapText="1"/>
    </xf>
    <xf numFmtId="0" fontId="15" fillId="0" borderId="0" xfId="36" applyFont="1" applyFill="1" applyAlignment="1">
      <alignment vertical="top"/>
    </xf>
    <xf numFmtId="0" fontId="7" fillId="0" borderId="0" xfId="36" applyFont="1" applyFill="1" applyAlignment="1">
      <alignment horizontal="left"/>
    </xf>
    <xf numFmtId="0" fontId="7" fillId="0" borderId="0" xfId="36" applyFont="1" applyFill="1" applyAlignment="1">
      <alignment horizontal="left" vertical="top" wrapText="1"/>
    </xf>
    <xf numFmtId="0" fontId="16" fillId="0" borderId="0" xfId="37" applyFont="1"/>
    <xf numFmtId="0" fontId="15" fillId="0" borderId="0" xfId="36" applyFont="1" applyAlignment="1">
      <alignment/>
    </xf>
    <xf numFmtId="49" fontId="7" fillId="0" borderId="0" xfId="36" applyNumberFormat="1" applyFont="1" applyAlignment="1">
      <alignment/>
    </xf>
    <xf numFmtId="0" fontId="17" fillId="0" borderId="0" xfId="0" applyFont="1" applyAlignment="1">
      <alignment horizontal="left"/>
    </xf>
    <xf numFmtId="0" fontId="0" fillId="0" borderId="0" xfId="0" applyFont="1"/>
    <xf numFmtId="0" fontId="0" fillId="0" borderId="0" xfId="30">
      <alignment/>
      <protection/>
    </xf>
    <xf numFmtId="0" fontId="0" fillId="5" borderId="0" xfId="0" applyFont="1" applyFill="1"/>
    <xf numFmtId="0" fontId="17" fillId="0" borderId="0" xfId="0" applyFont="1" applyAlignment="1">
      <alignment horizontal="left" wrapText="1"/>
    </xf>
    <xf numFmtId="0" fontId="17" fillId="0" borderId="0" xfId="0" applyFont="1"/>
    <xf numFmtId="165" fontId="0" fillId="0" borderId="0" xfId="0" applyNumberFormat="1" applyFont="1"/>
    <xf numFmtId="0" fontId="17" fillId="0" borderId="0" xfId="0" applyFont="1" applyAlignment="1">
      <alignment horizontal="left" vertical="center" wrapText="1" indent="1"/>
    </xf>
    <xf numFmtId="165" fontId="17" fillId="0" borderId="0" xfId="0" applyNumberFormat="1" applyFont="1" applyAlignment="1">
      <alignment horizontal="center" vertical="center" wrapText="1"/>
    </xf>
    <xf numFmtId="165" fontId="0" fillId="0" borderId="0" xfId="0" applyNumberFormat="1" applyFont="1" applyAlignment="1">
      <alignment horizontal="center" vertical="center" wrapText="1"/>
    </xf>
    <xf numFmtId="165" fontId="0" fillId="6" borderId="0" xfId="0" applyNumberFormat="1" applyFont="1" applyFill="1"/>
    <xf numFmtId="0" fontId="0" fillId="6" borderId="0" xfId="0" applyFont="1" applyFill="1"/>
    <xf numFmtId="0" fontId="0" fillId="0" borderId="0" xfId="22" applyFont="1">
      <alignment/>
      <protection/>
    </xf>
    <xf numFmtId="167" fontId="0" fillId="0" borderId="0" xfId="22" applyNumberFormat="1" applyFont="1">
      <alignment/>
      <protection/>
    </xf>
    <xf numFmtId="0" fontId="0" fillId="7" borderId="1" xfId="22" applyFont="1" applyFill="1" applyBorder="1">
      <alignment/>
      <protection/>
    </xf>
    <xf numFmtId="166" fontId="0" fillId="6" borderId="1" xfId="22" applyNumberFormat="1" applyFont="1" applyFill="1" applyBorder="1">
      <alignment/>
      <protection/>
    </xf>
    <xf numFmtId="166" fontId="0" fillId="0" borderId="1" xfId="22" applyNumberFormat="1" applyFont="1" applyBorder="1">
      <alignment/>
      <protection/>
    </xf>
    <xf numFmtId="0" fontId="19" fillId="0" borderId="0" xfId="0" applyFont="1"/>
    <xf numFmtId="0" fontId="17" fillId="8" borderId="2" xfId="0" applyFont="1" applyFill="1" applyBorder="1" applyAlignment="1">
      <alignment horizontal="left" wrapText="1"/>
    </xf>
    <xf numFmtId="0" fontId="17" fillId="8" borderId="2" xfId="0" applyFont="1" applyFill="1" applyBorder="1" applyAlignment="1">
      <alignment horizontal="center" vertical="center"/>
    </xf>
    <xf numFmtId="0" fontId="17" fillId="9" borderId="2" xfId="0" applyFont="1" applyFill="1" applyBorder="1" applyAlignment="1">
      <alignment horizontal="left" vertical="center" wrapText="1"/>
    </xf>
    <xf numFmtId="0" fontId="17" fillId="0" borderId="3" xfId="0" applyFont="1" applyBorder="1" applyAlignment="1">
      <alignment horizontal="left" wrapText="1"/>
    </xf>
    <xf numFmtId="0" fontId="17" fillId="0" borderId="4" xfId="0" applyFont="1" applyBorder="1" applyAlignment="1">
      <alignment horizontal="left" wrapText="1"/>
    </xf>
    <xf numFmtId="0" fontId="17" fillId="0" borderId="5" xfId="0" applyFont="1" applyBorder="1" applyAlignment="1">
      <alignment horizontal="left" wrapText="1"/>
    </xf>
    <xf numFmtId="0" fontId="0" fillId="9" borderId="6" xfId="0" applyFont="1" applyFill="1" applyBorder="1" applyAlignment="1">
      <alignment horizontal="center" vertical="top" wrapText="1"/>
    </xf>
    <xf numFmtId="0" fontId="0" fillId="9" borderId="2" xfId="0" applyFont="1" applyFill="1" applyBorder="1" applyAlignment="1">
      <alignment horizontal="center" vertical="top" wrapText="1"/>
    </xf>
    <xf numFmtId="0" fontId="0" fillId="0" borderId="0" xfId="0" applyFont="1" applyAlignment="1">
      <alignment wrapText="1"/>
    </xf>
    <xf numFmtId="0" fontId="0" fillId="0" borderId="7" xfId="0" applyFont="1" applyBorder="1" applyAlignment="1">
      <alignment horizontal="center" vertical="center" wrapText="1"/>
    </xf>
    <xf numFmtId="0" fontId="0" fillId="0" borderId="3" xfId="0" applyFont="1" applyBorder="1" applyAlignment="1">
      <alignment horizontal="center" vertical="center" wrapText="1"/>
    </xf>
    <xf numFmtId="0" fontId="0" fillId="0" borderId="8" xfId="0" applyFont="1" applyBorder="1" applyAlignment="1">
      <alignment horizontal="center" vertical="center" wrapText="1"/>
    </xf>
    <xf numFmtId="0" fontId="0" fillId="0" borderId="4" xfId="0" applyFont="1" applyBorder="1" applyAlignment="1">
      <alignment horizontal="center" vertical="center" wrapText="1"/>
    </xf>
    <xf numFmtId="0" fontId="0" fillId="0" borderId="8" xfId="0" applyFont="1" applyBorder="1" applyAlignment="1">
      <alignment horizontal="center" vertical="center"/>
    </xf>
    <xf numFmtId="0" fontId="0" fillId="0" borderId="4" xfId="0" applyFont="1" applyBorder="1" applyAlignment="1">
      <alignment horizontal="center" vertical="center"/>
    </xf>
    <xf numFmtId="0" fontId="0" fillId="0" borderId="4" xfId="0" applyFont="1" applyBorder="1" applyAlignment="1">
      <alignment horizontal="center"/>
    </xf>
    <xf numFmtId="0" fontId="0" fillId="0" borderId="9" xfId="0" applyFont="1" applyBorder="1" applyAlignment="1">
      <alignment horizontal="center" vertical="center"/>
    </xf>
    <xf numFmtId="0" fontId="0" fillId="0" borderId="5" xfId="0" applyFont="1" applyBorder="1" applyAlignment="1">
      <alignment horizontal="center" vertical="center"/>
    </xf>
    <xf numFmtId="0" fontId="0" fillId="0" borderId="5" xfId="0" applyFont="1" applyBorder="1" applyAlignment="1">
      <alignment horizontal="center"/>
    </xf>
    <xf numFmtId="0" fontId="18" fillId="0" borderId="0" xfId="20" applyFont="1" applyAlignment="1" applyProtection="1">
      <alignment/>
      <protection/>
    </xf>
    <xf numFmtId="0" fontId="0" fillId="0" borderId="0" xfId="0" applyFont="1" applyAlignment="1" quotePrefix="1">
      <alignment horizontal="left"/>
    </xf>
    <xf numFmtId="0" fontId="0" fillId="10" borderId="0" xfId="0" applyFont="1" applyFill="1"/>
    <xf numFmtId="164" fontId="0" fillId="0" borderId="0" xfId="15" applyNumberFormat="1" applyFont="1" applyAlignment="1">
      <alignment horizontal="center"/>
    </xf>
    <xf numFmtId="0" fontId="0" fillId="0" borderId="0" xfId="26" applyFont="1">
      <alignment/>
      <protection/>
    </xf>
    <xf numFmtId="167" fontId="0" fillId="0" borderId="0" xfId="26" applyNumberFormat="1" applyFont="1">
      <alignment/>
      <protection/>
    </xf>
    <xf numFmtId="0" fontId="0" fillId="7" borderId="1" xfId="26" applyFont="1" applyFill="1" applyBorder="1">
      <alignment/>
      <protection/>
    </xf>
    <xf numFmtId="3" fontId="0" fillId="0" borderId="1" xfId="26" applyNumberFormat="1" applyFont="1" applyBorder="1">
      <alignment/>
      <protection/>
    </xf>
    <xf numFmtId="0" fontId="0" fillId="0" borderId="1" xfId="26" applyFont="1" applyBorder="1">
      <alignment/>
      <protection/>
    </xf>
    <xf numFmtId="3" fontId="0" fillId="0" borderId="0" xfId="26" applyNumberFormat="1" applyFont="1">
      <alignment/>
      <protection/>
    </xf>
    <xf numFmtId="9" fontId="0" fillId="0" borderId="0" xfId="15" applyFont="1"/>
    <xf numFmtId="0" fontId="17" fillId="9" borderId="2" xfId="0" applyFont="1" applyFill="1" applyBorder="1" applyAlignment="1">
      <alignment horizontal="left"/>
    </xf>
    <xf numFmtId="0" fontId="17" fillId="0" borderId="4" xfId="0" applyFont="1" applyBorder="1" applyAlignment="1">
      <alignment horizontal="left"/>
    </xf>
    <xf numFmtId="0" fontId="17" fillId="0" borderId="10" xfId="0" applyFont="1" applyBorder="1" applyAlignment="1">
      <alignment horizontal="left"/>
    </xf>
    <xf numFmtId="0" fontId="17" fillId="0" borderId="5" xfId="0" applyFont="1" applyBorder="1" applyAlignment="1">
      <alignment horizontal="left"/>
    </xf>
    <xf numFmtId="0" fontId="17" fillId="0" borderId="11" xfId="0" applyFont="1" applyBorder="1" applyAlignment="1">
      <alignment horizontal="left"/>
    </xf>
    <xf numFmtId="0" fontId="17" fillId="0" borderId="12" xfId="0" applyFont="1" applyBorder="1" applyAlignment="1">
      <alignment horizontal="left"/>
    </xf>
    <xf numFmtId="0" fontId="17" fillId="0" borderId="13" xfId="0" applyFont="1" applyBorder="1" applyAlignment="1">
      <alignment horizontal="left"/>
    </xf>
    <xf numFmtId="0" fontId="0" fillId="9" borderId="2" xfId="0" applyFont="1" applyFill="1" applyBorder="1" applyAlignment="1">
      <alignment horizontal="right" indent="1"/>
    </xf>
    <xf numFmtId="0" fontId="0" fillId="0" borderId="13" xfId="0" applyFont="1" applyBorder="1" applyAlignment="1">
      <alignment horizontal="right" indent="1"/>
    </xf>
    <xf numFmtId="0" fontId="0" fillId="0" borderId="12" xfId="0" applyFont="1" applyBorder="1" applyAlignment="1">
      <alignment horizontal="right" indent="1"/>
    </xf>
    <xf numFmtId="0" fontId="0" fillId="0" borderId="4" xfId="0" applyFont="1" applyBorder="1" applyAlignment="1">
      <alignment horizontal="right" indent="1"/>
    </xf>
    <xf numFmtId="0" fontId="0" fillId="0" borderId="10" xfId="0" applyFont="1" applyBorder="1" applyAlignment="1">
      <alignment horizontal="right" indent="1"/>
    </xf>
    <xf numFmtId="0" fontId="0" fillId="0" borderId="5" xfId="0" applyFont="1" applyBorder="1" applyAlignment="1">
      <alignment horizontal="right" indent="1"/>
    </xf>
    <xf numFmtId="0" fontId="0" fillId="0" borderId="11" xfId="0" applyFont="1" applyBorder="1" applyAlignment="1">
      <alignment horizontal="right" indent="1"/>
    </xf>
    <xf numFmtId="165" fontId="0" fillId="0" borderId="11" xfId="0" applyNumberFormat="1" applyFont="1" applyBorder="1" applyAlignment="1">
      <alignment horizontal="right" indent="1"/>
    </xf>
    <xf numFmtId="0" fontId="17" fillId="8" borderId="2" xfId="30" applyFont="1" applyFill="1" applyBorder="1" applyAlignment="1">
      <alignment horizontal="center" vertical="center"/>
      <protection/>
    </xf>
    <xf numFmtId="0" fontId="8" fillId="9" borderId="2" xfId="30" applyFont="1" applyFill="1" applyBorder="1" applyAlignment="1">
      <alignment horizontal="left"/>
      <protection/>
    </xf>
    <xf numFmtId="0" fontId="8" fillId="0" borderId="4" xfId="30" applyFont="1" applyBorder="1" applyAlignment="1">
      <alignment horizontal="left"/>
      <protection/>
    </xf>
    <xf numFmtId="0" fontId="8" fillId="0" borderId="10" xfId="30" applyFont="1" applyBorder="1" applyAlignment="1">
      <alignment horizontal="left"/>
      <protection/>
    </xf>
    <xf numFmtId="0" fontId="8" fillId="0" borderId="11" xfId="30" applyFont="1" applyBorder="1" applyAlignment="1">
      <alignment horizontal="left"/>
      <protection/>
    </xf>
    <xf numFmtId="0" fontId="8" fillId="0" borderId="12" xfId="30" applyFont="1" applyBorder="1" applyAlignment="1">
      <alignment horizontal="left"/>
      <protection/>
    </xf>
    <xf numFmtId="0" fontId="8" fillId="0" borderId="13" xfId="30" applyFont="1" applyBorder="1" applyAlignment="1">
      <alignment horizontal="left"/>
      <protection/>
    </xf>
    <xf numFmtId="0" fontId="17" fillId="8" borderId="2" xfId="30" applyFont="1" applyFill="1" applyBorder="1" applyAlignment="1">
      <alignment horizontal="center" vertical="center" wrapText="1"/>
      <protection/>
    </xf>
    <xf numFmtId="0" fontId="0" fillId="0" borderId="0" xfId="30" applyAlignment="1">
      <alignment wrapText="1"/>
      <protection/>
    </xf>
    <xf numFmtId="165" fontId="7" fillId="9" borderId="2" xfId="30" applyNumberFormat="1" applyFont="1" applyFill="1" applyBorder="1" applyAlignment="1">
      <alignment horizontal="right" indent="2"/>
      <protection/>
    </xf>
    <xf numFmtId="165" fontId="0" fillId="9" borderId="2" xfId="30" applyNumberFormat="1" applyFill="1" applyBorder="1" applyAlignment="1">
      <alignment horizontal="right" indent="2"/>
      <protection/>
    </xf>
    <xf numFmtId="165" fontId="7" fillId="0" borderId="13" xfId="30" applyNumberFormat="1" applyFont="1" applyBorder="1" applyAlignment="1">
      <alignment horizontal="right" indent="2"/>
      <protection/>
    </xf>
    <xf numFmtId="165" fontId="0" fillId="0" borderId="13" xfId="30" applyNumberFormat="1" applyBorder="1" applyAlignment="1">
      <alignment horizontal="right" indent="2"/>
      <protection/>
    </xf>
    <xf numFmtId="165" fontId="0" fillId="0" borderId="12" xfId="30" applyNumberFormat="1" applyBorder="1" applyAlignment="1">
      <alignment horizontal="right" indent="2"/>
      <protection/>
    </xf>
    <xf numFmtId="165" fontId="7" fillId="0" borderId="4" xfId="30" applyNumberFormat="1" applyFont="1" applyBorder="1" applyAlignment="1">
      <alignment horizontal="right" indent="2"/>
      <protection/>
    </xf>
    <xf numFmtId="165" fontId="0" fillId="0" borderId="4" xfId="30" applyNumberFormat="1" applyBorder="1" applyAlignment="1">
      <alignment horizontal="right" indent="2"/>
      <protection/>
    </xf>
    <xf numFmtId="165" fontId="7" fillId="0" borderId="10" xfId="30" applyNumberFormat="1" applyFont="1" applyBorder="1" applyAlignment="1">
      <alignment horizontal="right" indent="2"/>
      <protection/>
    </xf>
    <xf numFmtId="165" fontId="0" fillId="0" borderId="10" xfId="30" applyNumberFormat="1" applyBorder="1" applyAlignment="1">
      <alignment horizontal="right" indent="2"/>
      <protection/>
    </xf>
    <xf numFmtId="165" fontId="7" fillId="0" borderId="11" xfId="30" applyNumberFormat="1" applyFont="1" applyBorder="1" applyAlignment="1">
      <alignment horizontal="right" indent="2"/>
      <protection/>
    </xf>
    <xf numFmtId="165" fontId="0" fillId="0" borderId="11" xfId="30" applyNumberFormat="1" applyBorder="1" applyAlignment="1">
      <alignment horizontal="right" indent="2"/>
      <protection/>
    </xf>
    <xf numFmtId="165" fontId="0" fillId="0" borderId="4" xfId="0" applyNumberFormat="1" applyFont="1" applyBorder="1" applyAlignment="1">
      <alignment horizontal="right" indent="1"/>
    </xf>
    <xf numFmtId="165" fontId="0" fillId="0" borderId="5" xfId="0" applyNumberFormat="1" applyFont="1" applyBorder="1" applyAlignment="1">
      <alignment horizontal="right" indent="1"/>
    </xf>
    <xf numFmtId="165" fontId="0" fillId="0" borderId="12" xfId="0" applyNumberFormat="1" applyFont="1" applyBorder="1" applyAlignment="1">
      <alignment horizontal="right" indent="1"/>
    </xf>
    <xf numFmtId="165" fontId="0" fillId="0" borderId="10" xfId="0" applyNumberFormat="1" applyFont="1" applyBorder="1" applyAlignment="1">
      <alignment horizontal="right" indent="1"/>
    </xf>
    <xf numFmtId="165" fontId="0" fillId="0" borderId="13" xfId="0" applyNumberFormat="1" applyFont="1" applyBorder="1" applyAlignment="1">
      <alignment horizontal="right" indent="1"/>
    </xf>
    <xf numFmtId="0" fontId="21" fillId="0" borderId="0" xfId="0" applyFont="1"/>
    <xf numFmtId="0" fontId="8" fillId="0" borderId="14" xfId="30" applyFont="1" applyBorder="1" applyAlignment="1">
      <alignment horizontal="left"/>
      <protection/>
    </xf>
    <xf numFmtId="165" fontId="7" fillId="0" borderId="14" xfId="30" applyNumberFormat="1" applyFont="1" applyBorder="1" applyAlignment="1">
      <alignment horizontal="right" indent="2"/>
      <protection/>
    </xf>
    <xf numFmtId="165" fontId="0" fillId="0" borderId="14" xfId="30" applyNumberFormat="1" applyBorder="1" applyAlignment="1">
      <alignment horizontal="right" indent="2"/>
      <protection/>
    </xf>
    <xf numFmtId="0" fontId="8" fillId="0" borderId="0" xfId="30" applyFont="1" applyAlignment="1">
      <alignment horizontal="left"/>
      <protection/>
    </xf>
    <xf numFmtId="165" fontId="7" fillId="0" borderId="0" xfId="30" applyNumberFormat="1" applyFont="1" applyAlignment="1">
      <alignment horizontal="right" indent="2"/>
      <protection/>
    </xf>
    <xf numFmtId="165" fontId="0" fillId="0" borderId="0" xfId="30" applyNumberFormat="1" applyAlignment="1">
      <alignment horizontal="right" indent="2"/>
      <protection/>
    </xf>
    <xf numFmtId="0" fontId="0" fillId="0" borderId="0" xfId="30" applyAlignment="1">
      <alignment horizontal="right" indent="2"/>
      <protection/>
    </xf>
    <xf numFmtId="0" fontId="17" fillId="8" borderId="6" xfId="30" applyFont="1" applyFill="1" applyBorder="1" applyAlignment="1">
      <alignment horizontal="center" vertical="center" wrapText="1"/>
      <protection/>
    </xf>
    <xf numFmtId="0" fontId="0" fillId="9" borderId="6" xfId="30" applyFill="1" applyBorder="1" applyAlignment="1">
      <alignment horizontal="right" indent="2"/>
      <protection/>
    </xf>
    <xf numFmtId="0" fontId="0" fillId="0" borderId="15" xfId="30" applyBorder="1" applyAlignment="1">
      <alignment horizontal="right" indent="2"/>
      <protection/>
    </xf>
    <xf numFmtId="0" fontId="0" fillId="0" borderId="16" xfId="30" applyBorder="1" applyAlignment="1">
      <alignment horizontal="right" indent="2"/>
      <protection/>
    </xf>
    <xf numFmtId="0" fontId="0" fillId="0" borderId="8" xfId="30" applyBorder="1" applyAlignment="1">
      <alignment horizontal="right" indent="2"/>
      <protection/>
    </xf>
    <xf numFmtId="0" fontId="0" fillId="0" borderId="17" xfId="30" applyBorder="1" applyAlignment="1">
      <alignment horizontal="right" indent="2"/>
      <protection/>
    </xf>
    <xf numFmtId="0" fontId="0" fillId="0" borderId="9" xfId="30" applyBorder="1" applyAlignment="1">
      <alignment horizontal="right" indent="2"/>
      <protection/>
    </xf>
    <xf numFmtId="0" fontId="0" fillId="0" borderId="18" xfId="30" applyBorder="1" applyAlignment="1">
      <alignment horizontal="right" indent="2"/>
      <protection/>
    </xf>
    <xf numFmtId="165" fontId="0" fillId="9" borderId="6" xfId="30" applyNumberFormat="1" applyFill="1" applyBorder="1" applyAlignment="1">
      <alignment horizontal="right" indent="2"/>
      <protection/>
    </xf>
    <xf numFmtId="165" fontId="0" fillId="0" borderId="15" xfId="30" applyNumberFormat="1" applyBorder="1" applyAlignment="1">
      <alignment horizontal="right" indent="2"/>
      <protection/>
    </xf>
    <xf numFmtId="165" fontId="0" fillId="0" borderId="16" xfId="30" applyNumberFormat="1" applyBorder="1" applyAlignment="1">
      <alignment horizontal="right" indent="2"/>
      <protection/>
    </xf>
    <xf numFmtId="165" fontId="0" fillId="0" borderId="8" xfId="30" applyNumberFormat="1" applyBorder="1" applyAlignment="1">
      <alignment horizontal="right" indent="2"/>
      <protection/>
    </xf>
    <xf numFmtId="165" fontId="0" fillId="0" borderId="17" xfId="30" applyNumberFormat="1" applyBorder="1" applyAlignment="1">
      <alignment horizontal="right" indent="2"/>
      <protection/>
    </xf>
    <xf numFmtId="165" fontId="0" fillId="0" borderId="19" xfId="30" applyNumberFormat="1" applyBorder="1" applyAlignment="1">
      <alignment horizontal="right" indent="2"/>
      <protection/>
    </xf>
    <xf numFmtId="165" fontId="0" fillId="0" borderId="18" xfId="30" applyNumberFormat="1" applyBorder="1" applyAlignment="1">
      <alignment horizontal="right" indent="2"/>
      <protection/>
    </xf>
    <xf numFmtId="0" fontId="7" fillId="0" borderId="0" xfId="36" applyFont="1" applyAlignment="1">
      <alignment horizontal="left" vertical="top" wrapText="1"/>
    </xf>
    <xf numFmtId="49" fontId="7" fillId="0" borderId="0" xfId="36" applyNumberFormat="1" applyFont="1" applyAlignment="1">
      <alignment horizontal="left"/>
    </xf>
    <xf numFmtId="0" fontId="9" fillId="0" borderId="0" xfId="36" applyFont="1" applyAlignment="1">
      <alignment/>
    </xf>
    <xf numFmtId="0" fontId="9" fillId="0" borderId="0" xfId="36" applyFont="1" applyAlignment="1">
      <alignment vertical="top"/>
    </xf>
    <xf numFmtId="17" fontId="7" fillId="0" borderId="0" xfId="36" applyNumberFormat="1" applyFont="1" applyAlignment="1" quotePrefix="1">
      <alignment/>
    </xf>
    <xf numFmtId="0" fontId="11" fillId="0" borderId="0" xfId="30" applyFont="1" applyAlignment="1">
      <alignment vertical="center"/>
      <protection/>
    </xf>
    <xf numFmtId="0" fontId="12" fillId="0" borderId="0" xfId="20" applyFont="1" applyAlignment="1" applyProtection="1">
      <alignment horizontal="left"/>
      <protection/>
    </xf>
    <xf numFmtId="168" fontId="7" fillId="0" borderId="0" xfId="36" applyNumberFormat="1" applyFont="1" applyAlignment="1" quotePrefix="1">
      <alignment horizontal="left"/>
    </xf>
    <xf numFmtId="0" fontId="12" fillId="0" borderId="0" xfId="20" applyFont="1" applyAlignment="1" applyProtection="1">
      <alignment/>
      <protection/>
    </xf>
    <xf numFmtId="0" fontId="7" fillId="0" borderId="0" xfId="36" applyFont="1" applyAlignment="1">
      <alignment/>
    </xf>
    <xf numFmtId="0" fontId="9" fillId="3" borderId="0" xfId="36" applyFont="1" applyFill="1" applyAlignment="1">
      <alignment vertical="center"/>
    </xf>
    <xf numFmtId="0" fontId="9" fillId="3" borderId="0" xfId="36" applyFont="1" applyFill="1" applyAlignment="1">
      <alignment/>
    </xf>
    <xf numFmtId="0" fontId="8" fillId="0" borderId="0" xfId="36" applyFont="1" applyAlignment="1">
      <alignment/>
    </xf>
    <xf numFmtId="0" fontId="6" fillId="0" borderId="0" xfId="0" applyFont="1" applyAlignment="1">
      <alignment horizontal="left"/>
    </xf>
    <xf numFmtId="0" fontId="3" fillId="0" borderId="0" xfId="0" applyFont="1" applyAlignment="1">
      <alignment horizontal="left"/>
    </xf>
    <xf numFmtId="0" fontId="0" fillId="0" borderId="0" xfId="30" applyAlignment="1">
      <alignment horizontal="left"/>
      <protection/>
    </xf>
    <xf numFmtId="0" fontId="0" fillId="0" borderId="0" xfId="0" applyFont="1" applyAlignment="1">
      <alignment horizontal="left"/>
    </xf>
    <xf numFmtId="0" fontId="0" fillId="0" borderId="0" xfId="30" applyAlignment="1">
      <alignment wrapText="1"/>
      <protection/>
    </xf>
    <xf numFmtId="0" fontId="18" fillId="0" borderId="0" xfId="0" applyFont="1" applyAlignment="1">
      <alignment wrapText="1"/>
    </xf>
    <xf numFmtId="0" fontId="17" fillId="8" borderId="6" xfId="0" applyFont="1" applyFill="1" applyBorder="1" applyAlignment="1">
      <alignment horizontal="center" wrapText="1"/>
    </xf>
    <xf numFmtId="0" fontId="17" fillId="8" borderId="2" xfId="0" applyFont="1" applyFill="1" applyBorder="1" applyAlignment="1">
      <alignment horizontal="center" wrapText="1"/>
    </xf>
    <xf numFmtId="0" fontId="17" fillId="8" borderId="6" xfId="0" applyFont="1" applyFill="1" applyBorder="1" applyAlignment="1">
      <alignment horizontal="center" vertical="center"/>
    </xf>
    <xf numFmtId="0" fontId="17" fillId="8" borderId="2" xfId="0" applyFont="1" applyFill="1" applyBorder="1" applyAlignment="1">
      <alignment horizontal="center" vertical="center"/>
    </xf>
    <xf numFmtId="0" fontId="0" fillId="0" borderId="7" xfId="0" applyFont="1" applyBorder="1" applyAlignment="1">
      <alignment horizontal="center" wrapText="1"/>
    </xf>
    <xf numFmtId="0" fontId="0" fillId="0" borderId="3" xfId="0" applyFont="1" applyBorder="1" applyAlignment="1">
      <alignment horizontal="center" wrapText="1"/>
    </xf>
    <xf numFmtId="0" fontId="0" fillId="9" borderId="6" xfId="0" applyFont="1" applyFill="1" applyBorder="1" applyAlignment="1">
      <alignment horizontal="center" wrapText="1"/>
    </xf>
    <xf numFmtId="0" fontId="0" fillId="9" borderId="2" xfId="0" applyFont="1" applyFill="1" applyBorder="1" applyAlignment="1">
      <alignment horizontal="center" wrapText="1"/>
    </xf>
    <xf numFmtId="0" fontId="0" fillId="0" borderId="8" xfId="0" applyFont="1" applyBorder="1" applyAlignment="1">
      <alignment horizontal="center" wrapText="1"/>
    </xf>
    <xf numFmtId="0" fontId="0" fillId="0" borderId="4" xfId="0" applyFont="1" applyBorder="1" applyAlignment="1">
      <alignment horizontal="center" wrapText="1"/>
    </xf>
    <xf numFmtId="0" fontId="0" fillId="0" borderId="9" xfId="0" applyFont="1" applyBorder="1" applyAlignment="1">
      <alignment horizontal="center" wrapText="1"/>
    </xf>
    <xf numFmtId="0" fontId="0" fillId="0" borderId="5" xfId="0" applyFont="1" applyBorder="1" applyAlignment="1">
      <alignment horizontal="center" wrapText="1"/>
    </xf>
    <xf numFmtId="0" fontId="0" fillId="0" borderId="0" xfId="0" applyFont="1" applyAlignment="1" quotePrefix="1">
      <alignment horizontal="left" wrapText="1"/>
    </xf>
    <xf numFmtId="0" fontId="18" fillId="0" borderId="0" xfId="0" applyFont="1" applyAlignment="1">
      <alignment/>
    </xf>
    <xf numFmtId="0" fontId="0" fillId="0" borderId="0" xfId="30" applyFont="1" applyAlignment="1">
      <alignment horizontal="left" wrapText="1"/>
      <protection/>
    </xf>
  </cellXfs>
  <cellStyles count="24">
    <cellStyle name="Normal" xfId="0"/>
    <cellStyle name="Percent" xfId="15"/>
    <cellStyle name="Currency" xfId="16"/>
    <cellStyle name="Currency [0]" xfId="17"/>
    <cellStyle name="Comma" xfId="18"/>
    <cellStyle name="Comma [0]" xfId="19"/>
    <cellStyle name="Hyperlink" xfId="20"/>
    <cellStyle name="Normal 2" xfId="21"/>
    <cellStyle name="Normal 3" xfId="22"/>
    <cellStyle name="Normal 4" xfId="23"/>
    <cellStyle name="Normal 7" xfId="24"/>
    <cellStyle name="Standard 2" xfId="25"/>
    <cellStyle name="Standard 3" xfId="26"/>
    <cellStyle name="Standard 4" xfId="27"/>
    <cellStyle name="Standard 5" xfId="28"/>
    <cellStyle name="Standard 6" xfId="29"/>
    <cellStyle name="Normal 7 2" xfId="30"/>
    <cellStyle name="Standard 6 2" xfId="31"/>
    <cellStyle name="Standard 4 2" xfId="32"/>
    <cellStyle name="Normal 5" xfId="33"/>
    <cellStyle name="Standard 7" xfId="34"/>
    <cellStyle name="Standard 8" xfId="35"/>
    <cellStyle name="Standard 9" xfId="36"/>
    <cellStyle name="Link 2" xfId="3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AFAC"/>
      <rgbColor rgb="006A2E91"/>
      <rgbColor rgb="004E72B8"/>
      <rgbColor rgb="00E1D921"/>
      <rgbColor rgb="00B9D981"/>
      <rgbColor rgb="00B7E2E1"/>
      <rgbColor rgb="00CEEBE9"/>
      <rgbColor rgb="00A387BE"/>
      <rgbColor rgb="0000AFAC"/>
      <rgbColor rgb="006A2E91"/>
      <rgbColor rgb="004E72B8"/>
      <rgbColor rgb="00E1D921"/>
      <rgbColor rgb="00B9D981"/>
      <rgbColor rgb="00B7E2E1"/>
      <rgbColor rgb="00CEEBE9"/>
      <rgbColor rgb="00A387BE"/>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connections" Target="connections.xml" /><Relationship Id="rId12" Type="http://schemas.openxmlformats.org/officeDocument/2006/relationships/customXml" Target="../customXml/item1.xml" /><Relationship Id="rId13" Type="http://schemas.openxmlformats.org/officeDocument/2006/relationships/customXml" Target="../customXml/item2.xml" /><Relationship Id="rId14" Type="http://schemas.openxmlformats.org/officeDocument/2006/relationships/customXml" Target="../customXml/item3.xml" /><Relationship Id="rId15" Type="http://schemas.openxmlformats.org/officeDocument/2006/relationships/customXml" Target="../customXml/item4.xml" /><Relationship Id="rId16" Type="http://schemas.openxmlformats.org/officeDocument/2006/relationships/customXml" Target="../customXml/item5.xml" /><Relationship Id="rId1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8.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Consumption of lightweight plastic carrier bags, 2018-2021</a:t>
            </a:r>
            <a:r>
              <a:rPr lang="en-US" cap="none" sz="1600" b="0" u="none" baseline="0">
                <a:solidFill>
                  <a:srgbClr val="000000"/>
                </a:solidFill>
                <a:latin typeface="Arial"/>
                <a:ea typeface="Arial"/>
                <a:cs typeface="Arial"/>
              </a:rPr>
              <a:t>
(number per capita)</a:t>
            </a:r>
          </a:p>
        </c:rich>
      </c:tx>
      <c:layout>
        <c:manualLayout>
          <c:xMode val="edge"/>
          <c:yMode val="edge"/>
          <c:x val="0.00525"/>
          <c:y val="0.00675"/>
        </c:manualLayout>
      </c:layout>
      <c:overlay val="0"/>
      <c:spPr>
        <a:noFill/>
        <a:ln>
          <a:noFill/>
        </a:ln>
      </c:spPr>
    </c:title>
    <c:plotArea>
      <c:layout>
        <c:manualLayout>
          <c:xMode val="edge"/>
          <c:yMode val="edge"/>
          <c:x val="0.01475"/>
          <c:y val="0.1005"/>
          <c:w val="0.97075"/>
          <c:h val="0.71375"/>
        </c:manualLayout>
      </c:layout>
      <c:barChart>
        <c:barDir val="col"/>
        <c:grouping val="clustered"/>
        <c:varyColors val="0"/>
        <c:ser>
          <c:idx val="0"/>
          <c:order val="0"/>
          <c:tx>
            <c:strRef>
              <c:f>'Figure 1'!$D$57</c:f>
              <c:strCache>
                <c:ptCount val="1"/>
                <c:pt idx="0">
                  <c:v>2018</c:v>
                </c:pt>
              </c:strCache>
            </c:strRef>
          </c:tx>
          <c:spPr>
            <a:solidFill>
              <a:srgbClr val="2644A7">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1'!$C$58:$C$85</c:f>
              <c:strCache/>
            </c:strRef>
          </c:cat>
          <c:val>
            <c:numRef>
              <c:f>'Figure 1'!$D$58:$D$85</c:f>
              <c:numCache/>
            </c:numRef>
          </c:val>
        </c:ser>
        <c:ser>
          <c:idx val="1"/>
          <c:order val="1"/>
          <c:tx>
            <c:strRef>
              <c:f>'Figure 1'!$E$57</c:f>
              <c:strCache>
                <c:ptCount val="1"/>
                <c:pt idx="0">
                  <c:v>2019</c:v>
                </c:pt>
              </c:strCache>
            </c:strRef>
          </c:tx>
          <c:spPr>
            <a:solidFill>
              <a:srgbClr val="2644A7">
                <a:lumMod val="60000"/>
                <a:lumOff val="4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1'!$C$58:$C$85</c:f>
              <c:strCache/>
            </c:strRef>
          </c:cat>
          <c:val>
            <c:numRef>
              <c:f>'Figure 1'!$E$58:$E$85</c:f>
              <c:numCache/>
            </c:numRef>
          </c:val>
        </c:ser>
        <c:ser>
          <c:idx val="2"/>
          <c:order val="2"/>
          <c:tx>
            <c:strRef>
              <c:f>'Figure 1'!$F$57</c:f>
              <c:strCache>
                <c:ptCount val="1"/>
                <c:pt idx="0">
                  <c:v>2020</c:v>
                </c:pt>
              </c:strCache>
            </c:strRef>
          </c:tx>
          <c:spPr>
            <a:solidFill>
              <a:srgbClr val="B09120">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1'!$C$58:$C$85</c:f>
              <c:strCache/>
            </c:strRef>
          </c:cat>
          <c:val>
            <c:numRef>
              <c:f>'Figure 1'!$F$58:$F$85</c:f>
              <c:numCache/>
            </c:numRef>
          </c:val>
        </c:ser>
        <c:ser>
          <c:idx val="3"/>
          <c:order val="3"/>
          <c:tx>
            <c:strRef>
              <c:f>'Figure 1'!$G$57</c:f>
              <c:strCache>
                <c:ptCount val="1"/>
                <c:pt idx="0">
                  <c:v>2021</c:v>
                </c:pt>
              </c:strCache>
            </c:strRef>
          </c:tx>
          <c:spPr>
            <a:solidFill>
              <a:srgbClr val="B09120">
                <a:lumMod val="60000"/>
                <a:lumOff val="4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1'!$C$58:$C$85</c:f>
              <c:strCache/>
            </c:strRef>
          </c:cat>
          <c:val>
            <c:numRef>
              <c:f>'Figure 1'!$G$58:$G$85</c:f>
              <c:numCache/>
            </c:numRef>
          </c:val>
        </c:ser>
        <c:axId val="6653833"/>
        <c:axId val="59884498"/>
      </c:barChart>
      <c:catAx>
        <c:axId val="6653833"/>
        <c:scaling>
          <c:orientation val="minMax"/>
        </c:scaling>
        <c:axPos val="b"/>
        <c:delete val="0"/>
        <c:numFmt formatCode="General" sourceLinked="1"/>
        <c:majorTickMark val="out"/>
        <c:minorTickMark val="none"/>
        <c:tickLblPos val="nextTo"/>
        <c:spPr>
          <a:noFill/>
          <a:ln w="9525" cap="flat" cmpd="sng">
            <a:solidFill>
              <a:srgbClr val="000000"/>
            </a:solidFill>
            <a:prstDash val="solid"/>
            <a:round/>
          </a:ln>
        </c:spPr>
        <c:txPr>
          <a:bodyPr vert="horz" rot="-3600000"/>
          <a:lstStyle/>
          <a:p>
            <a:pPr>
              <a:defRPr lang="en-US" cap="none" sz="1200" b="0" i="0" u="none" baseline="0">
                <a:solidFill>
                  <a:srgbClr val="000000"/>
                </a:solidFill>
                <a:latin typeface="Arial"/>
                <a:ea typeface="Arial"/>
                <a:cs typeface="Arial"/>
              </a:defRPr>
            </a:pPr>
          </a:p>
        </c:txPr>
        <c:crossAx val="59884498"/>
        <c:crosses val="autoZero"/>
        <c:auto val="1"/>
        <c:lblOffset val="100"/>
        <c:noMultiLvlLbl val="0"/>
      </c:catAx>
      <c:valAx>
        <c:axId val="59884498"/>
        <c:scaling>
          <c:orientation val="minMax"/>
        </c:scaling>
        <c:axPos val="l"/>
        <c:majorGridlines>
          <c:spPr>
            <a:ln w="3175" cap="flat" cmpd="sng">
              <a:solidFill>
                <a:srgbClr val="C0C0C0"/>
              </a:solidFill>
              <a:prstDash val="sysDash"/>
              <a:round/>
            </a:ln>
          </c:spPr>
        </c:majorGridlines>
        <c:delete val="0"/>
        <c:numFmt formatCode="General" sourceLinked="1"/>
        <c:majorTickMark val="none"/>
        <c:minorTickMark val="none"/>
        <c:tickLblPos val="nextTo"/>
        <c:spPr>
          <a:noFill/>
          <a:ln>
            <a:noFill/>
          </a:ln>
        </c:spPr>
        <c:crossAx val="6653833"/>
        <c:crosses val="autoZero"/>
        <c:crossBetween val="between"/>
        <c:dispUnits/>
      </c:valAx>
      <c:spPr>
        <a:noFill/>
        <a:ln>
          <a:noFill/>
        </a:ln>
      </c:spPr>
    </c:plotArea>
    <c:legend>
      <c:legendPos val="b"/>
      <c:layout>
        <c:manualLayout>
          <c:xMode val="edge"/>
          <c:yMode val="edge"/>
          <c:x val="0.376"/>
          <c:y val="0.83275"/>
          <c:w val="0.248"/>
          <c:h val="0.0327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Consumption of lightweight plastic carrier bags, 2021</a:t>
            </a:r>
            <a:r>
              <a:rPr lang="en-US" cap="none" sz="1600" b="0" u="none" baseline="0">
                <a:solidFill>
                  <a:srgbClr val="000000"/>
                </a:solidFill>
                <a:latin typeface="Arial"/>
                <a:ea typeface="Arial"/>
                <a:cs typeface="Arial"/>
              </a:rPr>
              <a:t>
(number per capita)</a:t>
            </a:r>
          </a:p>
        </c:rich>
      </c:tx>
      <c:layout>
        <c:manualLayout>
          <c:xMode val="edge"/>
          <c:yMode val="edge"/>
          <c:x val="0.00525"/>
          <c:y val="0.0085"/>
        </c:manualLayout>
      </c:layout>
      <c:overlay val="0"/>
      <c:spPr>
        <a:noFill/>
        <a:ln>
          <a:noFill/>
        </a:ln>
      </c:spPr>
    </c:title>
    <c:plotArea>
      <c:layout>
        <c:manualLayout>
          <c:xMode val="edge"/>
          <c:yMode val="edge"/>
          <c:x val="0.01475"/>
          <c:y val="0.1255"/>
          <c:w val="0.97075"/>
          <c:h val="0.5845"/>
        </c:manualLayout>
      </c:layout>
      <c:barChart>
        <c:barDir val="col"/>
        <c:grouping val="stacked"/>
        <c:varyColors val="0"/>
        <c:ser>
          <c:idx val="0"/>
          <c:order val="0"/>
          <c:tx>
            <c:strRef>
              <c:f>'Figure 2'!$D$46</c:f>
              <c:strCache>
                <c:ptCount val="1"/>
                <c:pt idx="0">
                  <c:v>No breakdown reported 
(&lt;50 microns)</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2'!$C$47:$C$72</c:f>
              <c:strCache/>
            </c:strRef>
          </c:cat>
          <c:val>
            <c:numRef>
              <c:f>'Figure 2'!$D$47:$D$72</c:f>
              <c:numCache/>
            </c:numRef>
          </c:val>
        </c:ser>
        <c:ser>
          <c:idx val="2"/>
          <c:order val="1"/>
          <c:tx>
            <c:strRef>
              <c:f>'Figure 2'!$F$46</c:f>
              <c:strCache>
                <c:ptCount val="1"/>
                <c:pt idx="0">
                  <c:v>Lightweight plastic carrier bags 
(15 to &lt;50 microns)</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2'!$C$47:$C$72</c:f>
              <c:strCache/>
            </c:strRef>
          </c:cat>
          <c:val>
            <c:numRef>
              <c:f>'Figure 2'!$F$47:$F$72</c:f>
              <c:numCache/>
            </c:numRef>
          </c:val>
        </c:ser>
        <c:ser>
          <c:idx val="1"/>
          <c:order val="2"/>
          <c:tx>
            <c:strRef>
              <c:f>'Figure 2'!$E$46</c:f>
              <c:strCache>
                <c:ptCount val="1"/>
                <c:pt idx="0">
                  <c:v>Very lightweight plastic carrier bags 
(&lt;15 microns)</c:v>
                </c:pt>
              </c:strCache>
            </c:strRef>
          </c:tx>
          <c:spPr>
            <a:solidFill>
              <a:schemeClr val="accent2">
                <a:lumMod val="60000"/>
                <a:lumOff val="4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2'!$C$47:$C$72</c:f>
              <c:strCache/>
            </c:strRef>
          </c:cat>
          <c:val>
            <c:numRef>
              <c:f>'Figure 2'!$E$47:$E$72</c:f>
              <c:numCache/>
            </c:numRef>
          </c:val>
        </c:ser>
        <c:overlap val="100"/>
        <c:gapWidth val="55"/>
        <c:axId val="2089571"/>
        <c:axId val="18806140"/>
      </c:barChart>
      <c:lineChart>
        <c:grouping val="standard"/>
        <c:varyColors val="0"/>
        <c:ser>
          <c:idx val="3"/>
          <c:order val="3"/>
          <c:tx>
            <c:strRef>
              <c:f>'Figure 2'!$G$46</c:f>
              <c:strCache>
                <c:ptCount val="1"/>
                <c:pt idx="0">
                  <c:v>Target 
2025</c:v>
                </c:pt>
              </c:strCache>
            </c:strRef>
          </c:tx>
          <c:spPr>
            <a:ln w="28575" cap="rnd">
              <a:solidFill>
                <a:schemeClr val="accent3"/>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val>
            <c:numRef>
              <c:f>'Figure 2'!$G$47:$G$72</c:f>
              <c:numCache/>
            </c:numRef>
          </c:val>
          <c:smooth val="0"/>
        </c:ser>
        <c:axId val="2089571"/>
        <c:axId val="18806140"/>
      </c:lineChart>
      <c:catAx>
        <c:axId val="2089571"/>
        <c:scaling>
          <c:orientation val="minMax"/>
        </c:scaling>
        <c:axPos val="b"/>
        <c:delete val="0"/>
        <c:numFmt formatCode="General" sourceLinked="1"/>
        <c:majorTickMark val="out"/>
        <c:minorTickMark val="none"/>
        <c:tickLblPos val="nextTo"/>
        <c:spPr>
          <a:noFill/>
          <a:ln w="9525" cap="flat" cmpd="sng">
            <a:solidFill>
              <a:srgbClr val="000000"/>
            </a:solidFill>
            <a:prstDash val="solid"/>
            <a:round/>
          </a:ln>
        </c:spPr>
        <c:txPr>
          <a:bodyPr vert="horz" rot="-5400000"/>
          <a:lstStyle/>
          <a:p>
            <a:pPr>
              <a:defRPr lang="en-US" cap="none" sz="1200" b="0" i="0" u="none" baseline="0">
                <a:solidFill>
                  <a:srgbClr val="000000"/>
                </a:solidFill>
                <a:latin typeface="Arial"/>
                <a:ea typeface="Arial"/>
                <a:cs typeface="Arial"/>
              </a:defRPr>
            </a:pPr>
          </a:p>
        </c:txPr>
        <c:crossAx val="18806140"/>
        <c:crosses val="autoZero"/>
        <c:auto val="1"/>
        <c:lblOffset val="100"/>
        <c:noMultiLvlLbl val="0"/>
      </c:catAx>
      <c:valAx>
        <c:axId val="18806140"/>
        <c:scaling>
          <c:orientation val="minMax"/>
          <c:max val="300"/>
        </c:scaling>
        <c:axPos val="l"/>
        <c:majorGridlines>
          <c:spPr>
            <a:ln w="3175" cap="flat" cmpd="sng">
              <a:solidFill>
                <a:srgbClr val="C0C0C0"/>
              </a:solidFill>
              <a:prstDash val="sysDash"/>
              <a:round/>
            </a:ln>
          </c:spPr>
        </c:majorGridlines>
        <c:delete val="0"/>
        <c:numFmt formatCode="0" sourceLinked="0"/>
        <c:majorTickMark val="none"/>
        <c:minorTickMark val="none"/>
        <c:tickLblPos val="nextTo"/>
        <c:spPr>
          <a:noFill/>
          <a:ln>
            <a:noFill/>
          </a:ln>
        </c:spPr>
        <c:crossAx val="2089571"/>
        <c:crosses val="autoZero"/>
        <c:crossBetween val="between"/>
        <c:dispUnits/>
      </c:valAx>
      <c:spPr>
        <a:noFill/>
        <a:ln>
          <a:noFill/>
        </a:ln>
      </c:spPr>
    </c:plotArea>
    <c:legend>
      <c:legendPos val="b"/>
      <c:layout>
        <c:manualLayout>
          <c:xMode val="edge"/>
          <c:yMode val="edge"/>
          <c:x val="0.02875"/>
          <c:y val="0.73325"/>
          <c:w val="0.95725"/>
          <c:h val="0.069"/>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375"/>
          <c:y val="0.0195"/>
          <c:w val="0.93475"/>
          <c:h val="0.6795"/>
        </c:manualLayout>
      </c:layout>
      <c:barChart>
        <c:barDir val="col"/>
        <c:grouping val="clustered"/>
        <c:varyColors val="0"/>
        <c:ser>
          <c:idx val="0"/>
          <c:order val="0"/>
          <c:tx>
            <c:strRef>
              <c:f>'Figure 8 (deleted from SE)'!$B$60:$B$94</c:f>
              <c:strCache>
                <c:ptCount val="1"/>
                <c:pt idx="0">
                  <c:v>Iceland (¹)</c:v>
                </c:pt>
              </c:strCache>
            </c:strRef>
          </c:tx>
          <c:spPr>
            <a:solidFill>
              <a:schemeClr val="accent1"/>
            </a:solidFill>
            <a:ln>
              <a:noFill/>
              <a:prstDash val="solid"/>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8 (deleted from SE)'!$B$60:$B$94</c:f>
              <c:strCache/>
            </c:strRef>
          </c:cat>
          <c:val>
            <c:numRef>
              <c:f>'Figure 8 (deleted from SE)'!$C$60:$C$94</c:f>
              <c:numCache/>
            </c:numRef>
          </c:val>
        </c:ser>
        <c:overlap val="100"/>
        <c:gapWidth val="82"/>
        <c:axId val="35037533"/>
        <c:axId val="46902342"/>
      </c:barChart>
      <c:catAx>
        <c:axId val="35037533"/>
        <c:scaling>
          <c:orientation val="minMax"/>
        </c:scaling>
        <c:axPos val="b"/>
        <c:delete val="0"/>
        <c:numFmt formatCode="General" sourceLinked="1"/>
        <c:majorTickMark val="out"/>
        <c:minorTickMark val="none"/>
        <c:tickLblPos val="nextTo"/>
        <c:spPr>
          <a:ln>
            <a:solidFill>
              <a:srgbClr val="000000"/>
            </a:solidFill>
            <a:prstDash val="solid"/>
          </a:ln>
        </c:spPr>
        <c:txPr>
          <a:bodyPr vert="horz" rot="-5400000"/>
          <a:lstStyle/>
          <a:p>
            <a:pPr>
              <a:defRPr lang="en-US" cap="none" sz="1000" u="none" baseline="0">
                <a:latin typeface="Arial"/>
                <a:ea typeface="Arial"/>
                <a:cs typeface="Arial"/>
              </a:defRPr>
            </a:pPr>
          </a:p>
        </c:txPr>
        <c:crossAx val="46902342"/>
        <c:crosses val="autoZero"/>
        <c:auto val="1"/>
        <c:lblOffset val="100"/>
        <c:noMultiLvlLbl val="0"/>
      </c:catAx>
      <c:valAx>
        <c:axId val="46902342"/>
        <c:scaling>
          <c:orientation val="minMax"/>
          <c:max val="10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35037533"/>
        <c:crosses val="autoZero"/>
        <c:crossBetween val="between"/>
        <c:dispUnits/>
      </c:valAx>
      <c:spPr>
        <a:solidFill>
          <a:schemeClr val="bg1"/>
        </a:solidFill>
      </c:spPr>
    </c:plotArea>
    <c:plotVisOnly val="1"/>
    <c:dispBlanksAs val="gap"/>
    <c:showDLblsOverMax val="0"/>
  </c:chart>
  <c:spPr>
    <a:ln>
      <a:noFill/>
    </a:ln>
  </c:spPr>
  <c:userShapes r:id="rId1"/>
  <c:lang xmlns:c="http://schemas.openxmlformats.org/drawingml/2006/chart" val="en-US"/>
  <c:printSettings xmlns:c="http://schemas.openxmlformats.org/drawingml/2006/chart">
    <c:headerFooter/>
    <c:pageMargins b="0.78740157499999996" l="0.7" r="0.7" t="0.78740157499999996"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2"/>
          <c:y val="0.0245"/>
          <c:w val="0.93625"/>
          <c:h val="0.6745"/>
        </c:manualLayout>
      </c:layout>
      <c:barChart>
        <c:barDir val="col"/>
        <c:grouping val="clustered"/>
        <c:varyColors val="0"/>
        <c:ser>
          <c:idx val="0"/>
          <c:order val="0"/>
          <c:spPr>
            <a:solidFill>
              <a:srgbClr val="00AFAC"/>
            </a:solidFill>
            <a:ln>
              <a:solidFill>
                <a:srgbClr val="00AFAC"/>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9 (deleted from SE)'!$B$61:$B$95</c:f>
              <c:strCache/>
            </c:strRef>
          </c:cat>
          <c:val>
            <c:numRef>
              <c:f>'Figure 9 (deleted from SE)'!$C$61:$C$95</c:f>
              <c:numCache/>
            </c:numRef>
          </c:val>
        </c:ser>
        <c:gapWidth val="82"/>
        <c:axId val="19467895"/>
        <c:axId val="40993328"/>
      </c:barChart>
      <c:catAx>
        <c:axId val="19467895"/>
        <c:scaling>
          <c:orientation val="minMax"/>
        </c:scaling>
        <c:axPos val="b"/>
        <c:delete val="0"/>
        <c:numFmt formatCode="General" sourceLinked="1"/>
        <c:majorTickMark val="out"/>
        <c:minorTickMark val="none"/>
        <c:tickLblPos val="nextTo"/>
        <c:spPr>
          <a:ln>
            <a:solidFill>
              <a:srgbClr val="000000"/>
            </a:solidFill>
            <a:prstDash val="solid"/>
          </a:ln>
        </c:spPr>
        <c:txPr>
          <a:bodyPr vert="horz" rot="-5400000"/>
          <a:lstStyle/>
          <a:p>
            <a:pPr>
              <a:defRPr lang="en-US" cap="none" sz="1000" u="none" baseline="0">
                <a:latin typeface="Arial"/>
                <a:ea typeface="Arial"/>
                <a:cs typeface="Arial"/>
              </a:defRPr>
            </a:pPr>
          </a:p>
        </c:txPr>
        <c:crossAx val="40993328"/>
        <c:crosses val="autoZero"/>
        <c:auto val="1"/>
        <c:lblOffset val="100"/>
        <c:noMultiLvlLbl val="0"/>
      </c:catAx>
      <c:valAx>
        <c:axId val="40993328"/>
        <c:scaling>
          <c:orientation val="minMax"/>
          <c:max val="10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19467895"/>
        <c:crosses val="autoZero"/>
        <c:crossBetween val="between"/>
        <c:dispUnits/>
      </c:valAx>
      <c:spPr>
        <a:solidFill>
          <a:schemeClr val="bg1"/>
        </a:solidFill>
      </c:spPr>
    </c:plotArea>
    <c:plotVisOnly val="1"/>
    <c:dispBlanksAs val="gap"/>
    <c:showDLblsOverMax val="0"/>
  </c:chart>
  <c:spPr>
    <a:ln>
      <a:noFill/>
    </a:ln>
  </c:spPr>
  <c:userShapes r:id="rId1"/>
  <c:lang xmlns:c="http://schemas.openxmlformats.org/drawingml/2006/chart" val="en-US"/>
  <c:printSettings xmlns:c="http://schemas.openxmlformats.org/drawingml/2006/chart">
    <c:headerFooter/>
    <c:pageMargins b="0.78740157499999996" l="0.7" r="0.7" t="0.78740157499999996" header="0.3" footer="0.3"/>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1</xdr:row>
      <xdr:rowOff>47625</xdr:rowOff>
    </xdr:from>
    <xdr:to>
      <xdr:col>1</xdr:col>
      <xdr:colOff>47625</xdr:colOff>
      <xdr:row>4</xdr:row>
      <xdr:rowOff>0</xdr:rowOff>
    </xdr:to>
    <xdr:pic>
      <xdr:nvPicPr>
        <xdr:cNvPr id="2" name="Picture 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200025" y="200025"/>
          <a:ext cx="0" cy="400050"/>
        </a:xfrm>
        <a:prstGeom prst="rect">
          <a:avLst/>
        </a:prstGeom>
        <a:ln>
          <a:noFill/>
        </a:ln>
      </xdr:spPr>
    </xdr:pic>
    <xdr:clientData/>
  </xdr:twoCellAnchor>
  <xdr:twoCellAnchor editAs="oneCell">
    <xdr:from>
      <xdr:col>1</xdr:col>
      <xdr:colOff>47625</xdr:colOff>
      <xdr:row>1</xdr:row>
      <xdr:rowOff>57150</xdr:rowOff>
    </xdr:from>
    <xdr:to>
      <xdr:col>1</xdr:col>
      <xdr:colOff>47625</xdr:colOff>
      <xdr:row>4</xdr:row>
      <xdr:rowOff>9525</xdr:rowOff>
    </xdr:to>
    <xdr:pic>
      <xdr:nvPicPr>
        <xdr:cNvPr id="4" name="Picture 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200025" y="209550"/>
          <a:ext cx="0" cy="400050"/>
        </a:xfrm>
        <a:prstGeom prst="rect">
          <a:avLst/>
        </a:prstGeom>
        <a:ln>
          <a:noFill/>
        </a:ln>
      </xdr:spPr>
    </xdr:pic>
    <xdr:clientData/>
  </xdr:twoCellAnchor>
  <xdr:twoCellAnchor editAs="oneCell">
    <xdr:from>
      <xdr:col>1</xdr:col>
      <xdr:colOff>28575</xdr:colOff>
      <xdr:row>1</xdr:row>
      <xdr:rowOff>0</xdr:rowOff>
    </xdr:from>
    <xdr:to>
      <xdr:col>6</xdr:col>
      <xdr:colOff>381000</xdr:colOff>
      <xdr:row>3</xdr:row>
      <xdr:rowOff>104775</xdr:rowOff>
    </xdr:to>
    <xdr:pic>
      <xdr:nvPicPr>
        <xdr:cNvPr id="6" name="Picture 1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80975" y="152400"/>
          <a:ext cx="2647950" cy="390525"/>
        </a:xfrm>
        <a:prstGeom prst="rect">
          <a:avLst/>
        </a:prstGeom>
        <a:ln>
          <a:noFill/>
        </a:ln>
      </xdr:spPr>
    </xdr:pic>
    <xdr:clientData/>
  </xdr:twoCellAnchor>
  <xdr:twoCellAnchor editAs="oneCell">
    <xdr:from>
      <xdr:col>19</xdr:col>
      <xdr:colOff>104775</xdr:colOff>
      <xdr:row>2</xdr:row>
      <xdr:rowOff>104775</xdr:rowOff>
    </xdr:from>
    <xdr:to>
      <xdr:col>24</xdr:col>
      <xdr:colOff>333375</xdr:colOff>
      <xdr:row>7</xdr:row>
      <xdr:rowOff>28575</xdr:rowOff>
    </xdr:to>
    <xdr:pic>
      <xdr:nvPicPr>
        <xdr:cNvPr id="7" name="Picture 12"/>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7562850" y="381000"/>
          <a:ext cx="2324100" cy="733425"/>
        </a:xfrm>
        <a:prstGeom prst="rect">
          <a:avLst/>
        </a:prstGeom>
        <a:noFill/>
        <a:ln>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0.8825</cdr:y>
    </cdr:from>
    <cdr:to>
      <cdr:x>0</cdr:x>
      <cdr:y>0</cdr:y>
    </cdr:to>
    <cdr:sp macro="" textlink="">
      <cdr:nvSpPr>
        <cdr:cNvPr id="2" name="FootonotesShape"/>
        <cdr:cNvSpPr txBox="1"/>
      </cdr:nvSpPr>
      <cdr:spPr>
        <a:xfrm>
          <a:off x="0" y="6381750"/>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countries are ranked based on 2020 data. Data are not available for Denmark, Netherlands and Malta.</a:t>
          </a:r>
        </a:p>
        <a:p>
          <a:pPr>
            <a:spcBef>
              <a:spcPts val="300"/>
            </a:spcBef>
          </a:pPr>
          <a:r>
            <a:rPr lang="en-GB" sz="1200">
              <a:latin typeface="Arial" panose="020B0604020202020204" pitchFamily="34" charset="0"/>
            </a:rPr>
            <a:t>(¹) Eurostat estimate.</a:t>
          </a:r>
        </a:p>
        <a:p>
          <a:r>
            <a:rPr lang="en-GB" sz="1200">
              <a:latin typeface="Arial" panose="020B0604020202020204" pitchFamily="34" charset="0"/>
            </a:rPr>
            <a:t>(²) 2020 data not available.</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env_waspcb)</a:t>
          </a:r>
        </a:p>
      </cdr:txBody>
    </cdr:sp>
  </cdr:relSizeAnchor>
  <cdr:relSizeAnchor xmlns:cdr="http://schemas.openxmlformats.org/drawingml/2006/chartDrawing">
    <cdr:from>
      <cdr:x>0</cdr:x>
      <cdr:y>0</cdr:y>
    </cdr:from>
    <cdr:to>
      <cdr:x>0</cdr:x>
      <cdr:y>0</cdr:y>
    </cdr:to>
    <cdr:pic>
      <cdr:nvPicPr>
        <cdr:cNvPr id="4"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533400</xdr:colOff>
      <xdr:row>3</xdr:row>
      <xdr:rowOff>19050</xdr:rowOff>
    </xdr:from>
    <xdr:to>
      <xdr:col>16</xdr:col>
      <xdr:colOff>571500</xdr:colOff>
      <xdr:row>47</xdr:row>
      <xdr:rowOff>66675</xdr:rowOff>
    </xdr:to>
    <xdr:graphicFrame macro="">
      <xdr:nvGraphicFramePr>
        <xdr:cNvPr id="2" name="Chart 1"/>
        <xdr:cNvGraphicFramePr/>
      </xdr:nvGraphicFramePr>
      <xdr:xfrm>
        <a:off x="1143000" y="561975"/>
        <a:ext cx="9267825" cy="72390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0.8235</cdr:y>
    </cdr:from>
    <cdr:to>
      <cdr:x>0</cdr:x>
      <cdr:y>0</cdr:y>
    </cdr:to>
    <cdr:sp macro="" textlink="">
      <cdr:nvSpPr>
        <cdr:cNvPr id="2" name="FootonotesShape"/>
        <cdr:cNvSpPr txBox="1"/>
      </cdr:nvSpPr>
      <cdr:spPr>
        <a:xfrm>
          <a:off x="0" y="4752975"/>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Lightweight plastic carrier bags (LPCB), no breakdown: wall thickness less than 50 microns. Detailed breakdown: Very lightweight plastic carrier bags (VLPCB) (less than 15 microns); Lightweight plastic carrier bags 15 to &lt;50 microns (LPCB 15 to &lt;50 microns). Only countries for which data are available are displayed.</a:t>
          </a:r>
        </a:p>
        <a:p>
          <a:pPr>
            <a:spcBef>
              <a:spcPts val="300"/>
            </a:spcBef>
          </a:pPr>
          <a:r>
            <a:rPr lang="en-GB" sz="1200">
              <a:latin typeface="Arial" panose="020B0604020202020204" pitchFamily="34" charset="0"/>
            </a:rPr>
            <a:t>(¹) Eurostat estimate.</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env_waspcb)</a:t>
          </a:r>
        </a:p>
      </cdr:txBody>
    </cdr:sp>
  </cdr:relSizeAnchor>
  <cdr:relSizeAnchor xmlns:cdr="http://schemas.openxmlformats.org/drawingml/2006/chartDrawing">
    <cdr:from>
      <cdr:x>0</cdr:x>
      <cdr:y>0</cdr:y>
    </cdr:from>
    <cdr:to>
      <cdr:x>0</cdr:x>
      <cdr:y>0</cdr:y>
    </cdr:to>
    <cdr:pic>
      <cdr:nvPicPr>
        <cdr:cNvPr id="4"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571500</xdr:colOff>
      <xdr:row>3</xdr:row>
      <xdr:rowOff>28575</xdr:rowOff>
    </xdr:from>
    <xdr:to>
      <xdr:col>14</xdr:col>
      <xdr:colOff>161925</xdr:colOff>
      <xdr:row>38</xdr:row>
      <xdr:rowOff>133350</xdr:rowOff>
    </xdr:to>
    <xdr:graphicFrame macro="">
      <xdr:nvGraphicFramePr>
        <xdr:cNvPr id="2" name="Chart 1"/>
        <xdr:cNvGraphicFramePr/>
      </xdr:nvGraphicFramePr>
      <xdr:xfrm>
        <a:off x="1181100" y="571500"/>
        <a:ext cx="9239250" cy="57721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0.72325</cdr:x>
      <cdr:y>0.15725</cdr:y>
    </cdr:from>
    <cdr:to>
      <cdr:x>0.87675</cdr:x>
      <cdr:y>0.361</cdr:y>
    </cdr:to>
    <cdr:grpSp>
      <cdr:nvGrpSpPr>
        <cdr:cNvPr id="20" name="Group 19"/>
        <cdr:cNvGrpSpPr/>
      </cdr:nvGrpSpPr>
      <cdr:grpSpPr>
        <a:xfrm>
          <a:off x="5600700" y="561975"/>
          <a:ext cx="1190625" cy="742950"/>
          <a:chOff x="5529409" y="564231"/>
          <a:chExt cx="1173340" cy="730230"/>
        </a:xfrm>
      </cdr:grpSpPr>
      <cdr:cxnSp macro="">
        <cdr:nvCxnSpPr>
          <cdr:cNvPr id="5" name="Gerade Verbindung 4"/>
          <cdr:cNvCxnSpPr/>
        </cdr:nvCxnSpPr>
        <cdr:spPr>
          <a:xfrm flipV="1">
            <a:off x="5529409" y="1291175"/>
            <a:ext cx="1173340" cy="3286"/>
          </a:xfrm>
          <a:prstGeom prst="line">
            <a:avLst/>
          </a:prstGeom>
          <a:ln w="22225">
            <a:solidFill>
              <a:schemeClr val="accent2"/>
            </a:solidFill>
            <a:headEnd type="none"/>
            <a:tailEnd type="none"/>
          </a:ln>
        </cdr:spPr>
        <cdr:style>
          <a:lnRef idx="1">
            <a:schemeClr val="tx1"/>
          </a:lnRef>
          <a:fillRef idx="0">
            <a:schemeClr val="tx1"/>
          </a:fillRef>
          <a:effectRef idx="0">
            <a:schemeClr val="tx1"/>
          </a:effectRef>
          <a:fontRef idx="minor">
            <a:schemeClr val="tx1"/>
          </a:fontRef>
        </cdr:style>
      </cdr:cxnSp>
      <cdr:sp macro="" textlink="">
        <cdr:nvSpPr>
          <cdr:cNvPr id="7" name="Textfeld 1"/>
          <cdr:cNvSpPr txBox="1"/>
        </cdr:nvSpPr>
        <cdr:spPr>
          <a:xfrm>
            <a:off x="5652023" y="564231"/>
            <a:ext cx="934272" cy="210671"/>
          </a:xfrm>
          <a:prstGeom prst="rect">
            <a:avLst/>
          </a:prstGeom>
          <a:ln w="22225">
            <a:solidFill>
              <a:schemeClr val="accent2"/>
            </a:solidFill>
            <a:headEnd type="none"/>
            <a:tailEnd type="none"/>
          </a:ln>
        </cdr:spPr>
        <cdr:style>
          <a:lnRef idx="2">
            <a:schemeClr val="accent2"/>
          </a:lnRef>
          <a:fillRef idx="1">
            <a:schemeClr val="bg1"/>
          </a:fillRef>
          <a:effectRef idx="0">
            <a:schemeClr val="accent2"/>
          </a:effectRef>
          <a:fontRef idx="minor">
            <a:schemeClr val="tx1"/>
          </a:fontRef>
        </cdr:style>
        <cdr:txBody>
          <a:bodyPr wrap="none" rtlCol="0" anchor="ctr"/>
          <a:lstStyle/>
          <a:p>
            <a:pPr algn="ctr" rtl="0">
              <a:defRPr sz="1000"/>
            </a:pPr>
            <a:r>
              <a:rPr lang="en-GB" sz="1200" b="1" i="0" u="none" strike="noStrike" baseline="0">
                <a:solidFill>
                  <a:schemeClr val="accent2"/>
                </a:solidFill>
                <a:latin typeface="Calibri"/>
              </a:rPr>
              <a:t>2001 target</a:t>
            </a:r>
          </a:p>
        </cdr:txBody>
      </cdr:sp>
      <cdr:cxnSp macro="">
        <cdr:nvCxnSpPr>
          <cdr:cNvPr id="6" name="Gerade Verbindung 5"/>
          <cdr:cNvCxnSpPr/>
        </cdr:nvCxnSpPr>
        <cdr:spPr>
          <a:xfrm>
            <a:off x="6127519" y="782022"/>
            <a:ext cx="2053" cy="497469"/>
          </a:xfrm>
          <a:prstGeom prst="line">
            <a:avLst/>
          </a:prstGeom>
          <a:ln w="22225">
            <a:solidFill>
              <a:schemeClr val="accent2"/>
            </a:solidFill>
            <a:headEnd type="none"/>
            <a:tailEnd type="none"/>
          </a:ln>
        </cdr:spPr>
        <cdr:style>
          <a:lnRef idx="1">
            <a:schemeClr val="accent1"/>
          </a:lnRef>
          <a:fillRef idx="0">
            <a:schemeClr val="accent1"/>
          </a:fillRef>
          <a:effectRef idx="0">
            <a:schemeClr val="accent1"/>
          </a:effectRef>
          <a:fontRef idx="minor">
            <a:schemeClr val="tx1"/>
          </a:fontRef>
        </cdr:style>
      </cdr:cxnSp>
    </cdr:grpSp>
  </cdr:relSizeAnchor>
  <cdr:relSizeAnchor xmlns:cdr="http://schemas.openxmlformats.org/drawingml/2006/chartDrawing">
    <cdr:from>
      <cdr:x>0.11075</cdr:x>
      <cdr:y>0.0275</cdr:y>
    </cdr:from>
    <cdr:to>
      <cdr:x>0.6925</cdr:x>
      <cdr:y>0.29</cdr:y>
    </cdr:to>
    <cdr:grpSp>
      <cdr:nvGrpSpPr>
        <cdr:cNvPr id="19" name="Group 18"/>
        <cdr:cNvGrpSpPr/>
      </cdr:nvGrpSpPr>
      <cdr:grpSpPr>
        <a:xfrm>
          <a:off x="857250" y="95250"/>
          <a:ext cx="4505325" cy="952500"/>
          <a:chOff x="847727" y="99001"/>
          <a:chExt cx="4445787" cy="940869"/>
        </a:xfrm>
      </cdr:grpSpPr>
      <cdr:cxnSp macro="">
        <cdr:nvCxnSpPr>
          <cdr:cNvPr id="3" name="Gerade Verbindung 2"/>
          <cdr:cNvCxnSpPr/>
        </cdr:nvCxnSpPr>
        <cdr:spPr>
          <a:xfrm>
            <a:off x="847727" y="1039870"/>
            <a:ext cx="4445787" cy="0"/>
          </a:xfrm>
          <a:prstGeom prst="line">
            <a:avLst/>
          </a:prstGeom>
          <a:ln w="22225">
            <a:solidFill>
              <a:schemeClr val="accent2"/>
            </a:solidFill>
            <a:headEnd type="none"/>
            <a:tailEnd type="none"/>
          </a:ln>
        </cdr:spPr>
        <cdr:style>
          <a:lnRef idx="1">
            <a:schemeClr val="tx1"/>
          </a:lnRef>
          <a:fillRef idx="0">
            <a:schemeClr val="tx1"/>
          </a:fillRef>
          <a:effectRef idx="0">
            <a:schemeClr val="tx1"/>
          </a:effectRef>
          <a:fontRef idx="minor">
            <a:schemeClr val="tx1"/>
          </a:fontRef>
        </cdr:style>
      </cdr:cxnSp>
      <cdr:sp macro="" textlink="">
        <cdr:nvSpPr>
          <cdr:cNvPr id="4" name="Textfeld 1"/>
          <cdr:cNvSpPr txBox="1"/>
        </cdr:nvSpPr>
        <cdr:spPr>
          <a:xfrm>
            <a:off x="2597144" y="99001"/>
            <a:ext cx="915832" cy="197347"/>
          </a:xfrm>
          <a:prstGeom prst="rect">
            <a:avLst/>
          </a:prstGeom>
          <a:solidFill>
            <a:srgbClr val="FFFFFF"/>
          </a:solidFill>
          <a:ln w="22225">
            <a:solidFill>
              <a:schemeClr val="accent2"/>
            </a:solidFill>
            <a:headEnd type="none"/>
            <a:tailEnd type="none"/>
          </a:ln>
        </cdr:spPr>
        <cdr:txBody>
          <a:bodyPr wrap="none" rtlCol="0" anchor="ctr"/>
          <a:lstStyle/>
          <a:p>
            <a:pPr algn="ctr" rtl="0">
              <a:defRPr sz="1000"/>
            </a:pPr>
            <a:r>
              <a:rPr lang="en-GB" sz="1200" b="1" i="0" u="none" strike="noStrike" baseline="0">
                <a:solidFill>
                  <a:schemeClr val="accent2"/>
                </a:solidFill>
                <a:latin typeface="Calibri"/>
              </a:rPr>
              <a:t>2008 target</a:t>
            </a:r>
          </a:p>
        </cdr:txBody>
      </cdr:sp>
      <cdr:cxnSp macro="">
        <cdr:nvCxnSpPr>
          <cdr:cNvPr id="9" name="Gerade Verbindung 8"/>
          <cdr:cNvCxnSpPr>
            <a:stCxn id="4" idx="2"/>
          </cdr:cNvCxnSpPr>
        </cdr:nvCxnSpPr>
        <cdr:spPr>
          <a:xfrm>
            <a:off x="3055060" y="296348"/>
            <a:ext cx="6669" cy="741875"/>
          </a:xfrm>
          <a:prstGeom prst="line">
            <a:avLst/>
          </a:prstGeom>
          <a:ln w="22225">
            <a:solidFill>
              <a:schemeClr val="accent2"/>
            </a:solidFill>
            <a:headEnd type="none"/>
            <a:tailEnd type="none"/>
          </a:ln>
        </cdr:spPr>
        <cdr:style>
          <a:lnRef idx="1">
            <a:schemeClr val="accent1"/>
          </a:lnRef>
          <a:fillRef idx="0">
            <a:schemeClr val="accent1"/>
          </a:fillRef>
          <a:effectRef idx="0">
            <a:schemeClr val="accent1"/>
          </a:effectRef>
          <a:fontRef idx="minor">
            <a:schemeClr val="tx1"/>
          </a:fontRef>
        </cdr:style>
      </cdr:cxnSp>
    </cdr:grp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590550</xdr:colOff>
      <xdr:row>3</xdr:row>
      <xdr:rowOff>123825</xdr:rowOff>
    </xdr:from>
    <xdr:to>
      <xdr:col>13</xdr:col>
      <xdr:colOff>285750</xdr:colOff>
      <xdr:row>26</xdr:row>
      <xdr:rowOff>28575</xdr:rowOff>
    </xdr:to>
    <xdr:graphicFrame macro="">
      <xdr:nvGraphicFramePr>
        <xdr:cNvPr id="4179101" name="Diagramm 1"/>
        <xdr:cNvGraphicFramePr/>
      </xdr:nvGraphicFramePr>
      <xdr:xfrm>
        <a:off x="590550" y="609600"/>
        <a:ext cx="7743825" cy="36290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0.725</cdr:x>
      <cdr:y>0.15625</cdr:y>
    </cdr:from>
    <cdr:to>
      <cdr:x>0.876</cdr:x>
      <cdr:y>0.534</cdr:y>
    </cdr:to>
    <cdr:grpSp>
      <cdr:nvGrpSpPr>
        <cdr:cNvPr id="20" name="Group 19"/>
        <cdr:cNvGrpSpPr/>
      </cdr:nvGrpSpPr>
      <cdr:grpSpPr>
        <a:xfrm>
          <a:off x="5610225" y="561975"/>
          <a:ext cx="1171575" cy="1371600"/>
          <a:chOff x="5524500" y="567573"/>
          <a:chExt cx="1151503" cy="1372370"/>
        </a:xfrm>
      </cdr:grpSpPr>
      <cdr:cxnSp macro="">
        <cdr:nvCxnSpPr>
          <cdr:cNvPr id="5" name="Gerade Verbindung 4"/>
          <cdr:cNvCxnSpPr/>
        </cdr:nvCxnSpPr>
        <cdr:spPr>
          <a:xfrm>
            <a:off x="5524500" y="1928278"/>
            <a:ext cx="1151503" cy="0"/>
          </a:xfrm>
          <a:prstGeom prst="line">
            <a:avLst/>
          </a:prstGeom>
          <a:ln w="22225">
            <a:solidFill>
              <a:schemeClr val="accent2"/>
            </a:solidFill>
            <a:headEnd type="none"/>
            <a:tailEnd type="none"/>
          </a:ln>
        </cdr:spPr>
        <cdr:style>
          <a:lnRef idx="1">
            <a:schemeClr val="tx1"/>
          </a:lnRef>
          <a:fillRef idx="0">
            <a:schemeClr val="tx1"/>
          </a:fillRef>
          <a:effectRef idx="0">
            <a:schemeClr val="tx1"/>
          </a:effectRef>
          <a:fontRef idx="minor">
            <a:schemeClr val="tx1"/>
          </a:fontRef>
        </cdr:style>
      </cdr:cxnSp>
      <cdr:sp macro="" textlink="">
        <cdr:nvSpPr>
          <cdr:cNvPr id="7" name="Textfeld 1"/>
          <cdr:cNvSpPr txBox="1"/>
        </cdr:nvSpPr>
        <cdr:spPr>
          <a:xfrm>
            <a:off x="5640226" y="567573"/>
            <a:ext cx="931278" cy="216148"/>
          </a:xfrm>
          <a:prstGeom prst="rect">
            <a:avLst/>
          </a:prstGeom>
          <a:ln w="22225">
            <a:solidFill>
              <a:schemeClr val="accent2"/>
            </a:solidFill>
            <a:headEnd type="none"/>
            <a:tailEnd type="none"/>
          </a:ln>
        </cdr:spPr>
        <cdr:style>
          <a:lnRef idx="2">
            <a:schemeClr val="accent2"/>
          </a:lnRef>
          <a:fillRef idx="1">
            <a:schemeClr val="bg1"/>
          </a:fillRef>
          <a:effectRef idx="0">
            <a:schemeClr val="accent2"/>
          </a:effectRef>
          <a:fontRef idx="minor">
            <a:schemeClr val="tx1"/>
          </a:fontRef>
        </cdr:style>
        <cdr:txBody>
          <a:bodyPr wrap="none" rtlCol="0" anchor="ctr"/>
          <a:lstStyle/>
          <a:p>
            <a:pPr algn="ctr" rtl="0">
              <a:defRPr sz="1000"/>
            </a:pPr>
            <a:r>
              <a:rPr lang="en-GB" sz="1200" b="1" i="0" u="none" strike="noStrike" baseline="0">
                <a:solidFill>
                  <a:schemeClr val="accent2"/>
                </a:solidFill>
                <a:latin typeface="Calibri"/>
              </a:rPr>
              <a:t>2001 target</a:t>
            </a:r>
          </a:p>
        </cdr:txBody>
      </cdr:sp>
      <cdr:cxnSp macro="">
        <cdr:nvCxnSpPr>
          <cdr:cNvPr id="6" name="Gerade Verbindung 5"/>
          <cdr:cNvCxnSpPr/>
        </cdr:nvCxnSpPr>
        <cdr:spPr>
          <a:xfrm>
            <a:off x="6102842" y="794700"/>
            <a:ext cx="0" cy="1145243"/>
          </a:xfrm>
          <a:prstGeom prst="line">
            <a:avLst/>
          </a:prstGeom>
          <a:ln w="22225">
            <a:solidFill>
              <a:schemeClr val="accent2"/>
            </a:solidFill>
            <a:headEnd type="none"/>
            <a:tailEnd type="none"/>
          </a:ln>
        </cdr:spPr>
        <cdr:style>
          <a:lnRef idx="1">
            <a:schemeClr val="accent1"/>
          </a:lnRef>
          <a:fillRef idx="0">
            <a:schemeClr val="accent1"/>
          </a:fillRef>
          <a:effectRef idx="0">
            <a:schemeClr val="accent1"/>
          </a:effectRef>
          <a:fontRef idx="minor">
            <a:schemeClr val="tx1"/>
          </a:fontRef>
        </cdr:style>
      </cdr:cxnSp>
    </cdr:grpSp>
  </cdr:relSizeAnchor>
  <cdr:relSizeAnchor xmlns:cdr="http://schemas.openxmlformats.org/drawingml/2006/chartDrawing">
    <cdr:from>
      <cdr:x>0.1085</cdr:x>
      <cdr:y>0.09325</cdr:y>
    </cdr:from>
    <cdr:to>
      <cdr:x>0.69</cdr:x>
      <cdr:y>0.33025</cdr:y>
    </cdr:to>
    <cdr:grpSp>
      <cdr:nvGrpSpPr>
        <cdr:cNvPr id="13" name="Group 12"/>
        <cdr:cNvGrpSpPr/>
      </cdr:nvGrpSpPr>
      <cdr:grpSpPr>
        <a:xfrm>
          <a:off x="838200" y="333375"/>
          <a:ext cx="4505325" cy="857250"/>
          <a:chOff x="827372" y="342621"/>
          <a:chExt cx="4431640" cy="870174"/>
        </a:xfrm>
      </cdr:grpSpPr>
      <cdr:cxnSp macro="">
        <cdr:nvCxnSpPr>
          <cdr:cNvPr id="3" name="Gerade Verbindung 2"/>
          <cdr:cNvCxnSpPr/>
        </cdr:nvCxnSpPr>
        <cdr:spPr>
          <a:xfrm>
            <a:off x="827372" y="1201265"/>
            <a:ext cx="4431640" cy="11530"/>
          </a:xfrm>
          <a:prstGeom prst="line">
            <a:avLst/>
          </a:prstGeom>
          <a:ln w="22225">
            <a:solidFill>
              <a:schemeClr val="accent2"/>
            </a:solidFill>
            <a:headEnd type="none"/>
            <a:tailEnd type="none"/>
          </a:ln>
        </cdr:spPr>
        <cdr:style>
          <a:lnRef idx="1">
            <a:schemeClr val="tx1"/>
          </a:lnRef>
          <a:fillRef idx="0">
            <a:schemeClr val="tx1"/>
          </a:fillRef>
          <a:effectRef idx="0">
            <a:schemeClr val="tx1"/>
          </a:effectRef>
          <a:fontRef idx="minor">
            <a:schemeClr val="tx1"/>
          </a:fontRef>
        </cdr:style>
      </cdr:cxnSp>
      <cdr:sp macro="" textlink="">
        <cdr:nvSpPr>
          <cdr:cNvPr id="4" name="Textfeld 1"/>
          <cdr:cNvSpPr txBox="1"/>
        </cdr:nvSpPr>
        <cdr:spPr>
          <a:xfrm>
            <a:off x="2588949" y="342621"/>
            <a:ext cx="907378" cy="207972"/>
          </a:xfrm>
          <a:prstGeom prst="rect">
            <a:avLst/>
          </a:prstGeom>
          <a:solidFill>
            <a:srgbClr val="FFFFFF"/>
          </a:solidFill>
          <a:ln w="22225">
            <a:solidFill>
              <a:schemeClr val="accent2"/>
            </a:solidFill>
            <a:headEnd type="none"/>
            <a:tailEnd type="none"/>
          </a:ln>
        </cdr:spPr>
        <cdr:txBody>
          <a:bodyPr wrap="none" rtlCol="0" anchor="ctr"/>
          <a:lstStyle/>
          <a:p>
            <a:pPr algn="ctr" rtl="0">
              <a:defRPr sz="1000"/>
            </a:pPr>
            <a:r>
              <a:rPr lang="en-GB" sz="1200" b="1" i="0" u="none" strike="noStrike" baseline="0">
                <a:solidFill>
                  <a:schemeClr val="accent2"/>
                </a:solidFill>
                <a:latin typeface="Calibri"/>
              </a:rPr>
              <a:t>2008 target</a:t>
            </a:r>
          </a:p>
        </cdr:txBody>
      </cdr:sp>
      <cdr:cxnSp macro="">
        <cdr:nvCxnSpPr>
          <cdr:cNvPr id="9" name="Gerade Verbindung 8"/>
          <cdr:cNvCxnSpPr/>
        </cdr:nvCxnSpPr>
        <cdr:spPr>
          <a:xfrm flipV="1">
            <a:off x="3043192" y="556901"/>
            <a:ext cx="0" cy="643494"/>
          </a:xfrm>
          <a:prstGeom prst="line">
            <a:avLst/>
          </a:prstGeom>
          <a:ln w="22225">
            <a:solidFill>
              <a:schemeClr val="accent2"/>
            </a:solidFill>
            <a:headEnd type="none"/>
            <a:tailEnd type="none"/>
          </a:ln>
        </cdr:spPr>
        <cdr:style>
          <a:lnRef idx="1">
            <a:schemeClr val="accent1"/>
          </a:lnRef>
          <a:fillRef idx="0">
            <a:schemeClr val="accent1"/>
          </a:fillRef>
          <a:effectRef idx="0">
            <a:schemeClr val="accent1"/>
          </a:effectRef>
          <a:fontRef idx="minor">
            <a:schemeClr val="tx1"/>
          </a:fontRef>
        </cdr:style>
      </cdr:cxnSp>
    </cdr:grp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581025</xdr:colOff>
      <xdr:row>3</xdr:row>
      <xdr:rowOff>76200</xdr:rowOff>
    </xdr:from>
    <xdr:to>
      <xdr:col>13</xdr:col>
      <xdr:colOff>276225</xdr:colOff>
      <xdr:row>25</xdr:row>
      <xdr:rowOff>142875</xdr:rowOff>
    </xdr:to>
    <xdr:graphicFrame macro="">
      <xdr:nvGraphicFramePr>
        <xdr:cNvPr id="4155550" name="Diagramm 1"/>
        <xdr:cNvGraphicFramePr/>
      </xdr:nvGraphicFramePr>
      <xdr:xfrm>
        <a:off x="581025" y="561975"/>
        <a:ext cx="7743825" cy="36290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Palette A">
      <a:dk1>
        <a:sysClr val="windowText" lastClr="000000"/>
      </a:dk1>
      <a:lt1>
        <a:sysClr val="window" lastClr="FFFFFF"/>
      </a:lt1>
      <a:dk2>
        <a:srgbClr val="1F497D"/>
      </a:dk2>
      <a:lt2>
        <a:srgbClr val="EEECE1"/>
      </a:lt2>
      <a:accent1>
        <a:srgbClr val="2644A7"/>
      </a:accent1>
      <a:accent2>
        <a:srgbClr val="B09120"/>
      </a:accent2>
      <a:accent3>
        <a:srgbClr val="E04040"/>
      </a:accent3>
      <a:accent4>
        <a:srgbClr val="208486"/>
      </a:accent4>
      <a:accent5>
        <a:srgbClr val="388AE2"/>
      </a:accent5>
      <a:accent6>
        <a:srgbClr val="C05F03"/>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ec.europa.eu/eurostat/web/products-datasets/-/env_waspcb" TargetMode="External" /><Relationship Id="rId2" Type="http://schemas.openxmlformats.org/officeDocument/2006/relationships/hyperlink" Target="https://ec.europa.eu/eurostat/statistics-explained/index.php?title=Consumption_on_plastic_carrier_bags_-_estimates&amp;stable=1" TargetMode="External" /><Relationship Id="rId3" Type="http://schemas.openxmlformats.org/officeDocument/2006/relationships/hyperlink" Target="http://ec.europa.eu/eurostat/about/our-partners/copyright" TargetMode="External" /><Relationship Id="rId4" Type="http://schemas.openxmlformats.org/officeDocument/2006/relationships/hyperlink" Target="https://ec.europa.eu/eurostat/web/main/about-us/policies/copyright" TargetMode="External" /><Relationship Id="rId5" Type="http://schemas.openxmlformats.org/officeDocument/2006/relationships/hyperlink" Target="https://ec.europa.eu/eurostat/statistics-explained/index.php?title=Consumption_of_plastic_carrier_bags_-_estimates"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6.xml.rels><?xml version="1.0" encoding="utf-8" standalone="yes"?><Relationships xmlns="http://schemas.openxmlformats.org/package/2006/relationships"><Relationship Id="rId1" Type="http://schemas.openxmlformats.org/officeDocument/2006/relationships/hyperlink" Target="http://eur-lex.europa.eu/LexUriServ/LexUriServ.do?uri=CELEX:31994L0062:EN:NOT" TargetMode="External" /><Relationship Id="rId2"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39998000860214233"/>
    <pageSetUpPr fitToPage="1"/>
  </sheetPr>
  <dimension ref="A1:Z45"/>
  <sheetViews>
    <sheetView showGridLines="0" tabSelected="1" workbookViewId="0" topLeftCell="A1">
      <selection activeCell="E12" sqref="E12:Y12"/>
    </sheetView>
  </sheetViews>
  <sheetFormatPr defaultColWidth="0" defaultRowHeight="11.25" customHeight="1" zeroHeight="1"/>
  <cols>
    <col min="1" max="1" width="2.28125" style="2" customWidth="1"/>
    <col min="2" max="5" width="6.28125" style="2" customWidth="1"/>
    <col min="6" max="6" width="9.28125" style="2" customWidth="1"/>
    <col min="7" max="12" width="6.28125" style="2" customWidth="1"/>
    <col min="13" max="13" width="1.1484375" style="2" customWidth="1"/>
    <col min="14" max="18" width="6.28125" style="2" customWidth="1"/>
    <col min="19" max="19" width="4.8515625" style="2" customWidth="1"/>
    <col min="20" max="25" width="6.28125" style="2" customWidth="1"/>
    <col min="26" max="26" width="2.28125" style="9" customWidth="1"/>
    <col min="27" max="16384" width="9.28125" style="2" hidden="1" customWidth="1"/>
  </cols>
  <sheetData>
    <row r="1" spans="1:26" ht="12" customHeight="1">
      <c r="A1" s="1"/>
      <c r="B1" s="1"/>
      <c r="C1" s="1"/>
      <c r="D1" s="1"/>
      <c r="E1" s="1"/>
      <c r="F1" s="1"/>
      <c r="G1" s="1"/>
      <c r="H1" s="1"/>
      <c r="I1" s="1"/>
      <c r="J1" s="1"/>
      <c r="K1" s="1"/>
      <c r="L1" s="1"/>
      <c r="M1" s="1"/>
      <c r="N1" s="1"/>
      <c r="O1" s="1"/>
      <c r="P1" s="1"/>
      <c r="Q1" s="1"/>
      <c r="R1" s="1"/>
      <c r="S1" s="1"/>
      <c r="T1" s="1"/>
      <c r="U1" s="1"/>
      <c r="V1" s="1"/>
      <c r="W1" s="1"/>
      <c r="X1" s="1"/>
      <c r="Y1" s="1"/>
      <c r="Z1" s="1"/>
    </row>
    <row r="2" spans="1:26" ht="10.2" customHeight="1">
      <c r="A2" s="1"/>
      <c r="B2" s="3"/>
      <c r="C2" s="4"/>
      <c r="D2" s="4"/>
      <c r="E2" s="4"/>
      <c r="F2" s="4"/>
      <c r="G2" s="4"/>
      <c r="H2" s="4"/>
      <c r="I2" s="4"/>
      <c r="J2" s="4"/>
      <c r="K2" s="4"/>
      <c r="L2" s="4"/>
      <c r="M2" s="4"/>
      <c r="N2" s="4"/>
      <c r="O2" s="4"/>
      <c r="P2" s="4"/>
      <c r="Q2" s="4"/>
      <c r="R2" s="4"/>
      <c r="S2" s="5"/>
      <c r="T2" s="5"/>
      <c r="U2" s="4"/>
      <c r="V2" s="4"/>
      <c r="W2" s="4"/>
      <c r="X2" s="4"/>
      <c r="Y2" s="4"/>
      <c r="Z2" s="1"/>
    </row>
    <row r="3" spans="1:26" ht="12.75">
      <c r="A3" s="1"/>
      <c r="B3" s="4"/>
      <c r="C3" s="4"/>
      <c r="D3" s="4"/>
      <c r="E3" s="4"/>
      <c r="F3" s="4"/>
      <c r="G3" s="4"/>
      <c r="H3" s="4"/>
      <c r="I3" s="4"/>
      <c r="J3" s="4"/>
      <c r="K3" s="4"/>
      <c r="L3" s="4"/>
      <c r="M3" s="4"/>
      <c r="N3" s="4"/>
      <c r="O3" s="4"/>
      <c r="P3" s="5"/>
      <c r="Q3" s="5"/>
      <c r="R3" s="5"/>
      <c r="S3" s="5"/>
      <c r="T3" s="5"/>
      <c r="U3" s="5"/>
      <c r="V3" s="5"/>
      <c r="W3" s="5"/>
      <c r="X3" s="5"/>
      <c r="Y3" s="5"/>
      <c r="Z3" s="1"/>
    </row>
    <row r="4" spans="1:26" ht="12.75">
      <c r="A4" s="1"/>
      <c r="B4" s="4"/>
      <c r="C4" s="4"/>
      <c r="D4" s="4"/>
      <c r="E4" s="4"/>
      <c r="F4" s="4"/>
      <c r="G4" s="4"/>
      <c r="H4" s="4"/>
      <c r="I4" s="4"/>
      <c r="J4" s="4"/>
      <c r="K4" s="4"/>
      <c r="L4" s="4"/>
      <c r="M4" s="4"/>
      <c r="N4" s="4"/>
      <c r="O4" s="4"/>
      <c r="P4" s="5"/>
      <c r="Q4" s="5"/>
      <c r="R4" s="5"/>
      <c r="S4" s="5"/>
      <c r="T4" s="5"/>
      <c r="U4" s="5"/>
      <c r="V4" s="5"/>
      <c r="W4" s="5"/>
      <c r="X4" s="5"/>
      <c r="Y4" s="5"/>
      <c r="Z4" s="1"/>
    </row>
    <row r="5" spans="1:26" ht="12.75">
      <c r="A5" s="1"/>
      <c r="B5" s="148" t="s">
        <v>144</v>
      </c>
      <c r="C5" s="148"/>
      <c r="D5" s="148"/>
      <c r="E5" s="148"/>
      <c r="F5" s="148"/>
      <c r="G5" s="148"/>
      <c r="H5" s="148"/>
      <c r="I5" s="148"/>
      <c r="J5" s="148"/>
      <c r="K5" s="148"/>
      <c r="L5" s="148"/>
      <c r="M5" s="4"/>
      <c r="N5" s="4"/>
      <c r="O5" s="4"/>
      <c r="P5" s="5"/>
      <c r="Q5" s="5"/>
      <c r="R5" s="5"/>
      <c r="S5" s="5"/>
      <c r="T5" s="5"/>
      <c r="U5" s="5"/>
      <c r="V5" s="5"/>
      <c r="W5" s="5"/>
      <c r="X5" s="5"/>
      <c r="Y5" s="5"/>
      <c r="Z5" s="1"/>
    </row>
    <row r="6" spans="1:26" ht="12.75">
      <c r="A6" s="1"/>
      <c r="B6" s="149" t="s">
        <v>145</v>
      </c>
      <c r="C6" s="149"/>
      <c r="D6" s="149"/>
      <c r="E6" s="149"/>
      <c r="F6" s="149"/>
      <c r="G6" s="149"/>
      <c r="H6" s="149"/>
      <c r="I6" s="149"/>
      <c r="J6" s="149"/>
      <c r="K6" s="149"/>
      <c r="L6" s="149"/>
      <c r="M6" s="4"/>
      <c r="N6" s="4"/>
      <c r="O6" s="4"/>
      <c r="P6" s="5"/>
      <c r="Q6" s="5"/>
      <c r="R6" s="5"/>
      <c r="S6" s="5"/>
      <c r="T6" s="5"/>
      <c r="U6" s="5"/>
      <c r="V6" s="5"/>
      <c r="W6" s="5"/>
      <c r="X6" s="5"/>
      <c r="Y6" s="5"/>
      <c r="Z6" s="1"/>
    </row>
    <row r="7" spans="1:26" ht="12.75">
      <c r="A7" s="1"/>
      <c r="B7" s="149" t="s">
        <v>146</v>
      </c>
      <c r="C7" s="149"/>
      <c r="D7" s="149"/>
      <c r="E7" s="149"/>
      <c r="F7" s="149"/>
      <c r="G7" s="149"/>
      <c r="H7" s="149"/>
      <c r="I7" s="149"/>
      <c r="J7" s="149"/>
      <c r="K7" s="149"/>
      <c r="L7" s="149"/>
      <c r="M7" s="4"/>
      <c r="N7" s="4"/>
      <c r="O7" s="4"/>
      <c r="P7" s="5"/>
      <c r="Q7" s="5"/>
      <c r="R7" s="5"/>
      <c r="S7" s="5"/>
      <c r="T7" s="5"/>
      <c r="U7" s="5"/>
      <c r="V7" s="5"/>
      <c r="W7" s="5"/>
      <c r="X7" s="5"/>
      <c r="Y7" s="5"/>
      <c r="Z7" s="1"/>
    </row>
    <row r="8" spans="1:26" ht="12.75">
      <c r="A8" s="1"/>
      <c r="B8" s="149" t="s">
        <v>147</v>
      </c>
      <c r="C8" s="149"/>
      <c r="D8" s="149"/>
      <c r="E8" s="149"/>
      <c r="F8" s="149"/>
      <c r="G8" s="149"/>
      <c r="H8" s="149"/>
      <c r="I8" s="149"/>
      <c r="J8" s="149"/>
      <c r="K8" s="149"/>
      <c r="L8" s="149"/>
      <c r="M8" s="4"/>
      <c r="N8" s="4"/>
      <c r="O8" s="4"/>
      <c r="P8" s="5"/>
      <c r="Q8" s="5"/>
      <c r="R8" s="5"/>
      <c r="S8" s="5"/>
      <c r="T8" s="5"/>
      <c r="U8" s="5"/>
      <c r="V8" s="5"/>
      <c r="W8" s="5"/>
      <c r="X8" s="5"/>
      <c r="Y8" s="5"/>
      <c r="Z8" s="7"/>
    </row>
    <row r="9" spans="1:26" ht="10.2" customHeight="1">
      <c r="A9" s="1"/>
      <c r="B9" s="6"/>
      <c r="C9" s="4"/>
      <c r="D9" s="4"/>
      <c r="E9" s="8"/>
      <c r="F9" s="4"/>
      <c r="G9" s="4"/>
      <c r="H9" s="4"/>
      <c r="I9" s="4"/>
      <c r="J9" s="4"/>
      <c r="K9" s="4"/>
      <c r="L9" s="4"/>
      <c r="M9" s="4"/>
      <c r="N9" s="4"/>
      <c r="O9" s="4"/>
      <c r="P9" s="5"/>
      <c r="Q9" s="5"/>
      <c r="R9" s="5"/>
      <c r="S9" s="5"/>
      <c r="T9" s="5"/>
      <c r="U9" s="5"/>
      <c r="V9" s="5"/>
      <c r="W9" s="5"/>
      <c r="X9" s="5"/>
      <c r="Y9" s="5"/>
      <c r="Z9" s="7"/>
    </row>
    <row r="10" spans="1:26" ht="6" customHeight="1">
      <c r="A10" s="1"/>
      <c r="B10" s="1"/>
      <c r="C10" s="1"/>
      <c r="D10" s="1"/>
      <c r="E10" s="1"/>
      <c r="F10" s="1"/>
      <c r="G10" s="1"/>
      <c r="H10" s="1"/>
      <c r="I10" s="1"/>
      <c r="J10" s="1"/>
      <c r="K10" s="1"/>
      <c r="L10" s="1"/>
      <c r="M10" s="1"/>
      <c r="N10" s="1"/>
      <c r="O10" s="1"/>
      <c r="P10" s="1"/>
      <c r="Q10" s="1"/>
      <c r="R10" s="1"/>
      <c r="S10" s="1"/>
      <c r="T10" s="1"/>
      <c r="U10" s="1"/>
      <c r="V10" s="1"/>
      <c r="W10" s="1"/>
      <c r="X10" s="1"/>
      <c r="Y10" s="1"/>
      <c r="Z10" s="1"/>
    </row>
    <row r="11" spans="1:26" ht="10.2" customHeight="1">
      <c r="A11" s="1"/>
      <c r="B11" s="9"/>
      <c r="C11" s="9"/>
      <c r="D11" s="9"/>
      <c r="E11" s="9"/>
      <c r="F11" s="9"/>
      <c r="G11" s="9"/>
      <c r="H11" s="9"/>
      <c r="I11" s="9"/>
      <c r="J11" s="9"/>
      <c r="K11" s="9"/>
      <c r="L11" s="9"/>
      <c r="M11" s="9"/>
      <c r="N11" s="9"/>
      <c r="O11" s="9"/>
      <c r="P11" s="9"/>
      <c r="Q11" s="9"/>
      <c r="R11" s="9"/>
      <c r="S11" s="9"/>
      <c r="T11" s="9"/>
      <c r="U11" s="9"/>
      <c r="V11" s="9"/>
      <c r="W11" s="9"/>
      <c r="X11" s="9"/>
      <c r="Y11" s="9"/>
      <c r="Z11" s="1"/>
    </row>
    <row r="12" spans="1:26" ht="13.2">
      <c r="A12" s="1"/>
      <c r="B12" s="140" t="s">
        <v>148</v>
      </c>
      <c r="C12" s="140"/>
      <c r="D12" s="140"/>
      <c r="E12" s="150" t="s">
        <v>149</v>
      </c>
      <c r="F12" s="150"/>
      <c r="G12" s="150"/>
      <c r="H12" s="150"/>
      <c r="I12" s="150"/>
      <c r="J12" s="150"/>
      <c r="K12" s="150"/>
      <c r="L12" s="150"/>
      <c r="M12" s="150"/>
      <c r="N12" s="150"/>
      <c r="O12" s="150"/>
      <c r="P12" s="150"/>
      <c r="Q12" s="150"/>
      <c r="R12" s="150"/>
      <c r="S12" s="150"/>
      <c r="T12" s="150"/>
      <c r="U12" s="150"/>
      <c r="V12" s="150"/>
      <c r="W12" s="150"/>
      <c r="X12" s="150"/>
      <c r="Y12" s="150"/>
      <c r="Z12" s="1"/>
    </row>
    <row r="13" spans="1:26" ht="13.2">
      <c r="A13" s="1"/>
      <c r="Z13" s="1"/>
    </row>
    <row r="14" spans="1:26" ht="15" customHeight="1">
      <c r="A14" s="1"/>
      <c r="B14" s="140" t="s">
        <v>150</v>
      </c>
      <c r="C14" s="140"/>
      <c r="D14" s="140"/>
      <c r="E14" s="138" t="s">
        <v>179</v>
      </c>
      <c r="F14" s="138"/>
      <c r="G14" s="138"/>
      <c r="H14" s="138"/>
      <c r="I14" s="138"/>
      <c r="J14" s="138"/>
      <c r="K14" s="138"/>
      <c r="L14" s="138"/>
      <c r="M14" s="138"/>
      <c r="N14" s="138"/>
      <c r="O14" s="138"/>
      <c r="P14" s="138"/>
      <c r="Q14" s="138"/>
      <c r="R14" s="138"/>
      <c r="S14" s="138"/>
      <c r="T14" s="138"/>
      <c r="U14" s="138"/>
      <c r="V14" s="138"/>
      <c r="W14" s="138"/>
      <c r="X14" s="138"/>
      <c r="Y14" s="138"/>
      <c r="Z14" s="1"/>
    </row>
    <row r="15" spans="1:26" ht="13.2">
      <c r="A15" s="1"/>
      <c r="E15" s="138"/>
      <c r="F15" s="138"/>
      <c r="G15" s="138"/>
      <c r="H15" s="138"/>
      <c r="I15" s="138"/>
      <c r="J15" s="138"/>
      <c r="K15" s="138"/>
      <c r="L15" s="138"/>
      <c r="M15" s="138"/>
      <c r="N15" s="138"/>
      <c r="O15" s="138"/>
      <c r="P15" s="138"/>
      <c r="Q15" s="138"/>
      <c r="R15" s="138"/>
      <c r="S15" s="138"/>
      <c r="T15" s="138"/>
      <c r="U15" s="138"/>
      <c r="V15" s="138"/>
      <c r="W15" s="138"/>
      <c r="X15" s="138"/>
      <c r="Y15" s="138"/>
      <c r="Z15" s="1"/>
    </row>
    <row r="16" spans="1:26" ht="13.2">
      <c r="A16" s="1"/>
      <c r="B16" s="140" t="s">
        <v>151</v>
      </c>
      <c r="C16" s="140"/>
      <c r="D16" s="140"/>
      <c r="E16" s="142" t="s">
        <v>178</v>
      </c>
      <c r="F16" s="142"/>
      <c r="G16" s="142"/>
      <c r="H16" s="142"/>
      <c r="I16" s="142"/>
      <c r="J16" s="142"/>
      <c r="K16" s="142"/>
      <c r="L16" s="142"/>
      <c r="M16" s="142"/>
      <c r="N16" s="142"/>
      <c r="O16" s="142"/>
      <c r="P16" s="142"/>
      <c r="Q16" s="142"/>
      <c r="R16" s="142"/>
      <c r="S16" s="142"/>
      <c r="T16" s="142"/>
      <c r="U16" s="142"/>
      <c r="V16" s="142"/>
      <c r="W16" s="142"/>
      <c r="X16" s="142"/>
      <c r="Y16" s="142"/>
      <c r="Z16" s="1"/>
    </row>
    <row r="17" spans="1:26" ht="13.2">
      <c r="A17" s="1"/>
      <c r="B17" s="10"/>
      <c r="E17" s="11"/>
      <c r="Z17" s="1"/>
    </row>
    <row r="18" spans="1:26" ht="13.2">
      <c r="A18" s="1"/>
      <c r="B18" s="140" t="s">
        <v>152</v>
      </c>
      <c r="C18" s="140"/>
      <c r="D18" s="140"/>
      <c r="E18" s="143" t="s">
        <v>153</v>
      </c>
      <c r="F18" s="143"/>
      <c r="G18" s="143"/>
      <c r="H18" s="143"/>
      <c r="I18" s="143"/>
      <c r="J18" s="143"/>
      <c r="K18" s="143"/>
      <c r="L18" s="143"/>
      <c r="M18" s="144" t="s">
        <v>154</v>
      </c>
      <c r="N18" s="144"/>
      <c r="O18" s="144"/>
      <c r="P18" s="144"/>
      <c r="Q18" s="144"/>
      <c r="R18" s="144"/>
      <c r="S18" s="144"/>
      <c r="T18" s="144"/>
      <c r="U18" s="144"/>
      <c r="V18" s="144"/>
      <c r="W18" s="144"/>
      <c r="X18" s="144"/>
      <c r="Y18" s="144"/>
      <c r="Z18" s="1"/>
    </row>
    <row r="19" spans="1:26" ht="13.2">
      <c r="A19" s="1"/>
      <c r="B19" s="10"/>
      <c r="E19" s="12"/>
      <c r="H19" s="14"/>
      <c r="I19" s="14"/>
      <c r="T19" s="13"/>
      <c r="U19" s="15"/>
      <c r="V19" s="16"/>
      <c r="Z19" s="1"/>
    </row>
    <row r="20" spans="1:26" ht="13.2">
      <c r="A20" s="1"/>
      <c r="B20" s="140" t="s">
        <v>155</v>
      </c>
      <c r="C20" s="140"/>
      <c r="D20" s="140"/>
      <c r="E20" s="145">
        <v>45237</v>
      </c>
      <c r="F20" s="145"/>
      <c r="G20" s="145"/>
      <c r="H20" s="145"/>
      <c r="I20" s="145"/>
      <c r="J20" s="145"/>
      <c r="K20" s="145"/>
      <c r="L20" s="145"/>
      <c r="M20" s="145"/>
      <c r="N20" s="145"/>
      <c r="O20" s="145"/>
      <c r="P20" s="145"/>
      <c r="Q20" s="145"/>
      <c r="R20" s="145"/>
      <c r="S20" s="145"/>
      <c r="T20" s="145"/>
      <c r="U20" s="145"/>
      <c r="V20" s="145"/>
      <c r="W20" s="145"/>
      <c r="X20" s="145"/>
      <c r="Y20" s="145"/>
      <c r="Z20" s="1"/>
    </row>
    <row r="21" spans="1:26" ht="13.2">
      <c r="A21" s="1"/>
      <c r="B21" s="140" t="s">
        <v>156</v>
      </c>
      <c r="C21" s="140"/>
      <c r="D21" s="140"/>
      <c r="E21" s="145">
        <v>45224</v>
      </c>
      <c r="F21" s="145"/>
      <c r="G21" s="145"/>
      <c r="H21" s="145"/>
      <c r="I21" s="145"/>
      <c r="J21" s="145"/>
      <c r="K21" s="145"/>
      <c r="L21" s="145"/>
      <c r="M21" s="145"/>
      <c r="N21" s="145"/>
      <c r="O21" s="145"/>
      <c r="P21" s="145"/>
      <c r="Q21" s="145"/>
      <c r="R21" s="145"/>
      <c r="S21" s="145"/>
      <c r="T21" s="145"/>
      <c r="U21" s="145"/>
      <c r="V21" s="145"/>
      <c r="W21" s="145"/>
      <c r="X21" s="145"/>
      <c r="Y21" s="145"/>
      <c r="Z21" s="1"/>
    </row>
    <row r="22" spans="1:26" ht="13.2">
      <c r="A22" s="1"/>
      <c r="D22" s="17"/>
      <c r="Z22" s="1"/>
    </row>
    <row r="23" spans="1:26" ht="13.2">
      <c r="A23" s="1"/>
      <c r="B23" s="140" t="s">
        <v>157</v>
      </c>
      <c r="C23" s="140"/>
      <c r="D23" s="140"/>
      <c r="E23" s="146" t="s">
        <v>177</v>
      </c>
      <c r="F23" s="146"/>
      <c r="G23" s="146"/>
      <c r="H23" s="146"/>
      <c r="I23" s="146"/>
      <c r="J23" s="146"/>
      <c r="K23" s="146"/>
      <c r="L23" s="146"/>
      <c r="M23" s="146"/>
      <c r="N23" s="146"/>
      <c r="O23" s="146"/>
      <c r="P23" s="146"/>
      <c r="Q23" s="146"/>
      <c r="R23" s="146"/>
      <c r="S23" s="146"/>
      <c r="T23" s="146"/>
      <c r="U23" s="146"/>
      <c r="V23" s="146"/>
      <c r="W23" s="146"/>
      <c r="X23" s="146"/>
      <c r="Y23" s="146"/>
      <c r="Z23" s="1"/>
    </row>
    <row r="24" spans="1:26" ht="10.2" customHeight="1">
      <c r="A24" s="1"/>
      <c r="Z24" s="1"/>
    </row>
    <row r="25" spans="1:26" ht="6" customHeight="1">
      <c r="A25" s="1"/>
      <c r="B25" s="18"/>
      <c r="C25" s="19"/>
      <c r="D25" s="1"/>
      <c r="E25" s="20"/>
      <c r="F25" s="20"/>
      <c r="G25" s="20"/>
      <c r="H25" s="20"/>
      <c r="I25" s="20"/>
      <c r="J25" s="20"/>
      <c r="K25" s="20"/>
      <c r="L25" s="20"/>
      <c r="M25" s="20"/>
      <c r="N25" s="20"/>
      <c r="O25" s="20"/>
      <c r="P25" s="20"/>
      <c r="Q25" s="20"/>
      <c r="R25" s="20"/>
      <c r="S25" s="20"/>
      <c r="T25" s="20"/>
      <c r="U25" s="20"/>
      <c r="V25" s="20"/>
      <c r="W25" s="20"/>
      <c r="X25" s="20"/>
      <c r="Y25" s="20"/>
      <c r="Z25" s="1"/>
    </row>
    <row r="26" spans="1:26" ht="10.2" customHeight="1">
      <c r="A26" s="1"/>
      <c r="B26" s="21"/>
      <c r="C26" s="22"/>
      <c r="D26" s="9"/>
      <c r="E26" s="23"/>
      <c r="F26" s="23"/>
      <c r="G26" s="23"/>
      <c r="H26" s="23"/>
      <c r="I26" s="23"/>
      <c r="J26" s="23"/>
      <c r="K26" s="23"/>
      <c r="L26" s="23"/>
      <c r="M26" s="23"/>
      <c r="N26" s="23"/>
      <c r="O26" s="23"/>
      <c r="P26" s="23"/>
      <c r="Q26" s="23"/>
      <c r="R26" s="23"/>
      <c r="S26" s="23"/>
      <c r="T26" s="23"/>
      <c r="U26" s="23"/>
      <c r="V26" s="23"/>
      <c r="W26" s="23"/>
      <c r="X26" s="23"/>
      <c r="Y26" s="23"/>
      <c r="Z26" s="1"/>
    </row>
    <row r="27" spans="1:26" ht="36" customHeight="1">
      <c r="A27" s="1"/>
      <c r="B27" s="141" t="s">
        <v>158</v>
      </c>
      <c r="C27" s="141"/>
      <c r="D27" s="141"/>
      <c r="E27" s="138" t="s">
        <v>159</v>
      </c>
      <c r="F27" s="138"/>
      <c r="G27" s="138"/>
      <c r="H27" s="138"/>
      <c r="I27" s="138"/>
      <c r="J27" s="138"/>
      <c r="K27" s="138"/>
      <c r="L27" s="138"/>
      <c r="M27" s="138"/>
      <c r="N27" s="138"/>
      <c r="O27" s="138"/>
      <c r="P27" s="138"/>
      <c r="Q27" s="138"/>
      <c r="R27" s="138"/>
      <c r="S27" s="138"/>
      <c r="T27" s="138"/>
      <c r="U27" s="138"/>
      <c r="V27" s="138"/>
      <c r="W27" s="138"/>
      <c r="X27" s="138"/>
      <c r="Y27" s="138"/>
      <c r="Z27" s="1"/>
    </row>
    <row r="28" spans="1:26" ht="13.2" customHeight="1">
      <c r="A28" s="1"/>
      <c r="E28" s="139" t="s">
        <v>160</v>
      </c>
      <c r="F28" s="139"/>
      <c r="G28" s="139"/>
      <c r="H28" s="139"/>
      <c r="I28" s="139"/>
      <c r="J28" s="139"/>
      <c r="K28" s="139"/>
      <c r="L28" s="139"/>
      <c r="M28" s="139"/>
      <c r="N28" s="139"/>
      <c r="O28" s="139"/>
      <c r="P28" s="139"/>
      <c r="Q28" s="139"/>
      <c r="R28" s="139"/>
      <c r="S28" s="139"/>
      <c r="T28" s="139"/>
      <c r="U28" s="139"/>
      <c r="V28" s="139"/>
      <c r="W28" s="139"/>
      <c r="X28" s="139"/>
      <c r="Y28" s="139"/>
      <c r="Z28" s="1"/>
    </row>
    <row r="29" spans="1:26" ht="13.2" customHeight="1">
      <c r="A29" s="1"/>
      <c r="E29" s="147" t="s">
        <v>161</v>
      </c>
      <c r="F29" s="147"/>
      <c r="G29" s="147"/>
      <c r="H29" s="147"/>
      <c r="I29" s="147"/>
      <c r="J29" s="147"/>
      <c r="K29" s="147"/>
      <c r="L29" s="147"/>
      <c r="M29" s="147"/>
      <c r="N29" s="147"/>
      <c r="O29" s="147"/>
      <c r="P29" s="147"/>
      <c r="Q29" s="147"/>
      <c r="R29" s="147"/>
      <c r="S29" s="147"/>
      <c r="T29" s="147"/>
      <c r="U29" s="147"/>
      <c r="V29" s="147"/>
      <c r="W29" s="147"/>
      <c r="X29" s="147"/>
      <c r="Y29" s="147"/>
      <c r="Z29" s="1"/>
    </row>
    <row r="30" spans="1:26" ht="13.2" customHeight="1">
      <c r="A30" s="1"/>
      <c r="E30" s="147" t="s">
        <v>162</v>
      </c>
      <c r="F30" s="147"/>
      <c r="G30" s="147"/>
      <c r="H30" s="147"/>
      <c r="I30" s="147"/>
      <c r="J30" s="147"/>
      <c r="K30" s="147"/>
      <c r="L30" s="147"/>
      <c r="M30" s="146" t="s">
        <v>176</v>
      </c>
      <c r="N30" s="146"/>
      <c r="O30" s="146"/>
      <c r="P30" s="146"/>
      <c r="Q30" s="146"/>
      <c r="R30" s="146"/>
      <c r="S30" s="146"/>
      <c r="T30" s="146"/>
      <c r="U30" s="146"/>
      <c r="V30" s="146"/>
      <c r="W30" s="146"/>
      <c r="X30" s="146"/>
      <c r="Y30" s="146"/>
      <c r="Z30" s="1"/>
    </row>
    <row r="31" spans="1:26" ht="13.2" customHeight="1">
      <c r="A31" s="1"/>
      <c r="M31" s="24"/>
      <c r="N31" s="24"/>
      <c r="O31" s="24"/>
      <c r="P31" s="24"/>
      <c r="Q31" s="24"/>
      <c r="R31" s="24"/>
      <c r="S31" s="24"/>
      <c r="T31" s="24"/>
      <c r="U31" s="24"/>
      <c r="V31" s="24"/>
      <c r="W31" s="24"/>
      <c r="X31" s="24"/>
      <c r="Y31" s="24"/>
      <c r="Z31" s="1"/>
    </row>
    <row r="32" spans="1:26" ht="49.5" customHeight="1">
      <c r="A32" s="1"/>
      <c r="B32" s="141" t="s">
        <v>163</v>
      </c>
      <c r="C32" s="141"/>
      <c r="D32" s="141"/>
      <c r="E32" s="138" t="s">
        <v>164</v>
      </c>
      <c r="F32" s="138"/>
      <c r="G32" s="138"/>
      <c r="H32" s="138"/>
      <c r="I32" s="138"/>
      <c r="J32" s="138"/>
      <c r="K32" s="138"/>
      <c r="L32" s="138"/>
      <c r="M32" s="138"/>
      <c r="N32" s="138"/>
      <c r="O32" s="138"/>
      <c r="P32" s="138"/>
      <c r="Q32" s="138"/>
      <c r="R32" s="138"/>
      <c r="S32" s="138"/>
      <c r="T32" s="138"/>
      <c r="U32" s="138"/>
      <c r="V32" s="138"/>
      <c r="W32" s="138"/>
      <c r="X32" s="138"/>
      <c r="Y32" s="138"/>
      <c r="Z32" s="1"/>
    </row>
    <row r="33" spans="1:26" ht="10.2" customHeight="1">
      <c r="A33" s="1"/>
      <c r="B33" s="25"/>
      <c r="E33" s="26"/>
      <c r="Z33" s="1"/>
    </row>
    <row r="34" spans="1:26" ht="12"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ht="13.2" hidden="1"/>
    <row r="36" ht="13.2" hidden="1">
      <c r="Z36" s="2"/>
    </row>
    <row r="37" ht="13.2" hidden="1">
      <c r="Z37" s="2"/>
    </row>
    <row r="38" ht="13.2" hidden="1">
      <c r="Z38" s="2"/>
    </row>
    <row r="39" ht="13.2" hidden="1">
      <c r="Z39" s="2"/>
    </row>
    <row r="40" ht="15" customHeight="1" hidden="1">
      <c r="Z40" s="2"/>
    </row>
    <row r="41" ht="15" customHeight="1" hidden="1">
      <c r="Z41" s="2"/>
    </row>
    <row r="42" ht="15" customHeight="1" hidden="1">
      <c r="Z42" s="2"/>
    </row>
    <row r="43" ht="15" customHeight="1" hidden="1">
      <c r="Z43" s="2"/>
    </row>
    <row r="44" ht="15" customHeight="1" hidden="1">
      <c r="Z44" s="2"/>
    </row>
    <row r="45" ht="15" customHeight="1" hidden="1">
      <c r="Z45" s="2"/>
    </row>
    <row r="46" ht="13.2" hidden="1"/>
    <row r="47" ht="13.2" hidden="1"/>
    <row r="48" ht="11.7" customHeight="1"/>
    <row r="49" ht="11.7" customHeight="1"/>
  </sheetData>
  <mergeCells count="27">
    <mergeCell ref="E30:L30"/>
    <mergeCell ref="M30:Y30"/>
    <mergeCell ref="B14:D14"/>
    <mergeCell ref="B16:D16"/>
    <mergeCell ref="B18:D18"/>
    <mergeCell ref="B5:L5"/>
    <mergeCell ref="B6:L6"/>
    <mergeCell ref="B7:L7"/>
    <mergeCell ref="B8:L8"/>
    <mergeCell ref="B12:D12"/>
    <mergeCell ref="E12:Y12"/>
    <mergeCell ref="E32:Y32"/>
    <mergeCell ref="E14:Y15"/>
    <mergeCell ref="E27:Y27"/>
    <mergeCell ref="E28:Y28"/>
    <mergeCell ref="B20:D20"/>
    <mergeCell ref="B21:D21"/>
    <mergeCell ref="B23:D23"/>
    <mergeCell ref="B27:D27"/>
    <mergeCell ref="B32:D32"/>
    <mergeCell ref="E16:Y16"/>
    <mergeCell ref="E18:L18"/>
    <mergeCell ref="M18:Y18"/>
    <mergeCell ref="E20:Y20"/>
    <mergeCell ref="E21:Y21"/>
    <mergeCell ref="E23:Y23"/>
    <mergeCell ref="E29:Y29"/>
  </mergeCells>
  <hyperlinks>
    <hyperlink ref="M18" r:id="rId1" display="https://ec.europa.eu/eurostat/web/products-datasets/-/env_waspcb"/>
    <hyperlink ref="E23" r:id="rId2" display="Plastic carrier bags statistics "/>
    <hyperlink ref="M30" r:id="rId3" display="http://ec.europa.eu/eurostat/about/our-partners/copyright"/>
    <hyperlink ref="M30:Y30" r:id="rId4" display="https://ec.europa.eu/eurostat/web/main/about-us/policies/copyright"/>
    <hyperlink ref="E23:Y23" r:id="rId5" display="Consumption of plastic carrier bags"/>
  </hyperlinks>
  <printOptions/>
  <pageMargins left="0.7" right="0.7" top="0.75" bottom="0.75" header="0.3" footer="0.3"/>
  <pageSetup fitToHeight="0" fitToWidth="1" horizontalDpi="600" verticalDpi="600" orientation="landscape" paperSize="9" scale="88" r:id="rId7"/>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E60E68-26D0-479A-8BA3-203A1488D076}">
  <dimension ref="A2:Q88"/>
  <sheetViews>
    <sheetView showGridLines="0" workbookViewId="0" topLeftCell="A1"/>
  </sheetViews>
  <sheetFormatPr defaultColWidth="9.140625" defaultRowHeight="12.75"/>
  <cols>
    <col min="1" max="2" width="9.140625" style="28" customWidth="1"/>
    <col min="3" max="3" width="17.8515625" style="28" customWidth="1"/>
    <col min="4" max="23" width="8.57421875" style="28" customWidth="1"/>
    <col min="24" max="16384" width="9.140625" style="28" customWidth="1"/>
  </cols>
  <sheetData>
    <row r="1" ht="12.75"/>
    <row r="2" spans="3:15" ht="15.75">
      <c r="C2" s="151" t="s">
        <v>184</v>
      </c>
      <c r="D2" s="151"/>
      <c r="E2" s="151"/>
      <c r="F2" s="151"/>
      <c r="G2" s="151"/>
      <c r="H2" s="151"/>
      <c r="I2" s="151"/>
      <c r="J2" s="151"/>
      <c r="K2" s="151"/>
      <c r="L2" s="151"/>
      <c r="M2" s="151"/>
      <c r="N2" s="151"/>
      <c r="O2" s="151"/>
    </row>
    <row r="3" spans="3:15" ht="14.25">
      <c r="C3" s="152" t="s">
        <v>165</v>
      </c>
      <c r="D3" s="152"/>
      <c r="E3" s="152"/>
      <c r="F3" s="152"/>
      <c r="G3" s="152"/>
      <c r="H3" s="152"/>
      <c r="I3" s="152"/>
      <c r="J3" s="152"/>
      <c r="K3" s="152"/>
      <c r="L3" s="152"/>
      <c r="M3" s="152"/>
      <c r="N3" s="152"/>
      <c r="O3" s="152"/>
    </row>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spans="1:15" s="29" customFormat="1" ht="15.75" customHeight="1">
      <c r="A45" s="28"/>
      <c r="B45" s="28"/>
      <c r="C45" s="28"/>
      <c r="D45" s="28"/>
      <c r="E45" s="28"/>
      <c r="F45" s="28"/>
      <c r="G45" s="28"/>
      <c r="H45" s="28"/>
      <c r="I45" s="28"/>
      <c r="J45" s="28"/>
      <c r="K45" s="28"/>
      <c r="L45" s="28"/>
      <c r="M45" s="28"/>
      <c r="N45" s="28"/>
      <c r="O45" s="28"/>
    </row>
    <row r="46" ht="15" customHeight="1"/>
    <row r="47" ht="12.75"/>
    <row r="48" ht="15.75" customHeight="1"/>
    <row r="51" spans="1:17" ht="16.2" customHeight="1">
      <c r="A51" s="29"/>
      <c r="B51" s="29"/>
      <c r="C51" s="154" t="s">
        <v>175</v>
      </c>
      <c r="D51" s="154"/>
      <c r="E51" s="154"/>
      <c r="F51" s="154"/>
      <c r="G51" s="154"/>
      <c r="H51" s="154"/>
      <c r="I51" s="154"/>
      <c r="J51" s="154"/>
      <c r="K51" s="154"/>
      <c r="L51" s="154"/>
      <c r="M51" s="154"/>
      <c r="N51" s="154"/>
      <c r="O51" s="154"/>
      <c r="P51" s="154"/>
      <c r="Q51" s="154"/>
    </row>
    <row r="52" spans="3:17" ht="12.75">
      <c r="C52" s="153" t="s">
        <v>166</v>
      </c>
      <c r="D52" s="153"/>
      <c r="E52" s="153"/>
      <c r="F52" s="153"/>
      <c r="G52" s="153"/>
      <c r="H52" s="153"/>
      <c r="I52" s="153"/>
      <c r="J52" s="153"/>
      <c r="K52" s="153"/>
      <c r="L52" s="153"/>
      <c r="M52" s="153"/>
      <c r="N52" s="153"/>
      <c r="O52" s="153"/>
      <c r="P52" s="153"/>
      <c r="Q52" s="153"/>
    </row>
    <row r="53" spans="3:17" ht="12.75">
      <c r="C53" s="154" t="s">
        <v>168</v>
      </c>
      <c r="D53" s="154"/>
      <c r="E53" s="154"/>
      <c r="F53" s="154"/>
      <c r="G53" s="154"/>
      <c r="H53" s="154"/>
      <c r="I53" s="154"/>
      <c r="J53" s="154"/>
      <c r="K53" s="154"/>
      <c r="L53" s="154"/>
      <c r="M53" s="154"/>
      <c r="N53" s="154"/>
      <c r="O53" s="154"/>
      <c r="P53" s="154"/>
      <c r="Q53" s="154"/>
    </row>
    <row r="54" spans="3:17" ht="16.2" customHeight="1">
      <c r="C54" s="170" t="s">
        <v>180</v>
      </c>
      <c r="D54" s="170"/>
      <c r="E54" s="170"/>
      <c r="F54" s="170"/>
      <c r="G54" s="170"/>
      <c r="H54" s="170"/>
      <c r="I54" s="170"/>
      <c r="J54" s="170"/>
      <c r="K54" s="170"/>
      <c r="L54" s="170"/>
      <c r="M54" s="170"/>
      <c r="N54" s="170"/>
      <c r="O54" s="170"/>
      <c r="P54" s="170"/>
      <c r="Q54" s="170"/>
    </row>
    <row r="57" spans="3:7" ht="12.75">
      <c r="C57" s="46"/>
      <c r="D57" s="46">
        <v>2018</v>
      </c>
      <c r="E57" s="46">
        <v>2019</v>
      </c>
      <c r="F57" s="46">
        <v>2020</v>
      </c>
      <c r="G57" s="46">
        <v>2021</v>
      </c>
    </row>
    <row r="58" spans="3:9" ht="12.75">
      <c r="C58" s="75" t="s">
        <v>167</v>
      </c>
      <c r="D58" s="82">
        <v>94.4</v>
      </c>
      <c r="E58" s="82">
        <v>92.7</v>
      </c>
      <c r="F58" s="82">
        <v>87.2</v>
      </c>
      <c r="G58" s="82">
        <v>76.6</v>
      </c>
      <c r="I58" s="33"/>
    </row>
    <row r="59" spans="3:9" ht="12.75">
      <c r="C59" s="81"/>
      <c r="D59" s="83"/>
      <c r="E59" s="83"/>
      <c r="F59" s="83"/>
      <c r="G59" s="114"/>
      <c r="I59" s="33"/>
    </row>
    <row r="60" spans="3:9" ht="12.75">
      <c r="C60" s="80" t="s">
        <v>73</v>
      </c>
      <c r="D60" s="84">
        <v>322.5</v>
      </c>
      <c r="E60" s="84">
        <v>331.5</v>
      </c>
      <c r="F60" s="84">
        <v>293.6</v>
      </c>
      <c r="G60" s="112">
        <v>270.7</v>
      </c>
      <c r="I60" s="33"/>
    </row>
    <row r="61" spans="3:9" ht="12.75">
      <c r="C61" s="76" t="s">
        <v>31</v>
      </c>
      <c r="D61" s="85">
        <v>327.1</v>
      </c>
      <c r="E61" s="85">
        <v>284.4</v>
      </c>
      <c r="F61" s="85">
        <v>229.2</v>
      </c>
      <c r="G61" s="110">
        <v>203.6</v>
      </c>
      <c r="I61" s="33"/>
    </row>
    <row r="62" spans="3:9" ht="12.75">
      <c r="C62" s="76" t="s">
        <v>143</v>
      </c>
      <c r="D62" s="85">
        <v>202.6</v>
      </c>
      <c r="E62" s="85">
        <v>247.4</v>
      </c>
      <c r="F62" s="85">
        <v>251.4</v>
      </c>
      <c r="G62" s="110">
        <v>189.2</v>
      </c>
      <c r="I62" s="33"/>
    </row>
    <row r="63" spans="3:9" ht="12.75">
      <c r="C63" s="76" t="s">
        <v>74</v>
      </c>
      <c r="D63" s="85">
        <v>234.3</v>
      </c>
      <c r="E63" s="85">
        <v>154.1</v>
      </c>
      <c r="F63" s="85">
        <v>161.9</v>
      </c>
      <c r="G63" s="110">
        <v>166.1</v>
      </c>
      <c r="I63" s="33"/>
    </row>
    <row r="64" spans="3:9" ht="12.75">
      <c r="C64" s="76" t="s">
        <v>71</v>
      </c>
      <c r="D64" s="85">
        <v>110.3</v>
      </c>
      <c r="E64" s="85">
        <v>86.6</v>
      </c>
      <c r="F64" s="85">
        <v>90.8</v>
      </c>
      <c r="G64" s="110">
        <v>140.3</v>
      </c>
      <c r="I64" s="33"/>
    </row>
    <row r="65" spans="3:9" ht="12.75">
      <c r="C65" s="76" t="s">
        <v>170</v>
      </c>
      <c r="D65" s="85">
        <v>179.9</v>
      </c>
      <c r="E65" s="85">
        <v>152.1</v>
      </c>
      <c r="F65" s="85"/>
      <c r="G65" s="110">
        <v>138.3</v>
      </c>
      <c r="I65" s="33"/>
    </row>
    <row r="66" spans="3:9" ht="12.75">
      <c r="C66" s="76" t="s">
        <v>77</v>
      </c>
      <c r="D66" s="85">
        <v>186.1</v>
      </c>
      <c r="E66" s="85">
        <v>151.8</v>
      </c>
      <c r="F66" s="85">
        <v>186.5</v>
      </c>
      <c r="G66" s="110">
        <v>131.3</v>
      </c>
      <c r="I66" s="33"/>
    </row>
    <row r="67" spans="3:9" ht="12.75">
      <c r="C67" s="76" t="s">
        <v>171</v>
      </c>
      <c r="D67" s="85">
        <v>156</v>
      </c>
      <c r="E67" s="85">
        <v>147.5</v>
      </c>
      <c r="F67" s="85">
        <v>126.1</v>
      </c>
      <c r="G67" s="110">
        <v>127.8</v>
      </c>
      <c r="I67" s="33"/>
    </row>
    <row r="68" spans="3:9" ht="12.75">
      <c r="C68" s="76" t="s">
        <v>173</v>
      </c>
      <c r="D68" s="85">
        <v>92.2</v>
      </c>
      <c r="E68" s="85">
        <v>111.2</v>
      </c>
      <c r="F68" s="85"/>
      <c r="G68" s="110">
        <v>127.5</v>
      </c>
      <c r="I68" s="33"/>
    </row>
    <row r="69" spans="3:9" ht="12.75">
      <c r="C69" s="76" t="s">
        <v>114</v>
      </c>
      <c r="D69" s="85">
        <v>52.8</v>
      </c>
      <c r="E69" s="85">
        <v>94.6</v>
      </c>
      <c r="F69" s="85">
        <v>90.2</v>
      </c>
      <c r="G69" s="110">
        <v>107.4</v>
      </c>
      <c r="I69" s="33"/>
    </row>
    <row r="70" spans="3:9" ht="12.75">
      <c r="C70" s="76" t="s">
        <v>169</v>
      </c>
      <c r="D70" s="85">
        <v>180.6</v>
      </c>
      <c r="E70" s="85">
        <v>198.6</v>
      </c>
      <c r="F70" s="85"/>
      <c r="G70" s="110">
        <v>104.5</v>
      </c>
      <c r="I70" s="33"/>
    </row>
    <row r="71" spans="3:9" ht="12.75">
      <c r="C71" s="76" t="s">
        <v>68</v>
      </c>
      <c r="D71" s="85">
        <v>79.3</v>
      </c>
      <c r="E71" s="85">
        <v>72.8</v>
      </c>
      <c r="F71" s="85">
        <v>73.7</v>
      </c>
      <c r="G71" s="110">
        <v>81.5</v>
      </c>
      <c r="I71" s="33"/>
    </row>
    <row r="72" spans="3:9" ht="12.75">
      <c r="C72" s="76" t="s">
        <v>67</v>
      </c>
      <c r="D72" s="85">
        <v>128.9</v>
      </c>
      <c r="E72" s="85">
        <v>104.7</v>
      </c>
      <c r="F72" s="85">
        <v>92.9</v>
      </c>
      <c r="G72" s="110">
        <v>79.8</v>
      </c>
      <c r="I72" s="33"/>
    </row>
    <row r="73" spans="3:9" ht="12.75">
      <c r="C73" s="76" t="s">
        <v>76</v>
      </c>
      <c r="D73" s="85">
        <v>104.2</v>
      </c>
      <c r="E73" s="85">
        <v>103.9</v>
      </c>
      <c r="F73" s="85">
        <v>70.2</v>
      </c>
      <c r="G73" s="110">
        <v>59</v>
      </c>
      <c r="I73" s="33"/>
    </row>
    <row r="74" spans="3:9" ht="12.75">
      <c r="C74" s="76" t="s">
        <v>79</v>
      </c>
      <c r="D74" s="85">
        <v>53.2</v>
      </c>
      <c r="E74" s="85">
        <v>51.5</v>
      </c>
      <c r="F74" s="85">
        <v>49.2</v>
      </c>
      <c r="G74" s="110">
        <v>48.6</v>
      </c>
      <c r="I74" s="33"/>
    </row>
    <row r="75" spans="3:9" ht="12.75">
      <c r="C75" s="76" t="s">
        <v>109</v>
      </c>
      <c r="D75" s="85">
        <v>57.2</v>
      </c>
      <c r="E75" s="85">
        <v>54.4</v>
      </c>
      <c r="F75" s="85">
        <v>44.8</v>
      </c>
      <c r="G75" s="110">
        <v>38.4</v>
      </c>
      <c r="I75" s="33"/>
    </row>
    <row r="76" spans="3:9" ht="12.75">
      <c r="C76" s="76" t="s">
        <v>69</v>
      </c>
      <c r="D76" s="85">
        <v>51.7</v>
      </c>
      <c r="E76" s="85">
        <v>37.2</v>
      </c>
      <c r="F76" s="85">
        <v>25.2</v>
      </c>
      <c r="G76" s="110">
        <v>24.8</v>
      </c>
      <c r="I76" s="33"/>
    </row>
    <row r="77" spans="3:9" ht="12.75">
      <c r="C77" s="76" t="s">
        <v>72</v>
      </c>
      <c r="D77" s="85">
        <v>110.6</v>
      </c>
      <c r="E77" s="85">
        <v>62.8</v>
      </c>
      <c r="F77" s="85">
        <v>26</v>
      </c>
      <c r="G77" s="110">
        <v>24.1</v>
      </c>
      <c r="I77" s="33"/>
    </row>
    <row r="78" spans="3:9" ht="12.75">
      <c r="C78" s="76" t="s">
        <v>32</v>
      </c>
      <c r="D78" s="85">
        <v>23.4</v>
      </c>
      <c r="E78" s="85">
        <v>23.4</v>
      </c>
      <c r="F78" s="85">
        <v>19.8</v>
      </c>
      <c r="G78" s="110">
        <v>19.3</v>
      </c>
      <c r="I78" s="33"/>
    </row>
    <row r="79" spans="3:9" ht="12.75">
      <c r="C79" s="76" t="s">
        <v>65</v>
      </c>
      <c r="D79" s="85">
        <v>153.4</v>
      </c>
      <c r="E79" s="85">
        <v>149</v>
      </c>
      <c r="F79" s="85">
        <v>102.8</v>
      </c>
      <c r="G79" s="110">
        <v>15.9</v>
      </c>
      <c r="I79" s="33"/>
    </row>
    <row r="80" spans="3:9" ht="12.75">
      <c r="C80" s="76" t="s">
        <v>40</v>
      </c>
      <c r="D80" s="85">
        <v>7.7</v>
      </c>
      <c r="E80" s="85">
        <v>7.7</v>
      </c>
      <c r="F80" s="85">
        <v>17.1</v>
      </c>
      <c r="G80" s="110">
        <v>8.8</v>
      </c>
      <c r="I80" s="33"/>
    </row>
    <row r="81" spans="3:9" ht="12.75">
      <c r="C81" s="76" t="s">
        <v>83</v>
      </c>
      <c r="D81" s="85">
        <v>28.2</v>
      </c>
      <c r="E81" s="85">
        <v>17.2</v>
      </c>
      <c r="F81" s="85">
        <v>9.8</v>
      </c>
      <c r="G81" s="110">
        <v>5.4</v>
      </c>
      <c r="I81" s="33"/>
    </row>
    <row r="82" spans="3:9" ht="12.75">
      <c r="C82" s="77" t="s">
        <v>172</v>
      </c>
      <c r="D82" s="86">
        <v>111.5</v>
      </c>
      <c r="E82" s="86">
        <v>113.3</v>
      </c>
      <c r="F82" s="86"/>
      <c r="G82" s="113"/>
      <c r="I82" s="33"/>
    </row>
    <row r="83" spans="3:9" ht="12.75">
      <c r="C83" s="78" t="s">
        <v>174</v>
      </c>
      <c r="D83" s="87">
        <v>86.1</v>
      </c>
      <c r="E83" s="87">
        <v>95.5</v>
      </c>
      <c r="F83" s="87"/>
      <c r="G83" s="111"/>
      <c r="I83" s="33"/>
    </row>
    <row r="84" spans="3:7" ht="12.75">
      <c r="C84" s="79"/>
      <c r="D84" s="88"/>
      <c r="E84" s="88"/>
      <c r="F84" s="88"/>
      <c r="G84" s="89"/>
    </row>
    <row r="85" spans="3:7" ht="12.75">
      <c r="C85" s="79" t="s">
        <v>63</v>
      </c>
      <c r="D85" s="89">
        <v>146</v>
      </c>
      <c r="E85" s="89">
        <v>139</v>
      </c>
      <c r="F85" s="88">
        <v>201.2</v>
      </c>
      <c r="G85" s="89">
        <v>238.2</v>
      </c>
    </row>
    <row r="88" ht="12.75">
      <c r="G88" s="115"/>
    </row>
  </sheetData>
  <mergeCells count="6">
    <mergeCell ref="C2:O2"/>
    <mergeCell ref="C3:O3"/>
    <mergeCell ref="C51:Q51"/>
    <mergeCell ref="C52:Q52"/>
    <mergeCell ref="C53:Q53"/>
    <mergeCell ref="C54:Q54"/>
  </mergeCell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1E1DEC-2CCF-40DE-A310-77EA95987870}">
  <dimension ref="C2:R75"/>
  <sheetViews>
    <sheetView showGridLines="0" workbookViewId="0" topLeftCell="A1"/>
  </sheetViews>
  <sheetFormatPr defaultColWidth="9.140625" defaultRowHeight="12.75"/>
  <cols>
    <col min="1" max="2" width="9.140625" style="29" customWidth="1"/>
    <col min="3" max="3" width="17.8515625" style="29" customWidth="1"/>
    <col min="4" max="7" width="13.28125" style="29" customWidth="1"/>
    <col min="8" max="8" width="11.421875" style="29" customWidth="1"/>
    <col min="9" max="13" width="8.57421875" style="29" customWidth="1"/>
    <col min="14" max="14" width="10.28125" style="29" customWidth="1"/>
    <col min="15" max="24" width="8.57421875" style="29" customWidth="1"/>
    <col min="25" max="16384" width="9.140625" style="29" customWidth="1"/>
  </cols>
  <sheetData>
    <row r="1" ht="12.75"/>
    <row r="2" spans="3:16" ht="15.75">
      <c r="C2" s="151" t="s">
        <v>186</v>
      </c>
      <c r="D2" s="151"/>
      <c r="E2" s="151"/>
      <c r="F2" s="151"/>
      <c r="G2" s="151"/>
      <c r="H2" s="151"/>
      <c r="I2" s="151"/>
      <c r="J2" s="151"/>
      <c r="K2" s="151"/>
      <c r="L2" s="151"/>
      <c r="M2" s="151"/>
      <c r="N2" s="151"/>
      <c r="O2" s="151"/>
      <c r="P2" s="151"/>
    </row>
    <row r="3" spans="3:16" ht="14.25">
      <c r="C3" s="152" t="s">
        <v>165</v>
      </c>
      <c r="D3" s="152"/>
      <c r="E3" s="152"/>
      <c r="F3" s="152"/>
      <c r="G3" s="152"/>
      <c r="H3" s="152"/>
      <c r="I3" s="152"/>
      <c r="J3" s="152"/>
      <c r="K3" s="152"/>
      <c r="L3" s="152"/>
      <c r="M3" s="152"/>
      <c r="N3" s="152"/>
      <c r="O3" s="152"/>
      <c r="P3" s="152"/>
    </row>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5.75" customHeight="1"/>
    <row r="41" spans="3:18" ht="27" customHeight="1">
      <c r="C41" s="171" t="s">
        <v>185</v>
      </c>
      <c r="D41" s="171"/>
      <c r="E41" s="171"/>
      <c r="F41" s="171"/>
      <c r="G41" s="171"/>
      <c r="H41" s="171"/>
      <c r="I41" s="171"/>
      <c r="J41" s="171"/>
      <c r="K41" s="171"/>
      <c r="L41" s="171"/>
      <c r="M41" s="171"/>
      <c r="N41" s="171"/>
      <c r="O41" s="171"/>
      <c r="P41" s="171"/>
      <c r="Q41" s="98"/>
      <c r="R41" s="98"/>
    </row>
    <row r="42" spans="3:18" ht="15.75" customHeight="1">
      <c r="C42" s="155" t="s">
        <v>166</v>
      </c>
      <c r="D42" s="155"/>
      <c r="E42" s="155"/>
      <c r="F42" s="155"/>
      <c r="G42" s="155"/>
      <c r="H42" s="155"/>
      <c r="I42" s="155"/>
      <c r="J42" s="155"/>
      <c r="K42" s="155"/>
      <c r="L42" s="155"/>
      <c r="M42" s="155"/>
      <c r="N42" s="155"/>
      <c r="O42" s="155"/>
      <c r="P42" s="155"/>
      <c r="Q42" s="53"/>
      <c r="R42" s="53"/>
    </row>
    <row r="43" spans="3:18" ht="16.2" customHeight="1">
      <c r="C43" s="156" t="s">
        <v>180</v>
      </c>
      <c r="D43" s="156"/>
      <c r="E43" s="156"/>
      <c r="F43" s="156"/>
      <c r="G43" s="156"/>
      <c r="H43" s="156"/>
      <c r="I43" s="156"/>
      <c r="J43" s="156"/>
      <c r="K43" s="156"/>
      <c r="L43" s="156"/>
      <c r="M43" s="156"/>
      <c r="N43" s="156"/>
      <c r="O43" s="156"/>
      <c r="P43" s="156"/>
      <c r="Q43" s="53"/>
      <c r="R43" s="53"/>
    </row>
    <row r="46" spans="3:7" ht="66">
      <c r="C46" s="90"/>
      <c r="D46" s="97" t="s">
        <v>187</v>
      </c>
      <c r="E46" s="123" t="s">
        <v>188</v>
      </c>
      <c r="F46" s="97" t="s">
        <v>189</v>
      </c>
      <c r="G46" s="123" t="s">
        <v>190</v>
      </c>
    </row>
    <row r="47" spans="3:7" ht="12.75">
      <c r="C47" s="91" t="s">
        <v>167</v>
      </c>
      <c r="D47" s="99">
        <v>76.6</v>
      </c>
      <c r="E47" s="131"/>
      <c r="F47" s="100"/>
      <c r="G47" s="124">
        <v>40</v>
      </c>
    </row>
    <row r="48" spans="3:7" ht="12.75">
      <c r="C48" s="96"/>
      <c r="D48" s="101"/>
      <c r="E48" s="132"/>
      <c r="F48" s="102"/>
      <c r="G48" s="125">
        <v>40</v>
      </c>
    </row>
    <row r="49" spans="3:9" ht="12.75">
      <c r="C49" s="95" t="s">
        <v>73</v>
      </c>
      <c r="D49" s="104"/>
      <c r="E49" s="133">
        <v>228</v>
      </c>
      <c r="F49" s="103">
        <v>43</v>
      </c>
      <c r="G49" s="126">
        <v>40</v>
      </c>
      <c r="I49" s="28"/>
    </row>
    <row r="50" spans="3:9" ht="12.75">
      <c r="C50" s="92" t="s">
        <v>31</v>
      </c>
      <c r="D50" s="104"/>
      <c r="E50" s="134">
        <v>156</v>
      </c>
      <c r="F50" s="105">
        <v>48</v>
      </c>
      <c r="G50" s="127">
        <v>40</v>
      </c>
      <c r="I50" s="28"/>
    </row>
    <row r="51" spans="3:9" ht="12.75">
      <c r="C51" s="92" t="s">
        <v>143</v>
      </c>
      <c r="D51" s="104"/>
      <c r="E51" s="134">
        <v>181</v>
      </c>
      <c r="F51" s="105">
        <v>8</v>
      </c>
      <c r="G51" s="127">
        <v>40</v>
      </c>
      <c r="I51" s="28"/>
    </row>
    <row r="52" spans="3:9" ht="12.75">
      <c r="C52" s="92" t="s">
        <v>74</v>
      </c>
      <c r="D52" s="104"/>
      <c r="E52" s="134">
        <v>93</v>
      </c>
      <c r="F52" s="105">
        <v>73</v>
      </c>
      <c r="G52" s="127">
        <v>40</v>
      </c>
      <c r="I52" s="28"/>
    </row>
    <row r="53" spans="3:9" ht="12.75">
      <c r="C53" s="92" t="s">
        <v>71</v>
      </c>
      <c r="D53" s="104"/>
      <c r="E53" s="134">
        <v>66</v>
      </c>
      <c r="F53" s="105">
        <v>75</v>
      </c>
      <c r="G53" s="127">
        <v>40</v>
      </c>
      <c r="I53" s="28"/>
    </row>
    <row r="54" spans="3:9" ht="12.75">
      <c r="C54" s="76" t="s">
        <v>170</v>
      </c>
      <c r="D54" s="104"/>
      <c r="E54" s="134">
        <v>91</v>
      </c>
      <c r="F54" s="105">
        <v>48</v>
      </c>
      <c r="G54" s="127">
        <v>40</v>
      </c>
      <c r="I54" s="28"/>
    </row>
    <row r="55" spans="3:9" ht="12.75">
      <c r="C55" s="92" t="s">
        <v>77</v>
      </c>
      <c r="D55" s="104"/>
      <c r="E55" s="134">
        <v>102</v>
      </c>
      <c r="F55" s="105">
        <v>29</v>
      </c>
      <c r="G55" s="127">
        <v>40</v>
      </c>
      <c r="I55" s="28"/>
    </row>
    <row r="56" spans="3:9" ht="12.75">
      <c r="C56" s="76" t="s">
        <v>171</v>
      </c>
      <c r="D56" s="104"/>
      <c r="E56" s="134">
        <v>73</v>
      </c>
      <c r="F56" s="105">
        <v>55</v>
      </c>
      <c r="G56" s="127">
        <v>40</v>
      </c>
      <c r="I56" s="28"/>
    </row>
    <row r="57" spans="3:9" ht="12.75">
      <c r="C57" s="76" t="s">
        <v>173</v>
      </c>
      <c r="D57" s="104">
        <v>127</v>
      </c>
      <c r="E57" s="134"/>
      <c r="F57" s="105"/>
      <c r="G57" s="127">
        <v>40</v>
      </c>
      <c r="I57" s="28"/>
    </row>
    <row r="58" spans="3:9" ht="12.75">
      <c r="C58" s="92" t="s">
        <v>114</v>
      </c>
      <c r="D58" s="104"/>
      <c r="E58" s="134">
        <v>82</v>
      </c>
      <c r="F58" s="105">
        <v>26</v>
      </c>
      <c r="G58" s="127">
        <v>40</v>
      </c>
      <c r="I58" s="28"/>
    </row>
    <row r="59" spans="3:9" ht="12.75">
      <c r="C59" s="76" t="s">
        <v>169</v>
      </c>
      <c r="D59" s="104">
        <v>104</v>
      </c>
      <c r="E59" s="134"/>
      <c r="F59" s="105"/>
      <c r="G59" s="127">
        <v>40</v>
      </c>
      <c r="I59" s="28"/>
    </row>
    <row r="60" spans="3:9" ht="12.75">
      <c r="C60" s="92" t="s">
        <v>68</v>
      </c>
      <c r="D60" s="104"/>
      <c r="E60" s="134">
        <v>69</v>
      </c>
      <c r="F60" s="105">
        <v>13</v>
      </c>
      <c r="G60" s="127">
        <v>40</v>
      </c>
      <c r="I60" s="28"/>
    </row>
    <row r="61" spans="3:9" ht="12.75">
      <c r="C61" s="92" t="s">
        <v>67</v>
      </c>
      <c r="D61" s="104"/>
      <c r="E61" s="134">
        <v>70</v>
      </c>
      <c r="F61" s="105">
        <v>10</v>
      </c>
      <c r="G61" s="127">
        <v>40</v>
      </c>
      <c r="I61" s="28"/>
    </row>
    <row r="62" spans="3:9" ht="12.75">
      <c r="C62" s="92" t="s">
        <v>76</v>
      </c>
      <c r="D62" s="104"/>
      <c r="E62" s="134">
        <v>42</v>
      </c>
      <c r="F62" s="105">
        <v>17</v>
      </c>
      <c r="G62" s="127">
        <v>40</v>
      </c>
      <c r="I62" s="28"/>
    </row>
    <row r="63" spans="3:9" ht="12.75">
      <c r="C63" s="92" t="s">
        <v>79</v>
      </c>
      <c r="D63" s="104"/>
      <c r="E63" s="134">
        <v>46</v>
      </c>
      <c r="F63" s="105">
        <v>3</v>
      </c>
      <c r="G63" s="127">
        <v>40</v>
      </c>
      <c r="I63" s="28"/>
    </row>
    <row r="64" spans="3:9" ht="12.75">
      <c r="C64" s="92" t="s">
        <v>109</v>
      </c>
      <c r="D64" s="104"/>
      <c r="E64" s="134">
        <v>33</v>
      </c>
      <c r="F64" s="105">
        <v>5</v>
      </c>
      <c r="G64" s="127">
        <v>40</v>
      </c>
      <c r="I64" s="28"/>
    </row>
    <row r="65" spans="3:9" ht="12.75">
      <c r="C65" s="92" t="s">
        <v>69</v>
      </c>
      <c r="D65" s="104">
        <v>25</v>
      </c>
      <c r="E65" s="134"/>
      <c r="F65" s="105"/>
      <c r="G65" s="127">
        <v>40</v>
      </c>
      <c r="I65" s="28"/>
    </row>
    <row r="66" spans="3:9" ht="12.75">
      <c r="C66" s="92" t="s">
        <v>72</v>
      </c>
      <c r="D66" s="104"/>
      <c r="E66" s="134">
        <v>3</v>
      </c>
      <c r="F66" s="105">
        <v>21</v>
      </c>
      <c r="G66" s="127">
        <v>40</v>
      </c>
      <c r="I66" s="28"/>
    </row>
    <row r="67" spans="3:9" ht="12.75">
      <c r="C67" s="92" t="s">
        <v>32</v>
      </c>
      <c r="D67" s="104">
        <v>19</v>
      </c>
      <c r="E67" s="134"/>
      <c r="F67" s="105"/>
      <c r="G67" s="127">
        <v>40</v>
      </c>
      <c r="I67" s="28"/>
    </row>
    <row r="68" spans="3:17" ht="12.75">
      <c r="C68" s="92" t="s">
        <v>65</v>
      </c>
      <c r="D68" s="104"/>
      <c r="E68" s="134">
        <v>2</v>
      </c>
      <c r="F68" s="105">
        <v>14</v>
      </c>
      <c r="G68" s="127">
        <v>40</v>
      </c>
      <c r="I68" s="28"/>
      <c r="L68" s="119"/>
      <c r="M68" s="120"/>
      <c r="N68" s="121"/>
      <c r="O68" s="121"/>
      <c r="Q68" s="122"/>
    </row>
    <row r="69" spans="3:9" ht="12.75">
      <c r="C69" s="93" t="s">
        <v>40</v>
      </c>
      <c r="D69" s="104">
        <v>9</v>
      </c>
      <c r="E69" s="134"/>
      <c r="F69" s="105"/>
      <c r="G69" s="128">
        <v>40</v>
      </c>
      <c r="I69" s="28"/>
    </row>
    <row r="70" spans="3:9" ht="12.75">
      <c r="C70" s="93" t="s">
        <v>83</v>
      </c>
      <c r="D70" s="106"/>
      <c r="E70" s="135">
        <v>1</v>
      </c>
      <c r="F70" s="107">
        <v>4</v>
      </c>
      <c r="G70" s="129">
        <v>40</v>
      </c>
      <c r="I70" s="28"/>
    </row>
    <row r="71" spans="3:10" ht="12.75">
      <c r="C71" s="116"/>
      <c r="D71" s="117"/>
      <c r="E71" s="136"/>
      <c r="F71" s="118"/>
      <c r="G71" s="130">
        <v>40</v>
      </c>
      <c r="J71" s="28"/>
    </row>
    <row r="72" spans="3:10" ht="12.75">
      <c r="C72" s="94" t="s">
        <v>63</v>
      </c>
      <c r="D72" s="108">
        <v>201.2</v>
      </c>
      <c r="E72" s="137"/>
      <c r="F72" s="109"/>
      <c r="G72" s="130">
        <v>40</v>
      </c>
      <c r="J72" s="28"/>
    </row>
    <row r="73" ht="12.75">
      <c r="K73" s="28"/>
    </row>
    <row r="74" ht="12.75">
      <c r="K74" s="28"/>
    </row>
    <row r="75" ht="12.75">
      <c r="K75" s="28"/>
    </row>
  </sheetData>
  <mergeCells count="5">
    <mergeCell ref="C2:P2"/>
    <mergeCell ref="C3:P3"/>
    <mergeCell ref="C41:P41"/>
    <mergeCell ref="C42:P42"/>
    <mergeCell ref="C43:P43"/>
  </mergeCell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L148"/>
  <sheetViews>
    <sheetView showGridLines="0" workbookViewId="0" topLeftCell="A1"/>
  </sheetViews>
  <sheetFormatPr defaultColWidth="9.28125" defaultRowHeight="12.75"/>
  <cols>
    <col min="1" max="16384" width="9.28125" style="28" customWidth="1"/>
  </cols>
  <sheetData>
    <row r="2" ht="12.75">
      <c r="B2" s="27" t="s">
        <v>126</v>
      </c>
    </row>
    <row r="3" ht="12.75">
      <c r="B3" s="28" t="s">
        <v>36</v>
      </c>
    </row>
    <row r="29" ht="14.7" customHeight="1">
      <c r="B29" s="30" t="s">
        <v>125</v>
      </c>
    </row>
    <row r="30" ht="12.75">
      <c r="B30" s="28" t="s">
        <v>181</v>
      </c>
    </row>
    <row r="32" ht="12.75">
      <c r="L32" s="31"/>
    </row>
    <row r="55" ht="12.75">
      <c r="B55" s="32" t="s">
        <v>120</v>
      </c>
    </row>
    <row r="56" ht="12.75">
      <c r="B56" s="28" t="s">
        <v>129</v>
      </c>
    </row>
    <row r="60" spans="2:6" ht="12.75">
      <c r="B60" s="28" t="s">
        <v>115</v>
      </c>
      <c r="C60" s="33">
        <v>79.2</v>
      </c>
      <c r="E60" s="34"/>
      <c r="F60" s="35"/>
    </row>
    <row r="61" spans="3:6" ht="12.75">
      <c r="C61" s="33"/>
      <c r="E61" s="34"/>
      <c r="F61" s="36"/>
    </row>
    <row r="62" spans="2:6" ht="12.75">
      <c r="B62" s="28" t="s">
        <v>109</v>
      </c>
      <c r="C62" s="33">
        <v>97.7</v>
      </c>
      <c r="E62" s="34"/>
      <c r="F62" s="36"/>
    </row>
    <row r="63" spans="2:6" ht="12.75">
      <c r="B63" s="28" t="s">
        <v>83</v>
      </c>
      <c r="C63" s="33">
        <v>96.6</v>
      </c>
      <c r="E63" s="34"/>
      <c r="F63" s="36"/>
    </row>
    <row r="64" spans="2:6" ht="12.75">
      <c r="B64" s="28" t="s">
        <v>69</v>
      </c>
      <c r="C64" s="33">
        <v>96.1</v>
      </c>
      <c r="E64" s="34"/>
      <c r="F64" s="36"/>
    </row>
    <row r="65" spans="2:6" ht="12.75">
      <c r="B65" s="28" t="s">
        <v>70</v>
      </c>
      <c r="C65" s="33">
        <v>93.9</v>
      </c>
      <c r="E65" s="34"/>
      <c r="F65" s="36"/>
    </row>
    <row r="66" spans="2:6" ht="12.75">
      <c r="B66" s="28" t="s">
        <v>66</v>
      </c>
      <c r="C66" s="33">
        <v>93.2</v>
      </c>
      <c r="E66" s="34"/>
      <c r="F66" s="36"/>
    </row>
    <row r="67" spans="2:6" ht="12.75">
      <c r="B67" s="28" t="s">
        <v>68</v>
      </c>
      <c r="C67" s="33">
        <v>92.5</v>
      </c>
      <c r="E67" s="34"/>
      <c r="F67" s="36"/>
    </row>
    <row r="68" spans="2:6" ht="12.75">
      <c r="B68" s="28" t="s">
        <v>72</v>
      </c>
      <c r="C68" s="33">
        <v>91.8</v>
      </c>
      <c r="E68" s="34"/>
      <c r="F68" s="36"/>
    </row>
    <row r="69" spans="2:6" ht="12.75">
      <c r="B69" s="28" t="s">
        <v>79</v>
      </c>
      <c r="C69" s="33">
        <v>88.1</v>
      </c>
      <c r="E69" s="34"/>
      <c r="F69" s="36"/>
    </row>
    <row r="70" spans="2:6" ht="12.75">
      <c r="B70" s="28" t="s">
        <v>65</v>
      </c>
      <c r="C70" s="33">
        <v>87.4</v>
      </c>
      <c r="E70" s="34"/>
      <c r="F70" s="36"/>
    </row>
    <row r="71" spans="2:6" ht="12.75">
      <c r="B71" s="28" t="s">
        <v>81</v>
      </c>
      <c r="C71" s="33">
        <v>85.6</v>
      </c>
      <c r="E71" s="34"/>
      <c r="F71" s="36"/>
    </row>
    <row r="72" spans="2:6" ht="12.75">
      <c r="B72" s="28" t="s">
        <v>80</v>
      </c>
      <c r="C72" s="33">
        <v>77.7</v>
      </c>
      <c r="E72" s="34"/>
      <c r="F72" s="36"/>
    </row>
    <row r="73" spans="2:6" ht="12.75">
      <c r="B73" s="28" t="s">
        <v>75</v>
      </c>
      <c r="C73" s="33">
        <v>76.5</v>
      </c>
      <c r="E73" s="34"/>
      <c r="F73" s="36"/>
    </row>
    <row r="74" spans="2:6" ht="12.75">
      <c r="B74" s="28" t="s">
        <v>76</v>
      </c>
      <c r="C74" s="33">
        <v>75.4</v>
      </c>
      <c r="E74" s="34"/>
      <c r="F74" s="36"/>
    </row>
    <row r="75" spans="2:6" ht="12.75">
      <c r="B75" s="28" t="s">
        <v>82</v>
      </c>
      <c r="C75" s="33">
        <v>74.7</v>
      </c>
      <c r="E75" s="34"/>
      <c r="F75" s="36"/>
    </row>
    <row r="76" spans="2:6" ht="12.75">
      <c r="B76" s="28" t="s">
        <v>77</v>
      </c>
      <c r="C76" s="33">
        <v>73.1</v>
      </c>
      <c r="E76" s="34"/>
      <c r="F76" s="36"/>
    </row>
    <row r="77" spans="2:6" ht="12.75">
      <c r="B77" s="28" t="s">
        <v>64</v>
      </c>
      <c r="C77" s="33">
        <v>72.7</v>
      </c>
      <c r="E77" s="34"/>
      <c r="F77" s="36"/>
    </row>
    <row r="78" spans="2:6" ht="12.75">
      <c r="B78" s="28" t="s">
        <v>67</v>
      </c>
      <c r="C78" s="33">
        <v>69.5</v>
      </c>
      <c r="E78" s="34"/>
      <c r="F78" s="36"/>
    </row>
    <row r="79" spans="2:6" ht="12.75">
      <c r="B79" s="28" t="s">
        <v>40</v>
      </c>
      <c r="C79" s="33">
        <v>64.8</v>
      </c>
      <c r="E79" s="34"/>
      <c r="F79" s="36"/>
    </row>
    <row r="80" spans="2:6" ht="12.75">
      <c r="B80" s="28" t="s">
        <v>71</v>
      </c>
      <c r="C80" s="33">
        <v>60.3</v>
      </c>
      <c r="E80" s="34"/>
      <c r="F80" s="36"/>
    </row>
    <row r="81" spans="2:6" ht="12.75">
      <c r="B81" s="28" t="s">
        <v>74</v>
      </c>
      <c r="C81" s="33">
        <v>56.6</v>
      </c>
      <c r="E81" s="34"/>
      <c r="F81" s="36"/>
    </row>
    <row r="82" spans="2:6" ht="12.75">
      <c r="B82" s="28" t="s">
        <v>73</v>
      </c>
      <c r="C82" s="33">
        <v>53.9</v>
      </c>
      <c r="E82" s="34"/>
      <c r="F82" s="36"/>
    </row>
    <row r="83" spans="2:6" ht="12.75">
      <c r="B83" s="28" t="s">
        <v>78</v>
      </c>
      <c r="C83" s="33">
        <v>52.8</v>
      </c>
      <c r="E83" s="34"/>
      <c r="F83" s="36"/>
    </row>
    <row r="84" ht="12.75">
      <c r="C84" s="33"/>
    </row>
    <row r="85" spans="2:6" ht="12.75">
      <c r="B85" s="28" t="s">
        <v>34</v>
      </c>
      <c r="C85" s="33">
        <v>66</v>
      </c>
      <c r="E85" s="34"/>
      <c r="F85" s="36"/>
    </row>
    <row r="86" spans="2:8" ht="12.75">
      <c r="B86" s="28" t="s">
        <v>114</v>
      </c>
      <c r="C86" s="33">
        <v>58.8</v>
      </c>
      <c r="E86" s="34"/>
      <c r="F86" s="36"/>
      <c r="G86" s="34"/>
      <c r="H86" s="36"/>
    </row>
    <row r="87" spans="2:6" ht="12.75">
      <c r="B87" s="28" t="s">
        <v>123</v>
      </c>
      <c r="C87" s="37">
        <v>57.4</v>
      </c>
      <c r="E87" s="34"/>
      <c r="F87" s="36"/>
    </row>
    <row r="88" spans="2:6" ht="12.75">
      <c r="B88" s="28" t="s">
        <v>31</v>
      </c>
      <c r="C88" s="33">
        <v>54.5</v>
      </c>
      <c r="E88" s="34"/>
      <c r="F88" s="36"/>
    </row>
    <row r="89" spans="2:3" ht="12.75">
      <c r="B89" s="28" t="s">
        <v>32</v>
      </c>
      <c r="C89" s="33">
        <v>50.4</v>
      </c>
    </row>
    <row r="90" spans="2:6" ht="12.75">
      <c r="B90" s="28" t="s">
        <v>33</v>
      </c>
      <c r="C90" s="33">
        <v>38.2</v>
      </c>
      <c r="E90" s="34"/>
      <c r="F90" s="36"/>
    </row>
    <row r="91" spans="3:6" ht="12.75">
      <c r="C91" s="33"/>
      <c r="E91" s="34"/>
      <c r="F91" s="36"/>
    </row>
    <row r="92" spans="2:6" ht="12.75">
      <c r="B92" s="28" t="s">
        <v>63</v>
      </c>
      <c r="C92" s="33">
        <v>93.2</v>
      </c>
      <c r="E92" s="34"/>
      <c r="F92" s="36"/>
    </row>
    <row r="93" spans="2:3" ht="12.75">
      <c r="B93" s="28" t="s">
        <v>39</v>
      </c>
      <c r="C93" s="33">
        <v>90.9</v>
      </c>
    </row>
    <row r="94" spans="2:3" ht="12.75">
      <c r="B94" s="28" t="s">
        <v>124</v>
      </c>
      <c r="C94" s="37">
        <v>56.5</v>
      </c>
    </row>
    <row r="104" ht="12.75">
      <c r="B104" s="28" t="s">
        <v>62</v>
      </c>
    </row>
    <row r="106" spans="2:3" ht="12.75">
      <c r="B106" s="28" t="s">
        <v>61</v>
      </c>
      <c r="C106" s="28" t="s">
        <v>127</v>
      </c>
    </row>
    <row r="107" spans="2:3" ht="12.75">
      <c r="B107" s="28" t="s">
        <v>60</v>
      </c>
      <c r="C107" s="28" t="s">
        <v>128</v>
      </c>
    </row>
    <row r="108" spans="2:3" ht="12.75">
      <c r="B108" s="28" t="s">
        <v>90</v>
      </c>
      <c r="C108" s="28" t="s">
        <v>47</v>
      </c>
    </row>
    <row r="110" spans="2:3" ht="12.75">
      <c r="B110" s="28" t="s">
        <v>43</v>
      </c>
      <c r="C110" s="28" t="s">
        <v>56</v>
      </c>
    </row>
    <row r="111" spans="2:3" ht="12.75">
      <c r="B111" s="28" t="s">
        <v>113</v>
      </c>
      <c r="C111" s="28" t="s">
        <v>59</v>
      </c>
    </row>
    <row r="112" spans="2:3" ht="12.75">
      <c r="B112" s="28" t="s">
        <v>44</v>
      </c>
      <c r="C112" s="28" t="s">
        <v>122</v>
      </c>
    </row>
    <row r="114" spans="2:3" ht="12.75">
      <c r="B114" s="28" t="s">
        <v>45</v>
      </c>
      <c r="C114" s="28" t="s">
        <v>29</v>
      </c>
    </row>
    <row r="115" spans="2:3" ht="12.75">
      <c r="B115" s="28" t="s">
        <v>111</v>
      </c>
      <c r="C115" s="28">
        <v>79.2</v>
      </c>
    </row>
    <row r="117" spans="2:3" ht="12.75">
      <c r="B117" s="28" t="s">
        <v>83</v>
      </c>
      <c r="C117" s="28">
        <v>96.6</v>
      </c>
    </row>
    <row r="118" spans="2:3" ht="12.75">
      <c r="B118" s="28" t="s">
        <v>34</v>
      </c>
      <c r="C118" s="28">
        <v>66</v>
      </c>
    </row>
    <row r="119" spans="2:3" ht="12.75">
      <c r="B119" s="28" t="s">
        <v>82</v>
      </c>
      <c r="C119" s="28">
        <v>74.7</v>
      </c>
    </row>
    <row r="120" spans="2:3" ht="12.75">
      <c r="B120" s="28" t="s">
        <v>81</v>
      </c>
      <c r="C120" s="28">
        <v>85.6</v>
      </c>
    </row>
    <row r="121" spans="2:3" ht="12.75">
      <c r="B121" s="28" t="s">
        <v>86</v>
      </c>
      <c r="C121" s="28">
        <v>97.7</v>
      </c>
    </row>
    <row r="122" spans="2:3" ht="12.75">
      <c r="B122" s="28" t="s">
        <v>80</v>
      </c>
      <c r="C122" s="28">
        <v>77.7</v>
      </c>
    </row>
    <row r="123" spans="2:3" ht="12.75">
      <c r="B123" s="28" t="s">
        <v>79</v>
      </c>
      <c r="C123" s="28">
        <v>88.1</v>
      </c>
    </row>
    <row r="124" spans="2:3" ht="12.75">
      <c r="B124" s="28" t="s">
        <v>78</v>
      </c>
      <c r="C124" s="28">
        <v>52.8</v>
      </c>
    </row>
    <row r="125" spans="2:3" ht="12.75">
      <c r="B125" s="28" t="s">
        <v>77</v>
      </c>
      <c r="C125" s="28">
        <v>73.1</v>
      </c>
    </row>
    <row r="126" spans="2:3" ht="12.75">
      <c r="B126" s="28" t="s">
        <v>76</v>
      </c>
      <c r="C126" s="28">
        <v>75.4</v>
      </c>
    </row>
    <row r="127" spans="2:3" ht="12.75">
      <c r="B127" s="28" t="s">
        <v>114</v>
      </c>
      <c r="C127" s="28">
        <v>58.8</v>
      </c>
    </row>
    <row r="128" spans="2:3" ht="12.75">
      <c r="B128" s="28" t="s">
        <v>75</v>
      </c>
      <c r="C128" s="28">
        <v>76.5</v>
      </c>
    </row>
    <row r="129" spans="2:3" ht="12.75">
      <c r="B129" s="28" t="s">
        <v>74</v>
      </c>
      <c r="C129" s="28">
        <v>56.6</v>
      </c>
    </row>
    <row r="130" spans="2:3" ht="12.75">
      <c r="B130" s="28" t="s">
        <v>31</v>
      </c>
      <c r="C130" s="28">
        <v>54.5</v>
      </c>
    </row>
    <row r="131" spans="2:3" ht="12.75">
      <c r="B131" s="28" t="s">
        <v>73</v>
      </c>
      <c r="C131" s="28">
        <v>53.9</v>
      </c>
    </row>
    <row r="132" spans="2:3" ht="12.75">
      <c r="B132" s="28" t="s">
        <v>72</v>
      </c>
      <c r="C132" s="28">
        <v>91.8</v>
      </c>
    </row>
    <row r="133" spans="2:3" ht="12.75">
      <c r="B133" s="28" t="s">
        <v>71</v>
      </c>
      <c r="C133" s="28">
        <v>60.3</v>
      </c>
    </row>
    <row r="134" spans="2:3" ht="12.75">
      <c r="B134" s="28" t="s">
        <v>33</v>
      </c>
      <c r="C134" s="28">
        <v>38.2</v>
      </c>
    </row>
    <row r="135" spans="2:3" ht="12.75">
      <c r="B135" s="28" t="s">
        <v>70</v>
      </c>
      <c r="C135" s="28">
        <v>93.9</v>
      </c>
    </row>
    <row r="136" spans="2:3" ht="12.75">
      <c r="B136" s="28" t="s">
        <v>69</v>
      </c>
      <c r="C136" s="28">
        <v>96.1</v>
      </c>
    </row>
    <row r="137" spans="2:3" ht="12.75">
      <c r="B137" s="28" t="s">
        <v>32</v>
      </c>
      <c r="C137" s="28">
        <v>50.4</v>
      </c>
    </row>
    <row r="138" spans="2:3" ht="12.75">
      <c r="B138" s="28" t="s">
        <v>40</v>
      </c>
      <c r="C138" s="28">
        <v>64.8</v>
      </c>
    </row>
    <row r="139" spans="2:3" ht="12.75">
      <c r="B139" s="28" t="s">
        <v>35</v>
      </c>
      <c r="C139" s="38">
        <v>57.4</v>
      </c>
    </row>
    <row r="140" spans="2:3" ht="12.75">
      <c r="B140" s="28" t="s">
        <v>68</v>
      </c>
      <c r="C140" s="28">
        <v>92.5</v>
      </c>
    </row>
    <row r="141" spans="2:3" ht="12.75">
      <c r="B141" s="28" t="s">
        <v>67</v>
      </c>
      <c r="C141" s="28">
        <v>69.5</v>
      </c>
    </row>
    <row r="142" spans="2:3" ht="12.75">
      <c r="B142" s="28" t="s">
        <v>66</v>
      </c>
      <c r="C142" s="28">
        <v>93.2</v>
      </c>
    </row>
    <row r="143" spans="2:3" ht="12.75">
      <c r="B143" s="28" t="s">
        <v>65</v>
      </c>
      <c r="C143" s="28">
        <v>87.4</v>
      </c>
    </row>
    <row r="144" spans="2:3" ht="12.75">
      <c r="B144" s="28" t="s">
        <v>64</v>
      </c>
      <c r="C144" s="28">
        <v>72.7</v>
      </c>
    </row>
    <row r="146" spans="2:3" ht="12.75">
      <c r="B146" s="28" t="s">
        <v>110</v>
      </c>
      <c r="C146" s="38">
        <v>56.5</v>
      </c>
    </row>
    <row r="147" spans="2:3" ht="12.75">
      <c r="B147" s="28" t="s">
        <v>39</v>
      </c>
      <c r="C147" s="28">
        <v>90.9</v>
      </c>
    </row>
    <row r="148" spans="2:3" ht="12.75">
      <c r="B148" s="28" t="s">
        <v>63</v>
      </c>
      <c r="C148" s="28">
        <v>93.2</v>
      </c>
    </row>
  </sheetData>
  <printOptions/>
  <pageMargins left="0.7" right="0.7" top="0.787401575" bottom="0.7874015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L145"/>
  <sheetViews>
    <sheetView showGridLines="0" workbookViewId="0" topLeftCell="A1"/>
  </sheetViews>
  <sheetFormatPr defaultColWidth="9.28125" defaultRowHeight="12.75"/>
  <cols>
    <col min="1" max="16384" width="9.28125" style="28" customWidth="1"/>
  </cols>
  <sheetData>
    <row r="2" ht="12.75">
      <c r="B2" s="27" t="s">
        <v>130</v>
      </c>
    </row>
    <row r="3" ht="12.75">
      <c r="B3" s="28" t="s">
        <v>36</v>
      </c>
    </row>
    <row r="29" ht="14.7" customHeight="1">
      <c r="B29" s="30" t="s">
        <v>125</v>
      </c>
    </row>
    <row r="30" ht="12.75">
      <c r="B30" s="28" t="s">
        <v>181</v>
      </c>
    </row>
    <row r="32" ht="12.75">
      <c r="L32" s="31"/>
    </row>
    <row r="55" ht="12.75">
      <c r="B55" s="32" t="s">
        <v>120</v>
      </c>
    </row>
    <row r="56" ht="12.75">
      <c r="B56" s="28" t="s">
        <v>131</v>
      </c>
    </row>
    <row r="60" ht="12.75">
      <c r="C60" s="28" t="s">
        <v>30</v>
      </c>
    </row>
    <row r="61" spans="2:3" ht="12.75">
      <c r="B61" s="28" t="s">
        <v>115</v>
      </c>
      <c r="C61" s="33">
        <v>65.3</v>
      </c>
    </row>
    <row r="62" ht="12.75">
      <c r="C62" s="33"/>
    </row>
    <row r="63" spans="2:3" ht="12.75">
      <c r="B63" s="28" t="s">
        <v>83</v>
      </c>
      <c r="C63" s="33">
        <v>78.7</v>
      </c>
    </row>
    <row r="64" spans="2:3" ht="12.75">
      <c r="B64" s="28" t="s">
        <v>65</v>
      </c>
      <c r="C64" s="33">
        <v>71.9</v>
      </c>
    </row>
    <row r="65" spans="2:3" ht="12.75">
      <c r="B65" s="28" t="s">
        <v>109</v>
      </c>
      <c r="C65" s="33">
        <v>71.8</v>
      </c>
    </row>
    <row r="66" spans="2:3" ht="12.75">
      <c r="B66" s="28" t="s">
        <v>70</v>
      </c>
      <c r="C66" s="33">
        <v>70.5</v>
      </c>
    </row>
    <row r="67" spans="2:3" ht="12.75">
      <c r="B67" s="28" t="s">
        <v>79</v>
      </c>
      <c r="C67" s="33">
        <v>70.2</v>
      </c>
    </row>
    <row r="68" spans="2:3" ht="12.75">
      <c r="B68" s="28" t="s">
        <v>82</v>
      </c>
      <c r="C68" s="33">
        <v>69.9</v>
      </c>
    </row>
    <row r="69" spans="2:3" ht="12.75">
      <c r="B69" s="28" t="s">
        <v>68</v>
      </c>
      <c r="C69" s="33">
        <v>69</v>
      </c>
    </row>
    <row r="70" spans="2:3" ht="12.75">
      <c r="B70" s="28" t="s">
        <v>75</v>
      </c>
      <c r="C70" s="33">
        <v>66.7</v>
      </c>
    </row>
    <row r="71" spans="2:3" ht="12.75">
      <c r="B71" s="28" t="s">
        <v>77</v>
      </c>
      <c r="C71" s="33">
        <v>66.6</v>
      </c>
    </row>
    <row r="72" spans="2:3" ht="12.75">
      <c r="B72" s="28" t="s">
        <v>69</v>
      </c>
      <c r="C72" s="33">
        <v>66.6</v>
      </c>
    </row>
    <row r="73" spans="2:3" ht="12.75">
      <c r="B73" s="28" t="s">
        <v>76</v>
      </c>
      <c r="C73" s="33">
        <v>66.4</v>
      </c>
    </row>
    <row r="74" spans="2:3" ht="12.75">
      <c r="B74" s="28" t="s">
        <v>67</v>
      </c>
      <c r="C74" s="33">
        <v>65.9</v>
      </c>
    </row>
    <row r="75" spans="2:3" ht="12.75">
      <c r="B75" s="28" t="s">
        <v>81</v>
      </c>
      <c r="C75" s="33">
        <v>64.8</v>
      </c>
    </row>
    <row r="76" spans="2:3" ht="12.75">
      <c r="B76" s="28" t="s">
        <v>64</v>
      </c>
      <c r="C76" s="33">
        <v>64.6</v>
      </c>
    </row>
    <row r="77" spans="2:3" ht="12.75">
      <c r="B77" s="28" t="s">
        <v>72</v>
      </c>
      <c r="C77" s="33">
        <v>62.8</v>
      </c>
    </row>
    <row r="78" spans="2:3" ht="12.75">
      <c r="B78" s="28" t="s">
        <v>40</v>
      </c>
      <c r="C78" s="33">
        <v>61.5</v>
      </c>
    </row>
    <row r="79" spans="2:3" ht="12.75">
      <c r="B79" s="28" t="s">
        <v>80</v>
      </c>
      <c r="C79" s="33">
        <v>58.4</v>
      </c>
    </row>
    <row r="80" spans="2:3" ht="12.75">
      <c r="B80" s="28" t="s">
        <v>66</v>
      </c>
      <c r="C80" s="33">
        <v>58</v>
      </c>
    </row>
    <row r="81" spans="2:3" ht="12.75">
      <c r="B81" s="28" t="s">
        <v>74</v>
      </c>
      <c r="C81" s="33">
        <v>56.6</v>
      </c>
    </row>
    <row r="82" spans="2:3" ht="12.75">
      <c r="B82" s="28" t="s">
        <v>73</v>
      </c>
      <c r="C82" s="33">
        <v>53.5</v>
      </c>
    </row>
    <row r="83" spans="2:3" ht="12.75">
      <c r="B83" s="28" t="s">
        <v>78</v>
      </c>
      <c r="C83" s="33">
        <v>52.4</v>
      </c>
    </row>
    <row r="84" spans="2:3" ht="12.75">
      <c r="B84" s="28" t="s">
        <v>71</v>
      </c>
      <c r="C84" s="33">
        <v>49.2</v>
      </c>
    </row>
    <row r="85" ht="12.75">
      <c r="C85" s="33"/>
    </row>
    <row r="86" spans="2:3" ht="12.75">
      <c r="B86" s="28" t="s">
        <v>34</v>
      </c>
      <c r="C86" s="33">
        <v>65.7</v>
      </c>
    </row>
    <row r="87" spans="2:3" ht="12.75">
      <c r="B87" s="28" t="s">
        <v>114</v>
      </c>
      <c r="C87" s="33">
        <v>58.8</v>
      </c>
    </row>
    <row r="88" spans="2:3" ht="12.75">
      <c r="B88" s="28" t="s">
        <v>123</v>
      </c>
      <c r="C88" s="33">
        <v>56.8</v>
      </c>
    </row>
    <row r="89" spans="2:3" ht="12.75">
      <c r="B89" s="28" t="s">
        <v>31</v>
      </c>
      <c r="C89" s="33">
        <v>51</v>
      </c>
    </row>
    <row r="90" spans="2:3" ht="12.75">
      <c r="B90" s="28" t="s">
        <v>33</v>
      </c>
      <c r="C90" s="33">
        <v>38.1</v>
      </c>
    </row>
    <row r="91" spans="2:3" ht="12.75">
      <c r="B91" s="28" t="s">
        <v>32</v>
      </c>
      <c r="C91" s="33">
        <v>36.1</v>
      </c>
    </row>
    <row r="92" ht="12.75">
      <c r="C92" s="33"/>
    </row>
    <row r="93" spans="2:3" ht="12.75">
      <c r="B93" s="28" t="s">
        <v>63</v>
      </c>
      <c r="C93" s="33">
        <v>54.5</v>
      </c>
    </row>
    <row r="94" spans="2:3" ht="12.75">
      <c r="B94" s="28" t="s">
        <v>39</v>
      </c>
      <c r="C94" s="33">
        <v>50.3</v>
      </c>
    </row>
    <row r="95" spans="2:3" ht="12.75">
      <c r="B95" s="28" t="s">
        <v>124</v>
      </c>
      <c r="C95" s="33">
        <v>41.8</v>
      </c>
    </row>
    <row r="102" spans="2:4" ht="12.75">
      <c r="B102" s="39" t="s">
        <v>62</v>
      </c>
      <c r="C102" s="39"/>
      <c r="D102" s="39"/>
    </row>
    <row r="104" spans="2:4" ht="12.75">
      <c r="B104" s="39" t="s">
        <v>61</v>
      </c>
      <c r="C104" s="40">
        <v>42429.68178240741</v>
      </c>
      <c r="D104" s="39"/>
    </row>
    <row r="105" spans="2:4" ht="12.75">
      <c r="B105" s="39" t="s">
        <v>60</v>
      </c>
      <c r="C105" s="40">
        <v>42500.65062891204</v>
      </c>
      <c r="D105" s="39"/>
    </row>
    <row r="106" spans="2:4" ht="12.75">
      <c r="B106" s="39" t="s">
        <v>90</v>
      </c>
      <c r="C106" s="39" t="s">
        <v>47</v>
      </c>
      <c r="D106" s="39"/>
    </row>
    <row r="108" spans="2:4" ht="12.75">
      <c r="B108" s="39" t="s">
        <v>43</v>
      </c>
      <c r="C108" s="39" t="s">
        <v>56</v>
      </c>
      <c r="D108" s="39"/>
    </row>
    <row r="109" spans="2:4" ht="12.75">
      <c r="B109" s="39" t="s">
        <v>113</v>
      </c>
      <c r="C109" s="39" t="s">
        <v>59</v>
      </c>
      <c r="D109" s="39"/>
    </row>
    <row r="110" spans="2:4" ht="12.75">
      <c r="B110" s="39" t="s">
        <v>44</v>
      </c>
      <c r="C110" s="39" t="s">
        <v>122</v>
      </c>
      <c r="D110" s="39"/>
    </row>
    <row r="112" spans="2:4" ht="12.75">
      <c r="B112" s="41" t="s">
        <v>45</v>
      </c>
      <c r="C112" s="41" t="s">
        <v>30</v>
      </c>
      <c r="D112" s="41" t="s">
        <v>30</v>
      </c>
    </row>
    <row r="113" spans="2:4" ht="12.75">
      <c r="B113" s="41" t="s">
        <v>42</v>
      </c>
      <c r="C113" s="41" t="s">
        <v>112</v>
      </c>
      <c r="D113" s="41" t="s">
        <v>121</v>
      </c>
    </row>
    <row r="114" spans="2:4" ht="12.75">
      <c r="B114" s="41" t="s">
        <v>111</v>
      </c>
      <c r="C114" s="42">
        <v>64.5</v>
      </c>
      <c r="D114" s="43">
        <v>65.3</v>
      </c>
    </row>
    <row r="115" spans="2:4" ht="12.75">
      <c r="B115" s="41" t="s">
        <v>83</v>
      </c>
      <c r="C115" s="42">
        <v>80.3</v>
      </c>
      <c r="D115" s="43">
        <v>78.7</v>
      </c>
    </row>
    <row r="116" spans="2:4" ht="12.75">
      <c r="B116" s="41" t="s">
        <v>34</v>
      </c>
      <c r="C116" s="42">
        <v>66.5</v>
      </c>
      <c r="D116" s="43">
        <v>65.7</v>
      </c>
    </row>
    <row r="117" spans="2:4" ht="12.75">
      <c r="B117" s="41" t="s">
        <v>82</v>
      </c>
      <c r="C117" s="42">
        <v>69.9</v>
      </c>
      <c r="D117" s="43">
        <v>69.9</v>
      </c>
    </row>
    <row r="118" spans="2:4" ht="12.75">
      <c r="B118" s="41" t="s">
        <v>81</v>
      </c>
      <c r="C118" s="42">
        <v>60.1</v>
      </c>
      <c r="D118" s="43">
        <v>64.8</v>
      </c>
    </row>
    <row r="119" spans="2:4" ht="12.75">
      <c r="B119" s="41" t="s">
        <v>86</v>
      </c>
      <c r="C119" s="42">
        <v>71.3</v>
      </c>
      <c r="D119" s="43">
        <v>71.8</v>
      </c>
    </row>
    <row r="120" spans="2:4" ht="12.75">
      <c r="B120" s="41" t="s">
        <v>80</v>
      </c>
      <c r="C120" s="42">
        <v>61.3</v>
      </c>
      <c r="D120" s="43">
        <v>58.4</v>
      </c>
    </row>
    <row r="121" spans="2:4" ht="12.75">
      <c r="B121" s="41" t="s">
        <v>79</v>
      </c>
      <c r="C121" s="42">
        <v>74</v>
      </c>
      <c r="D121" s="43">
        <v>70.2</v>
      </c>
    </row>
    <row r="122" spans="2:4" ht="12.75">
      <c r="B122" s="41" t="s">
        <v>78</v>
      </c>
      <c r="C122" s="42">
        <v>58.6</v>
      </c>
      <c r="D122" s="43">
        <v>52.4</v>
      </c>
    </row>
    <row r="123" spans="2:4" ht="12.75">
      <c r="B123" s="41" t="s">
        <v>77</v>
      </c>
      <c r="C123" s="42">
        <v>65.5</v>
      </c>
      <c r="D123" s="43">
        <v>66.6</v>
      </c>
    </row>
    <row r="124" spans="2:4" ht="12.75">
      <c r="B124" s="41" t="s">
        <v>76</v>
      </c>
      <c r="C124" s="42">
        <v>64.9</v>
      </c>
      <c r="D124" s="43">
        <v>66.4</v>
      </c>
    </row>
    <row r="125" spans="2:4" ht="12.75">
      <c r="B125" s="41" t="s">
        <v>114</v>
      </c>
      <c r="C125" s="42">
        <v>59.7</v>
      </c>
      <c r="D125" s="43">
        <v>58.8</v>
      </c>
    </row>
    <row r="126" spans="2:4" ht="12.75">
      <c r="B126" s="41" t="s">
        <v>75</v>
      </c>
      <c r="C126" s="42">
        <v>66.6</v>
      </c>
      <c r="D126" s="43">
        <v>66.7</v>
      </c>
    </row>
    <row r="127" spans="2:4" ht="12.75">
      <c r="B127" s="41" t="s">
        <v>74</v>
      </c>
      <c r="C127" s="42">
        <v>55.3</v>
      </c>
      <c r="D127" s="43">
        <v>56.6</v>
      </c>
    </row>
    <row r="128" spans="2:4" ht="12.75">
      <c r="B128" s="41" t="s">
        <v>31</v>
      </c>
      <c r="C128" s="42">
        <v>51.1</v>
      </c>
      <c r="D128" s="43">
        <v>51</v>
      </c>
    </row>
    <row r="129" spans="2:4" ht="12.75">
      <c r="B129" s="41" t="s">
        <v>73</v>
      </c>
      <c r="C129" s="42">
        <v>62.2</v>
      </c>
      <c r="D129" s="43">
        <v>53.5</v>
      </c>
    </row>
    <row r="130" spans="2:4" ht="12.75">
      <c r="B130" s="41" t="s">
        <v>72</v>
      </c>
      <c r="C130" s="42">
        <v>62.5</v>
      </c>
      <c r="D130" s="43">
        <v>62.8</v>
      </c>
    </row>
    <row r="131" spans="2:4" ht="12.75">
      <c r="B131" s="41" t="s">
        <v>71</v>
      </c>
      <c r="C131" s="42">
        <v>48.5</v>
      </c>
      <c r="D131" s="43">
        <v>49.2</v>
      </c>
    </row>
    <row r="132" spans="2:4" ht="12.75">
      <c r="B132" s="41" t="s">
        <v>33</v>
      </c>
      <c r="C132" s="42">
        <v>46.6</v>
      </c>
      <c r="D132" s="43">
        <v>38.1</v>
      </c>
    </row>
    <row r="133" spans="2:4" ht="12.75">
      <c r="B133" s="41" t="s">
        <v>70</v>
      </c>
      <c r="C133" s="42">
        <v>69.3</v>
      </c>
      <c r="D133" s="43">
        <v>70.5</v>
      </c>
    </row>
    <row r="134" spans="2:4" ht="12.75">
      <c r="B134" s="41" t="s">
        <v>69</v>
      </c>
      <c r="C134" s="42">
        <v>65.9</v>
      </c>
      <c r="D134" s="43">
        <v>66.6</v>
      </c>
    </row>
    <row r="135" spans="2:4" ht="12.75">
      <c r="B135" s="41" t="s">
        <v>32</v>
      </c>
      <c r="C135" s="42">
        <v>41.4</v>
      </c>
      <c r="D135" s="43">
        <v>36.1</v>
      </c>
    </row>
    <row r="136" spans="2:4" ht="12.75">
      <c r="B136" s="41" t="s">
        <v>40</v>
      </c>
      <c r="C136" s="42">
        <v>56.9</v>
      </c>
      <c r="D136" s="43">
        <v>61.5</v>
      </c>
    </row>
    <row r="137" spans="2:4" ht="12.75">
      <c r="B137" s="41" t="s">
        <v>35</v>
      </c>
      <c r="C137" s="42">
        <v>56.8</v>
      </c>
      <c r="D137" s="42">
        <v>56.8</v>
      </c>
    </row>
    <row r="138" spans="2:4" ht="12.75">
      <c r="B138" s="41" t="s">
        <v>68</v>
      </c>
      <c r="C138" s="42">
        <v>66.9</v>
      </c>
      <c r="D138" s="43">
        <v>69</v>
      </c>
    </row>
    <row r="139" spans="2:4" ht="12.75">
      <c r="B139" s="41" t="s">
        <v>67</v>
      </c>
      <c r="C139" s="42">
        <v>68.1</v>
      </c>
      <c r="D139" s="43">
        <v>65.9</v>
      </c>
    </row>
    <row r="140" spans="2:4" ht="12.75">
      <c r="B140" s="41" t="s">
        <v>66</v>
      </c>
      <c r="C140" s="42">
        <v>59.3</v>
      </c>
      <c r="D140" s="43">
        <v>58</v>
      </c>
    </row>
    <row r="141" spans="2:4" ht="12.75">
      <c r="B141" s="41" t="s">
        <v>65</v>
      </c>
      <c r="C141" s="42">
        <v>56.9</v>
      </c>
      <c r="D141" s="43">
        <v>71.9</v>
      </c>
    </row>
    <row r="142" spans="2:4" ht="12.75">
      <c r="B142" s="41" t="s">
        <v>64</v>
      </c>
      <c r="C142" s="42">
        <v>61.4</v>
      </c>
      <c r="D142" s="43">
        <v>64.6</v>
      </c>
    </row>
    <row r="143" spans="2:4" ht="12.75">
      <c r="B143" s="41" t="s">
        <v>110</v>
      </c>
      <c r="C143" s="42">
        <v>41.8</v>
      </c>
      <c r="D143" s="42">
        <v>41.8</v>
      </c>
    </row>
    <row r="144" spans="2:4" ht="12.75">
      <c r="B144" s="41" t="s">
        <v>39</v>
      </c>
      <c r="C144" s="42">
        <v>44.3</v>
      </c>
      <c r="D144" s="43">
        <v>50.3</v>
      </c>
    </row>
    <row r="145" spans="2:4" ht="12.75">
      <c r="B145" s="41" t="s">
        <v>63</v>
      </c>
      <c r="C145" s="42">
        <v>55.9</v>
      </c>
      <c r="D145" s="43">
        <v>54.5</v>
      </c>
    </row>
  </sheetData>
  <printOptions/>
  <pageMargins left="0.7" right="0.7" top="0.787401575" bottom="0.7874015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L105"/>
  <sheetViews>
    <sheetView showGridLines="0" workbookViewId="0" topLeftCell="A1">
      <selection activeCell="C49" sqref="C49"/>
    </sheetView>
  </sheetViews>
  <sheetFormatPr defaultColWidth="9.28125" defaultRowHeight="12.75"/>
  <cols>
    <col min="1" max="1" width="9.28125" style="28" customWidth="1"/>
    <col min="2" max="2" width="17.7109375" style="28" customWidth="1"/>
    <col min="3" max="9" width="10.7109375" style="28" customWidth="1"/>
    <col min="10" max="16384" width="9.28125" style="28" customWidth="1"/>
  </cols>
  <sheetData>
    <row r="2" ht="12.75">
      <c r="B2" s="27" t="s">
        <v>117</v>
      </c>
    </row>
    <row r="3" ht="12.75">
      <c r="B3" s="44"/>
    </row>
    <row r="4" spans="2:9" ht="12" customHeight="1">
      <c r="B4" s="45" t="s">
        <v>119</v>
      </c>
      <c r="C4" s="159" t="s">
        <v>29</v>
      </c>
      <c r="D4" s="160"/>
      <c r="E4" s="160"/>
      <c r="F4" s="157" t="s">
        <v>30</v>
      </c>
      <c r="G4" s="158"/>
      <c r="H4" s="158"/>
      <c r="I4" s="158"/>
    </row>
    <row r="5" spans="2:9" ht="24" customHeight="1">
      <c r="B5" s="47" t="s">
        <v>116</v>
      </c>
      <c r="C5" s="163" t="s">
        <v>133</v>
      </c>
      <c r="D5" s="164"/>
      <c r="E5" s="164"/>
      <c r="F5" s="163" t="s">
        <v>134</v>
      </c>
      <c r="G5" s="164"/>
      <c r="H5" s="164"/>
      <c r="I5" s="164"/>
    </row>
    <row r="6" spans="2:9" ht="12.75">
      <c r="B6" s="48" t="s">
        <v>33</v>
      </c>
      <c r="C6" s="161">
        <v>2009</v>
      </c>
      <c r="D6" s="162"/>
      <c r="E6" s="162"/>
      <c r="F6" s="161">
        <v>2009</v>
      </c>
      <c r="G6" s="162"/>
      <c r="H6" s="162"/>
      <c r="I6" s="162"/>
    </row>
    <row r="7" spans="2:9" ht="12.75">
      <c r="B7" s="49" t="s">
        <v>34</v>
      </c>
      <c r="C7" s="165">
        <v>2011</v>
      </c>
      <c r="D7" s="166"/>
      <c r="E7" s="166"/>
      <c r="F7" s="165">
        <v>2009</v>
      </c>
      <c r="G7" s="166"/>
      <c r="H7" s="166"/>
      <c r="I7" s="166"/>
    </row>
    <row r="8" spans="2:9" ht="12.75">
      <c r="B8" s="50" t="s">
        <v>35</v>
      </c>
      <c r="C8" s="167">
        <v>2011</v>
      </c>
      <c r="D8" s="168"/>
      <c r="E8" s="168"/>
      <c r="F8" s="167">
        <v>2011</v>
      </c>
      <c r="G8" s="168"/>
      <c r="H8" s="168"/>
      <c r="I8" s="168"/>
    </row>
    <row r="10" spans="2:9" ht="12" customHeight="1">
      <c r="B10" s="45" t="s">
        <v>132</v>
      </c>
      <c r="C10" s="159" t="s">
        <v>29</v>
      </c>
      <c r="D10" s="160" t="s">
        <v>30</v>
      </c>
      <c r="E10" s="160"/>
      <c r="F10" s="157" t="s">
        <v>30</v>
      </c>
      <c r="G10" s="158"/>
      <c r="H10" s="158"/>
      <c r="I10" s="158"/>
    </row>
    <row r="11" spans="2:9" s="53" customFormat="1" ht="52.8">
      <c r="B11" s="47" t="s">
        <v>116</v>
      </c>
      <c r="C11" s="51" t="s">
        <v>135</v>
      </c>
      <c r="D11" s="52" t="s">
        <v>136</v>
      </c>
      <c r="E11" s="52" t="s">
        <v>137</v>
      </c>
      <c r="F11" s="51" t="s">
        <v>138</v>
      </c>
      <c r="G11" s="52" t="s">
        <v>139</v>
      </c>
      <c r="H11" s="52" t="s">
        <v>140</v>
      </c>
      <c r="I11" s="52" t="s">
        <v>141</v>
      </c>
    </row>
    <row r="12" spans="2:9" s="53" customFormat="1" ht="12.75">
      <c r="B12" s="48" t="s">
        <v>83</v>
      </c>
      <c r="C12" s="54">
        <v>2008</v>
      </c>
      <c r="D12" s="55">
        <v>2008</v>
      </c>
      <c r="E12" s="55">
        <v>2008</v>
      </c>
      <c r="F12" s="54">
        <v>2008</v>
      </c>
      <c r="G12" s="55">
        <v>2008</v>
      </c>
      <c r="H12" s="55">
        <v>2008</v>
      </c>
      <c r="I12" s="55">
        <v>2008</v>
      </c>
    </row>
    <row r="13" spans="2:9" s="53" customFormat="1" ht="12.75">
      <c r="B13" s="49" t="s">
        <v>81</v>
      </c>
      <c r="C13" s="56">
        <v>2008</v>
      </c>
      <c r="D13" s="57">
        <v>2008</v>
      </c>
      <c r="E13" s="57">
        <v>2008</v>
      </c>
      <c r="F13" s="56">
        <v>2008</v>
      </c>
      <c r="G13" s="57">
        <v>2008</v>
      </c>
      <c r="H13" s="57">
        <v>2008</v>
      </c>
      <c r="I13" s="57">
        <v>2008</v>
      </c>
    </row>
    <row r="14" spans="2:9" s="53" customFormat="1" ht="12.75">
      <c r="B14" s="49" t="s">
        <v>109</v>
      </c>
      <c r="C14" s="56">
        <v>2008</v>
      </c>
      <c r="D14" s="57">
        <v>2008</v>
      </c>
      <c r="E14" s="57">
        <v>2008</v>
      </c>
      <c r="F14" s="56">
        <v>2008</v>
      </c>
      <c r="G14" s="57">
        <v>2008</v>
      </c>
      <c r="H14" s="57">
        <v>2008</v>
      </c>
      <c r="I14" s="57">
        <v>2008</v>
      </c>
    </row>
    <row r="15" spans="2:9" s="53" customFormat="1" ht="12.75">
      <c r="B15" s="49" t="s">
        <v>77</v>
      </c>
      <c r="C15" s="56">
        <v>2008</v>
      </c>
      <c r="D15" s="57">
        <v>2008</v>
      </c>
      <c r="E15" s="57">
        <v>2008</v>
      </c>
      <c r="F15" s="56">
        <v>2008</v>
      </c>
      <c r="G15" s="57">
        <v>2008</v>
      </c>
      <c r="H15" s="57">
        <v>2008</v>
      </c>
      <c r="I15" s="57">
        <v>2008</v>
      </c>
    </row>
    <row r="16" spans="2:9" s="53" customFormat="1" ht="12.75">
      <c r="B16" s="49" t="s">
        <v>76</v>
      </c>
      <c r="C16" s="56">
        <v>2008</v>
      </c>
      <c r="D16" s="57">
        <v>2008</v>
      </c>
      <c r="E16" s="57">
        <v>2008</v>
      </c>
      <c r="F16" s="56">
        <v>2008</v>
      </c>
      <c r="G16" s="57">
        <v>2008</v>
      </c>
      <c r="H16" s="57">
        <v>2008</v>
      </c>
      <c r="I16" s="57">
        <v>2008</v>
      </c>
    </row>
    <row r="17" spans="2:9" s="53" customFormat="1" ht="12.75">
      <c r="B17" s="49" t="s">
        <v>75</v>
      </c>
      <c r="C17" s="56">
        <v>2008</v>
      </c>
      <c r="D17" s="57">
        <v>2008</v>
      </c>
      <c r="E17" s="57">
        <v>2008</v>
      </c>
      <c r="F17" s="56">
        <v>2008</v>
      </c>
      <c r="G17" s="57">
        <v>2008</v>
      </c>
      <c r="H17" s="57">
        <v>2008</v>
      </c>
      <c r="I17" s="57">
        <v>2008</v>
      </c>
    </row>
    <row r="18" spans="2:9" s="53" customFormat="1" ht="12.75">
      <c r="B18" s="49" t="s">
        <v>72</v>
      </c>
      <c r="C18" s="56">
        <v>2008</v>
      </c>
      <c r="D18" s="57">
        <v>2008</v>
      </c>
      <c r="E18" s="57">
        <v>2008</v>
      </c>
      <c r="F18" s="56">
        <v>2008</v>
      </c>
      <c r="G18" s="57">
        <v>2008</v>
      </c>
      <c r="H18" s="57">
        <v>2008</v>
      </c>
      <c r="I18" s="57">
        <v>2008</v>
      </c>
    </row>
    <row r="19" spans="2:9" s="53" customFormat="1" ht="12.75">
      <c r="B19" s="49" t="s">
        <v>70</v>
      </c>
      <c r="C19" s="56">
        <v>2008</v>
      </c>
      <c r="D19" s="57">
        <v>2008</v>
      </c>
      <c r="E19" s="57">
        <v>2008</v>
      </c>
      <c r="F19" s="56">
        <v>2008</v>
      </c>
      <c r="G19" s="57">
        <v>2008</v>
      </c>
      <c r="H19" s="57">
        <v>2008</v>
      </c>
      <c r="I19" s="57">
        <v>2008</v>
      </c>
    </row>
    <row r="20" spans="2:9" s="53" customFormat="1" ht="12.75">
      <c r="B20" s="49" t="s">
        <v>69</v>
      </c>
      <c r="C20" s="56">
        <v>2008</v>
      </c>
      <c r="D20" s="57">
        <v>2008</v>
      </c>
      <c r="E20" s="57">
        <v>2008</v>
      </c>
      <c r="F20" s="56">
        <v>2008</v>
      </c>
      <c r="G20" s="57">
        <v>2008</v>
      </c>
      <c r="H20" s="57">
        <v>2008</v>
      </c>
      <c r="I20" s="57">
        <v>2008</v>
      </c>
    </row>
    <row r="21" spans="2:9" s="53" customFormat="1" ht="12.75">
      <c r="B21" s="49" t="s">
        <v>66</v>
      </c>
      <c r="C21" s="56">
        <v>2008</v>
      </c>
      <c r="D21" s="57">
        <v>2008</v>
      </c>
      <c r="E21" s="57">
        <v>2008</v>
      </c>
      <c r="F21" s="56">
        <v>2008</v>
      </c>
      <c r="G21" s="57">
        <v>2008</v>
      </c>
      <c r="H21" s="57">
        <v>2008</v>
      </c>
      <c r="I21" s="57">
        <v>2008</v>
      </c>
    </row>
    <row r="22" spans="2:9" s="53" customFormat="1" ht="12.75">
      <c r="B22" s="49" t="s">
        <v>65</v>
      </c>
      <c r="C22" s="56">
        <v>2008</v>
      </c>
      <c r="D22" s="57">
        <v>2008</v>
      </c>
      <c r="E22" s="57">
        <v>2008</v>
      </c>
      <c r="F22" s="56">
        <v>2008</v>
      </c>
      <c r="G22" s="57">
        <v>2008</v>
      </c>
      <c r="H22" s="57">
        <v>2008</v>
      </c>
      <c r="I22" s="57">
        <v>2008</v>
      </c>
    </row>
    <row r="23" spans="2:9" s="53" customFormat="1" ht="12.75">
      <c r="B23" s="49" t="s">
        <v>64</v>
      </c>
      <c r="C23" s="56">
        <v>2008</v>
      </c>
      <c r="D23" s="57">
        <v>2008</v>
      </c>
      <c r="E23" s="57">
        <v>2008</v>
      </c>
      <c r="F23" s="56">
        <v>2008</v>
      </c>
      <c r="G23" s="57">
        <v>2008</v>
      </c>
      <c r="H23" s="57">
        <v>2008</v>
      </c>
      <c r="I23" s="57">
        <v>2008</v>
      </c>
    </row>
    <row r="24" spans="2:9" s="53" customFormat="1" ht="12.75">
      <c r="B24" s="49" t="s">
        <v>78</v>
      </c>
      <c r="C24" s="56">
        <v>2011</v>
      </c>
      <c r="D24" s="57">
        <v>2011</v>
      </c>
      <c r="E24" s="57">
        <v>2011</v>
      </c>
      <c r="F24" s="56">
        <v>2011</v>
      </c>
      <c r="G24" s="57">
        <v>2011</v>
      </c>
      <c r="H24" s="57">
        <v>2011</v>
      </c>
      <c r="I24" s="57">
        <v>2011</v>
      </c>
    </row>
    <row r="25" spans="2:9" s="53" customFormat="1" ht="12.75">
      <c r="B25" s="49" t="s">
        <v>79</v>
      </c>
      <c r="C25" s="56">
        <v>2011</v>
      </c>
      <c r="D25" s="57">
        <v>2011</v>
      </c>
      <c r="E25" s="57">
        <v>2011</v>
      </c>
      <c r="F25" s="56">
        <v>2011</v>
      </c>
      <c r="G25" s="57">
        <v>2011</v>
      </c>
      <c r="H25" s="57">
        <v>2011</v>
      </c>
      <c r="I25" s="57">
        <v>2011</v>
      </c>
    </row>
    <row r="26" spans="2:9" s="53" customFormat="1" ht="12.75">
      <c r="B26" s="49" t="s">
        <v>40</v>
      </c>
      <c r="C26" s="56">
        <v>2011</v>
      </c>
      <c r="D26" s="57">
        <v>2011</v>
      </c>
      <c r="E26" s="57">
        <v>2011</v>
      </c>
      <c r="F26" s="56">
        <v>2011</v>
      </c>
      <c r="G26" s="57">
        <v>2011</v>
      </c>
      <c r="H26" s="57">
        <v>2011</v>
      </c>
      <c r="I26" s="57">
        <v>2011</v>
      </c>
    </row>
    <row r="27" spans="2:9" s="53" customFormat="1" ht="12.75">
      <c r="B27" s="49" t="s">
        <v>82</v>
      </c>
      <c r="C27" s="56">
        <v>2012</v>
      </c>
      <c r="D27" s="57">
        <v>2012</v>
      </c>
      <c r="E27" s="57">
        <v>2012</v>
      </c>
      <c r="F27" s="56">
        <v>2012</v>
      </c>
      <c r="G27" s="57">
        <v>2012</v>
      </c>
      <c r="H27" s="57">
        <v>2012</v>
      </c>
      <c r="I27" s="57">
        <v>2012</v>
      </c>
    </row>
    <row r="28" spans="2:9" s="53" customFormat="1" ht="12.75">
      <c r="B28" s="49" t="s">
        <v>80</v>
      </c>
      <c r="C28" s="56">
        <v>2012</v>
      </c>
      <c r="D28" s="57">
        <v>2012</v>
      </c>
      <c r="E28" s="57">
        <v>2012</v>
      </c>
      <c r="F28" s="56">
        <v>2012</v>
      </c>
      <c r="G28" s="57">
        <v>2012</v>
      </c>
      <c r="H28" s="57">
        <v>2012</v>
      </c>
      <c r="I28" s="57">
        <v>2012</v>
      </c>
    </row>
    <row r="29" spans="2:9" s="53" customFormat="1" ht="12.75">
      <c r="B29" s="49" t="s">
        <v>74</v>
      </c>
      <c r="C29" s="56">
        <v>2012</v>
      </c>
      <c r="D29" s="57">
        <v>2012</v>
      </c>
      <c r="E29" s="57">
        <v>2012</v>
      </c>
      <c r="F29" s="56">
        <v>2012</v>
      </c>
      <c r="G29" s="57">
        <v>2012</v>
      </c>
      <c r="H29" s="57">
        <v>2012</v>
      </c>
      <c r="I29" s="57">
        <v>2012</v>
      </c>
    </row>
    <row r="30" spans="2:9" s="53" customFormat="1" ht="12.75">
      <c r="B30" s="49" t="s">
        <v>73</v>
      </c>
      <c r="C30" s="56">
        <v>2012</v>
      </c>
      <c r="D30" s="57">
        <v>2012</v>
      </c>
      <c r="E30" s="57">
        <v>2012</v>
      </c>
      <c r="F30" s="56">
        <v>2012</v>
      </c>
      <c r="G30" s="57">
        <v>2012</v>
      </c>
      <c r="H30" s="57">
        <v>2012</v>
      </c>
      <c r="I30" s="57">
        <v>2012</v>
      </c>
    </row>
    <row r="31" spans="2:9" s="53" customFormat="1" ht="12.75">
      <c r="B31" s="49" t="s">
        <v>71</v>
      </c>
      <c r="C31" s="56">
        <v>2012</v>
      </c>
      <c r="D31" s="57">
        <v>2012</v>
      </c>
      <c r="E31" s="57">
        <v>2012</v>
      </c>
      <c r="F31" s="56">
        <v>2012</v>
      </c>
      <c r="G31" s="57">
        <v>2012</v>
      </c>
      <c r="H31" s="57">
        <v>2012</v>
      </c>
      <c r="I31" s="57">
        <v>2012</v>
      </c>
    </row>
    <row r="32" spans="2:12" s="53" customFormat="1" ht="12.75">
      <c r="B32" s="49" t="s">
        <v>68</v>
      </c>
      <c r="C32" s="56">
        <v>2012</v>
      </c>
      <c r="D32" s="57">
        <v>2012</v>
      </c>
      <c r="E32" s="57">
        <v>2012</v>
      </c>
      <c r="F32" s="56">
        <v>2012</v>
      </c>
      <c r="G32" s="57">
        <v>2012</v>
      </c>
      <c r="H32" s="57">
        <v>2012</v>
      </c>
      <c r="I32" s="57">
        <v>2012</v>
      </c>
      <c r="L32" s="31"/>
    </row>
    <row r="33" spans="2:9" s="53" customFormat="1" ht="12.75">
      <c r="B33" s="49" t="s">
        <v>67</v>
      </c>
      <c r="C33" s="56">
        <v>2012</v>
      </c>
      <c r="D33" s="57">
        <v>2012</v>
      </c>
      <c r="E33" s="57">
        <v>2012</v>
      </c>
      <c r="F33" s="56">
        <v>2012</v>
      </c>
      <c r="G33" s="57">
        <v>2012</v>
      </c>
      <c r="H33" s="57">
        <v>2012</v>
      </c>
      <c r="I33" s="57">
        <v>2012</v>
      </c>
    </row>
    <row r="34" spans="2:9" s="53" customFormat="1" ht="12.75">
      <c r="B34" s="49" t="s">
        <v>33</v>
      </c>
      <c r="C34" s="56">
        <v>2013</v>
      </c>
      <c r="D34" s="57">
        <v>2013</v>
      </c>
      <c r="E34" s="57">
        <v>2013</v>
      </c>
      <c r="F34" s="56">
        <v>2013</v>
      </c>
      <c r="G34" s="57">
        <v>2013</v>
      </c>
      <c r="H34" s="57">
        <v>2013</v>
      </c>
      <c r="I34" s="57">
        <v>2013</v>
      </c>
    </row>
    <row r="35" spans="2:9" s="53" customFormat="1" ht="12.75">
      <c r="B35" s="49" t="s">
        <v>32</v>
      </c>
      <c r="C35" s="56">
        <v>2014</v>
      </c>
      <c r="D35" s="57">
        <v>2014</v>
      </c>
      <c r="E35" s="57">
        <v>2014</v>
      </c>
      <c r="F35" s="56">
        <v>2014</v>
      </c>
      <c r="G35" s="57">
        <v>2014</v>
      </c>
      <c r="H35" s="57">
        <v>2014</v>
      </c>
      <c r="I35" s="57">
        <v>2014</v>
      </c>
    </row>
    <row r="36" spans="2:9" s="53" customFormat="1" ht="12.75">
      <c r="B36" s="49" t="s">
        <v>31</v>
      </c>
      <c r="C36" s="56">
        <v>2015</v>
      </c>
      <c r="D36" s="57">
        <v>2015</v>
      </c>
      <c r="E36" s="57">
        <v>2015</v>
      </c>
      <c r="F36" s="56">
        <v>2015</v>
      </c>
      <c r="G36" s="57">
        <v>2015</v>
      </c>
      <c r="H36" s="57">
        <v>2015</v>
      </c>
      <c r="I36" s="57">
        <v>2015</v>
      </c>
    </row>
    <row r="37" spans="2:9" ht="12.75">
      <c r="B37" s="49" t="s">
        <v>34</v>
      </c>
      <c r="C37" s="58">
        <v>2014</v>
      </c>
      <c r="D37" s="59">
        <v>2014</v>
      </c>
      <c r="E37" s="59">
        <v>2013</v>
      </c>
      <c r="F37" s="58">
        <v>2008</v>
      </c>
      <c r="G37" s="59">
        <v>2008</v>
      </c>
      <c r="H37" s="59">
        <v>2013</v>
      </c>
      <c r="I37" s="60">
        <v>2008</v>
      </c>
    </row>
    <row r="38" spans="2:9" ht="12.75">
      <c r="B38" s="50" t="s">
        <v>35</v>
      </c>
      <c r="C38" s="61">
        <v>2013</v>
      </c>
      <c r="D38" s="62">
        <v>2013</v>
      </c>
      <c r="E38" s="62">
        <v>2013</v>
      </c>
      <c r="F38" s="61">
        <v>2008</v>
      </c>
      <c r="G38" s="62">
        <v>2008</v>
      </c>
      <c r="H38" s="62">
        <v>2013</v>
      </c>
      <c r="I38" s="63">
        <v>2011</v>
      </c>
    </row>
    <row r="40" ht="14.7" customHeight="1">
      <c r="B40" s="28" t="s">
        <v>118</v>
      </c>
    </row>
    <row r="41" spans="2:9" ht="24" customHeight="1">
      <c r="B41" s="169" t="s">
        <v>142</v>
      </c>
      <c r="C41" s="169"/>
      <c r="D41" s="169"/>
      <c r="E41" s="169"/>
      <c r="F41" s="169"/>
      <c r="G41" s="169"/>
      <c r="H41" s="169"/>
      <c r="I41" s="169"/>
    </row>
    <row r="42" ht="12.75">
      <c r="B42" s="64" t="s">
        <v>182</v>
      </c>
    </row>
    <row r="81" s="28" customFormat="1" ht="12" customHeight="1"/>
    <row r="104" ht="12.75">
      <c r="B104" s="32" t="s">
        <v>120</v>
      </c>
    </row>
    <row r="105" ht="12.75">
      <c r="B105" s="65" t="s">
        <v>37</v>
      </c>
    </row>
  </sheetData>
  <mergeCells count="13">
    <mergeCell ref="C7:E7"/>
    <mergeCell ref="F7:I7"/>
    <mergeCell ref="C8:E8"/>
    <mergeCell ref="F8:I8"/>
    <mergeCell ref="B41:I41"/>
    <mergeCell ref="C10:E10"/>
    <mergeCell ref="F10:I10"/>
    <mergeCell ref="F4:I4"/>
    <mergeCell ref="C4:E4"/>
    <mergeCell ref="C6:E6"/>
    <mergeCell ref="F6:I6"/>
    <mergeCell ref="C5:E5"/>
    <mergeCell ref="F5:I5"/>
  </mergeCells>
  <hyperlinks>
    <hyperlink ref="B42" r:id="rId1" display="http://eur-lex.europa.eu/LexUriServ/LexUriServ.do?uri=CELEX:31994L0062:EN:NOT"/>
  </hyperlinks>
  <printOptions/>
  <pageMargins left="0.787401575" right="0.787401575" top="0.984251969" bottom="0.984251969" header="0.4921259845" footer="0.4921259845"/>
  <pageSetup horizontalDpi="600" verticalDpi="600"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AL69"/>
  <sheetViews>
    <sheetView zoomScale="70" zoomScaleNormal="70" workbookViewId="0" topLeftCell="A1">
      <selection activeCell="J52" sqref="J52"/>
    </sheetView>
  </sheetViews>
  <sheetFormatPr defaultColWidth="11.421875" defaultRowHeight="12.75"/>
  <cols>
    <col min="1" max="2" width="11.421875" style="28" customWidth="1"/>
    <col min="3" max="3" width="2.28125" style="28" customWidth="1"/>
    <col min="4" max="5" width="11.421875" style="28" customWidth="1"/>
    <col min="6" max="6" width="2.421875" style="28" customWidth="1"/>
    <col min="7" max="8" width="11.421875" style="28" customWidth="1"/>
    <col min="9" max="9" width="2.57421875" style="28" customWidth="1"/>
    <col min="10" max="11" width="11.421875" style="28" customWidth="1"/>
    <col min="12" max="12" width="2.7109375" style="28" customWidth="1"/>
    <col min="13" max="14" width="11.421875" style="28" customWidth="1"/>
    <col min="15" max="15" width="2.7109375" style="28" customWidth="1"/>
    <col min="16" max="17" width="11.421875" style="28" customWidth="1"/>
    <col min="18" max="18" width="2.7109375" style="28" customWidth="1"/>
    <col min="19" max="16384" width="11.421875" style="28" customWidth="1"/>
  </cols>
  <sheetData>
    <row r="1" spans="1:19" ht="12.75">
      <c r="A1" s="28" t="s">
        <v>102</v>
      </c>
      <c r="C1" s="66"/>
      <c r="D1" s="28" t="s">
        <v>103</v>
      </c>
      <c r="F1" s="66"/>
      <c r="G1" s="28" t="s">
        <v>104</v>
      </c>
      <c r="I1" s="66"/>
      <c r="J1" s="28" t="s">
        <v>105</v>
      </c>
      <c r="L1" s="66"/>
      <c r="M1" s="28" t="s">
        <v>106</v>
      </c>
      <c r="O1" s="66"/>
      <c r="P1" s="28" t="s">
        <v>107</v>
      </c>
      <c r="R1" s="66"/>
      <c r="S1" s="28" t="s">
        <v>108</v>
      </c>
    </row>
    <row r="2" spans="1:25" ht="12.75">
      <c r="A2" s="28" t="s">
        <v>95</v>
      </c>
      <c r="C2" s="66"/>
      <c r="D2" s="28" t="s">
        <v>96</v>
      </c>
      <c r="F2" s="66"/>
      <c r="G2" s="28" t="s">
        <v>97</v>
      </c>
      <c r="I2" s="66"/>
      <c r="J2" s="28" t="s">
        <v>98</v>
      </c>
      <c r="L2" s="66"/>
      <c r="M2" s="28" t="s">
        <v>99</v>
      </c>
      <c r="O2" s="66"/>
      <c r="P2" s="28" t="s">
        <v>100</v>
      </c>
      <c r="R2" s="66"/>
      <c r="S2" s="28" t="s">
        <v>101</v>
      </c>
      <c r="Y2" s="28" t="s">
        <v>183</v>
      </c>
    </row>
    <row r="3" spans="1:20" ht="12.75">
      <c r="A3" s="28" t="s">
        <v>0</v>
      </c>
      <c r="B3" s="28">
        <f>VLOOKUP(A3,$X$5:$Y$34,2,FALSE)</f>
        <v>1</v>
      </c>
      <c r="C3" s="66"/>
      <c r="D3" s="28" t="s">
        <v>0</v>
      </c>
      <c r="E3" s="28">
        <f>VLOOKUP(D3,$X$6:$AL$34,4,FALSE)</f>
        <v>0.903880832719784</v>
      </c>
      <c r="F3" s="66"/>
      <c r="G3" s="28" t="s">
        <v>0</v>
      </c>
      <c r="H3" s="28">
        <f>VLOOKUP(G3,$X$6:$AL$34,5,FALSE)</f>
        <v>0.974142525708552</v>
      </c>
      <c r="I3" s="66"/>
      <c r="J3" s="28" t="s">
        <v>0</v>
      </c>
      <c r="K3" s="28">
        <f>VLOOKUP(J3,$X$6:$AL$34,3,FALSE)</f>
        <v>0.413753596171679</v>
      </c>
      <c r="L3" s="66"/>
      <c r="M3" s="67" t="s">
        <v>0</v>
      </c>
      <c r="N3" s="28">
        <f>VLOOKUP(M3,$X$6:$AL$34,6,FALSE)</f>
        <v>0.633591118563016</v>
      </c>
      <c r="O3" s="66"/>
      <c r="P3" s="28" t="s">
        <v>0</v>
      </c>
      <c r="Q3" s="28">
        <f>VLOOKUP(P3,$X$6:$AL$34,8,FALSE)</f>
        <v>0.80169514920661</v>
      </c>
      <c r="R3" s="66"/>
      <c r="S3" s="28" t="s">
        <v>0</v>
      </c>
      <c r="T3" s="28">
        <f>VLOOKUP(S3,$X$6:$AL$34,15,FALSE)</f>
        <v>0.969164848267699</v>
      </c>
    </row>
    <row r="4" spans="1:32" ht="12.75">
      <c r="A4" s="28" t="s">
        <v>3</v>
      </c>
      <c r="B4" s="28">
        <f aca="true" t="shared" si="0" ref="B4:B36">VLOOKUP(A4,$X$5:$Y$34,2,FALSE)</f>
        <v>0.8590120300950019</v>
      </c>
      <c r="C4" s="66"/>
      <c r="D4" s="28" t="s">
        <v>1</v>
      </c>
      <c r="E4" s="28">
        <f aca="true" t="shared" si="1" ref="E4:E36">VLOOKUP(D4,$X$6:$AL$34,4,FALSE)</f>
        <v>0.981327650312868</v>
      </c>
      <c r="F4" s="66"/>
      <c r="G4" s="28" t="s">
        <v>1</v>
      </c>
      <c r="H4" s="28">
        <f aca="true" t="shared" si="2" ref="H4:H36">VLOOKUP(G4,$X$6:$AL$34,5,FALSE)</f>
        <v>0.699343968987624</v>
      </c>
      <c r="I4" s="66"/>
      <c r="J4" s="28" t="s">
        <v>3</v>
      </c>
      <c r="K4" s="28">
        <f aca="true" t="shared" si="3" ref="K4:K36">VLOOKUP(J4,$X$6:$AL$34,3,FALSE)</f>
        <v>0.22286081556987297</v>
      </c>
      <c r="L4" s="66"/>
      <c r="M4" s="67" t="s">
        <v>1</v>
      </c>
      <c r="N4" s="28">
        <f aca="true" t="shared" si="4" ref="N4:N36">VLOOKUP(M4,$X$6:$AL$34,6,FALSE)</f>
        <v>0.415221040850587</v>
      </c>
      <c r="O4" s="66"/>
      <c r="P4" s="28" t="s">
        <v>3</v>
      </c>
      <c r="Q4" s="28">
        <f aca="true" t="shared" si="5" ref="Q4:Q36">VLOOKUP(P4,$X$6:$AL$34,8,FALSE)</f>
        <v>0.542829998097602</v>
      </c>
      <c r="R4" s="66"/>
      <c r="S4" s="28" t="s">
        <v>3</v>
      </c>
      <c r="T4" s="28">
        <f aca="true" t="shared" si="6" ref="T4:T36">VLOOKUP(S4,$X$6:$AL$34,15,FALSE)</f>
        <v>0.905155271907018</v>
      </c>
      <c r="Y4" s="28" t="s">
        <v>30</v>
      </c>
      <c r="AF4" s="28" t="s">
        <v>29</v>
      </c>
    </row>
    <row r="5" spans="1:38" ht="12.75">
      <c r="A5" s="28" t="s">
        <v>4</v>
      </c>
      <c r="B5" s="28">
        <f t="shared" si="0"/>
        <v>0.8841817432670329</v>
      </c>
      <c r="C5" s="66"/>
      <c r="D5" s="28" t="s">
        <v>3</v>
      </c>
      <c r="E5" s="28">
        <f t="shared" si="1"/>
        <v>0.637785603350844</v>
      </c>
      <c r="F5" s="66"/>
      <c r="G5" s="28" t="s">
        <v>3</v>
      </c>
      <c r="H5" s="28">
        <f t="shared" si="2"/>
        <v>0.5802725323372759</v>
      </c>
      <c r="I5" s="66"/>
      <c r="J5" s="28" t="s">
        <v>4</v>
      </c>
      <c r="K5" s="28">
        <f t="shared" si="3"/>
        <v>0.485157432091649</v>
      </c>
      <c r="L5" s="66"/>
      <c r="M5" s="67" t="s">
        <v>3</v>
      </c>
      <c r="N5" s="28">
        <f t="shared" si="4"/>
        <v>0.295327548492105</v>
      </c>
      <c r="O5" s="66"/>
      <c r="P5" s="28" t="s">
        <v>4</v>
      </c>
      <c r="Q5" s="28">
        <f t="shared" si="5"/>
        <v>0.717545583578993</v>
      </c>
      <c r="R5" s="66"/>
      <c r="S5" s="28" t="s">
        <v>4</v>
      </c>
      <c r="T5" s="28">
        <f t="shared" si="6"/>
        <v>0.974235845737647</v>
      </c>
      <c r="X5" s="28" t="s">
        <v>94</v>
      </c>
      <c r="Y5" s="28" t="s">
        <v>51</v>
      </c>
      <c r="Z5" s="28" t="s">
        <v>54</v>
      </c>
      <c r="AA5" s="28" t="s">
        <v>55</v>
      </c>
      <c r="AB5" s="28" t="s">
        <v>52</v>
      </c>
      <c r="AC5" s="28" t="s">
        <v>53</v>
      </c>
      <c r="AD5" s="28" t="s">
        <v>50</v>
      </c>
      <c r="AE5" s="28" t="s">
        <v>56</v>
      </c>
      <c r="AF5" s="28" t="s">
        <v>51</v>
      </c>
      <c r="AG5" s="28" t="s">
        <v>54</v>
      </c>
      <c r="AH5" s="28" t="s">
        <v>55</v>
      </c>
      <c r="AI5" s="28" t="s">
        <v>52</v>
      </c>
      <c r="AJ5" s="28" t="s">
        <v>53</v>
      </c>
      <c r="AK5" s="28" t="s">
        <v>50</v>
      </c>
      <c r="AL5" s="28" t="s">
        <v>56</v>
      </c>
    </row>
    <row r="6" spans="1:38" ht="12.75">
      <c r="A6" s="28" t="s">
        <v>6</v>
      </c>
      <c r="B6" s="28">
        <f t="shared" si="0"/>
        <v>0.812407040571996</v>
      </c>
      <c r="C6" s="66"/>
      <c r="D6" s="28" t="s">
        <v>4</v>
      </c>
      <c r="E6" s="28">
        <f t="shared" si="1"/>
        <v>0.879867699301746</v>
      </c>
      <c r="F6" s="66"/>
      <c r="G6" s="28" t="s">
        <v>4</v>
      </c>
      <c r="H6" s="28">
        <f t="shared" si="2"/>
        <v>0.92849846782431</v>
      </c>
      <c r="I6" s="66"/>
      <c r="J6" s="28" t="s">
        <v>6</v>
      </c>
      <c r="K6" s="28">
        <f t="shared" si="3"/>
        <v>0.47487508427479497</v>
      </c>
      <c r="L6" s="66"/>
      <c r="M6" s="67" t="s">
        <v>4</v>
      </c>
      <c r="N6" s="28">
        <f t="shared" si="4"/>
        <v>0.300935048185433</v>
      </c>
      <c r="O6" s="66"/>
      <c r="P6" s="28" t="s">
        <v>6</v>
      </c>
      <c r="Q6" s="28">
        <f t="shared" si="5"/>
        <v>0.7090213479451031</v>
      </c>
      <c r="R6" s="66"/>
      <c r="S6" s="28" t="s">
        <v>6</v>
      </c>
      <c r="T6" s="28">
        <f t="shared" si="6"/>
        <v>0.790044187328334</v>
      </c>
      <c r="X6" s="28" t="s">
        <v>18</v>
      </c>
      <c r="Y6" s="28">
        <f>Y41/100</f>
        <v>0.827811866955393</v>
      </c>
      <c r="Z6" s="28">
        <f aca="true" t="shared" si="7" ref="Z6:AL6">Z41/100</f>
        <v>0.347864108543565</v>
      </c>
      <c r="AA6" s="28">
        <f t="shared" si="7"/>
        <v>0.845188434552908</v>
      </c>
      <c r="AB6" s="28">
        <f t="shared" si="7"/>
        <v>0.621386867151883</v>
      </c>
      <c r="AC6" s="28">
        <f t="shared" si="7"/>
        <v>0.21140726116046898</v>
      </c>
      <c r="AD6" s="28">
        <f t="shared" si="7"/>
        <v>0.286768542676108</v>
      </c>
      <c r="AE6" s="28">
        <f t="shared" si="7"/>
        <v>0.6582314645646019</v>
      </c>
      <c r="AF6" s="28">
        <f t="shared" si="7"/>
        <v>0.860889194445567</v>
      </c>
      <c r="AG6" s="28">
        <f t="shared" si="7"/>
        <v>1</v>
      </c>
      <c r="AH6" s="28">
        <f t="shared" si="7"/>
        <v>0.969080318260959</v>
      </c>
      <c r="AI6" s="28">
        <f t="shared" si="7"/>
        <v>0.621386867151883</v>
      </c>
      <c r="AJ6" s="28">
        <f t="shared" si="7"/>
        <v>1</v>
      </c>
      <c r="AK6" s="28">
        <f t="shared" si="7"/>
        <v>1</v>
      </c>
      <c r="AL6" s="28">
        <f t="shared" si="7"/>
        <v>0.9374802667729379</v>
      </c>
    </row>
    <row r="7" spans="1:38" ht="12.75">
      <c r="A7" s="28" t="s">
        <v>7</v>
      </c>
      <c r="B7" s="28">
        <f t="shared" si="0"/>
        <v>0.368519941925014</v>
      </c>
      <c r="C7" s="66"/>
      <c r="D7" s="28" t="s">
        <v>6</v>
      </c>
      <c r="E7" s="28">
        <f t="shared" si="1"/>
        <v>0.9148118461271579</v>
      </c>
      <c r="F7" s="66"/>
      <c r="G7" s="28" t="s">
        <v>6</v>
      </c>
      <c r="H7" s="28">
        <f t="shared" si="2"/>
        <v>0.666160213758055</v>
      </c>
      <c r="I7" s="66"/>
      <c r="J7" s="28" t="s">
        <v>7</v>
      </c>
      <c r="K7" s="28">
        <f t="shared" si="3"/>
        <v>0.32983587620926896</v>
      </c>
      <c r="L7" s="66"/>
      <c r="M7" s="67" t="s">
        <v>6</v>
      </c>
      <c r="N7" s="28">
        <f t="shared" si="4"/>
        <v>0.927972980049222</v>
      </c>
      <c r="O7" s="66"/>
      <c r="P7" s="28" t="s">
        <v>7</v>
      </c>
      <c r="Q7" s="28">
        <f t="shared" si="5"/>
        <v>0.624219192000831</v>
      </c>
      <c r="R7" s="66"/>
      <c r="S7" s="28" t="s">
        <v>7</v>
      </c>
      <c r="T7" s="28">
        <f t="shared" si="6"/>
        <v>0.624219192000831</v>
      </c>
      <c r="X7" s="28" t="s">
        <v>0</v>
      </c>
      <c r="Y7" s="28">
        <f aca="true" t="shared" si="8" ref="Y7:AL34">Y42/100</f>
        <v>1</v>
      </c>
      <c r="Z7" s="28">
        <f t="shared" si="8"/>
        <v>0.413753596171679</v>
      </c>
      <c r="AA7" s="28">
        <f t="shared" si="8"/>
        <v>0.903880832719784</v>
      </c>
      <c r="AB7" s="28">
        <f t="shared" si="8"/>
        <v>0.974142525708552</v>
      </c>
      <c r="AC7" s="28">
        <f t="shared" si="8"/>
        <v>0.633591118563016</v>
      </c>
      <c r="AD7" s="28">
        <f t="shared" si="8"/>
        <v>0.08971864711164321</v>
      </c>
      <c r="AE7" s="28">
        <f t="shared" si="8"/>
        <v>0.80169514920661</v>
      </c>
      <c r="AF7" s="28">
        <f t="shared" si="8"/>
        <v>1</v>
      </c>
      <c r="AG7" s="28">
        <f t="shared" si="8"/>
        <v>0.9233892790565921</v>
      </c>
      <c r="AH7" s="28">
        <f t="shared" si="8"/>
        <v>0.967749409696975</v>
      </c>
      <c r="AI7" s="28">
        <f t="shared" si="8"/>
        <v>0.974142525708552</v>
      </c>
      <c r="AJ7" s="28">
        <f t="shared" si="8"/>
        <v>1</v>
      </c>
      <c r="AK7" s="28">
        <f t="shared" si="8"/>
        <v>0.7130350194552519</v>
      </c>
      <c r="AL7" s="28">
        <f t="shared" si="8"/>
        <v>0.969164848267699</v>
      </c>
    </row>
    <row r="8" spans="1:38" ht="12.75">
      <c r="A8" s="28" t="s">
        <v>8</v>
      </c>
      <c r="B8" s="28">
        <f t="shared" si="0"/>
        <v>0.666417280027624</v>
      </c>
      <c r="C8" s="66"/>
      <c r="D8" s="28" t="s">
        <v>7</v>
      </c>
      <c r="E8" s="28">
        <f t="shared" si="1"/>
        <v>0.918547854785478</v>
      </c>
      <c r="F8" s="66"/>
      <c r="G8" s="28" t="s">
        <v>7</v>
      </c>
      <c r="H8" s="28">
        <f t="shared" si="2"/>
        <v>0.441078004686976</v>
      </c>
      <c r="I8" s="66"/>
      <c r="J8" s="28" t="s">
        <v>8</v>
      </c>
      <c r="K8" s="28">
        <f t="shared" si="3"/>
        <v>0.323934162512775</v>
      </c>
      <c r="L8" s="66"/>
      <c r="M8" s="67" t="s">
        <v>7</v>
      </c>
      <c r="N8" s="28">
        <f t="shared" si="4"/>
        <v>0.6593023255813949</v>
      </c>
      <c r="O8" s="66"/>
      <c r="P8" s="28" t="s">
        <v>8</v>
      </c>
      <c r="Q8" s="28">
        <f t="shared" si="5"/>
        <v>0.643978927193147</v>
      </c>
      <c r="R8" s="66"/>
      <c r="S8" s="28" t="s">
        <v>8</v>
      </c>
      <c r="T8" s="28">
        <f t="shared" si="6"/>
        <v>0.720537227566696</v>
      </c>
      <c r="X8" s="28" t="s">
        <v>1</v>
      </c>
      <c r="Y8" s="28">
        <f t="shared" si="8"/>
        <v>0.5945310923400691</v>
      </c>
      <c r="Z8" s="28">
        <f t="shared" si="8"/>
        <v>0.39171045565114804</v>
      </c>
      <c r="AA8" s="28">
        <f t="shared" si="8"/>
        <v>0.981327650312868</v>
      </c>
      <c r="AB8" s="28">
        <f t="shared" si="8"/>
        <v>0.699343968987624</v>
      </c>
      <c r="AC8" s="28">
        <f t="shared" si="8"/>
        <v>0.415221040850587</v>
      </c>
      <c r="AD8" s="28">
        <f t="shared" si="8"/>
        <v>0</v>
      </c>
      <c r="AE8" s="28">
        <f t="shared" si="8"/>
        <v>0.651346463725094</v>
      </c>
      <c r="AF8" s="28">
        <f t="shared" si="8"/>
        <v>0.59458875082884</v>
      </c>
      <c r="AG8" s="28">
        <f t="shared" si="8"/>
        <v>0.39823931425923703</v>
      </c>
      <c r="AH8" s="28">
        <f t="shared" si="8"/>
        <v>0.981663190350956</v>
      </c>
      <c r="AI8" s="28">
        <f t="shared" si="8"/>
        <v>0.699343968987624</v>
      </c>
      <c r="AJ8" s="28">
        <f t="shared" si="8"/>
        <v>0.44856370080208896</v>
      </c>
      <c r="AK8" s="28">
        <f t="shared" si="8"/>
        <v>0</v>
      </c>
      <c r="AL8" s="28">
        <f t="shared" si="8"/>
        <v>0.655719729594869</v>
      </c>
    </row>
    <row r="9" spans="1:38" ht="12.75">
      <c r="A9" s="28" t="s">
        <v>9</v>
      </c>
      <c r="B9" s="28">
        <f t="shared" si="0"/>
        <v>0.7066340652456471</v>
      </c>
      <c r="C9" s="66"/>
      <c r="D9" s="28" t="s">
        <v>8</v>
      </c>
      <c r="E9" s="28">
        <f t="shared" si="1"/>
        <v>0.7663438874230429</v>
      </c>
      <c r="F9" s="66"/>
      <c r="G9" s="28" t="s">
        <v>8</v>
      </c>
      <c r="H9" s="28">
        <f t="shared" si="2"/>
        <v>0.752335758033529</v>
      </c>
      <c r="I9" s="66"/>
      <c r="J9" s="28" t="s">
        <v>9</v>
      </c>
      <c r="K9" s="28">
        <f t="shared" si="3"/>
        <v>0.23319433090583502</v>
      </c>
      <c r="L9" s="66"/>
      <c r="M9" s="67" t="s">
        <v>8</v>
      </c>
      <c r="N9" s="28">
        <f t="shared" si="4"/>
        <v>0.5315490390265061</v>
      </c>
      <c r="O9" s="66"/>
      <c r="P9" s="28" t="s">
        <v>9</v>
      </c>
      <c r="Q9" s="28">
        <f t="shared" si="5"/>
        <v>0.6127597874123341</v>
      </c>
      <c r="R9" s="66"/>
      <c r="S9" s="28" t="s">
        <v>9</v>
      </c>
      <c r="T9" s="28">
        <f t="shared" si="6"/>
        <v>0.711887743970574</v>
      </c>
      <c r="X9" s="28" t="s">
        <v>11</v>
      </c>
      <c r="Y9" s="28">
        <f t="shared" si="8"/>
        <v>0.337873113154012</v>
      </c>
      <c r="Z9" s="28">
        <f t="shared" si="8"/>
        <v>0.380202845100105</v>
      </c>
      <c r="AA9" s="28">
        <f t="shared" si="8"/>
        <v>0.883490850593203</v>
      </c>
      <c r="AB9" s="28">
        <f t="shared" si="8"/>
        <v>0.888237518910741</v>
      </c>
      <c r="AC9" s="28">
        <f t="shared" si="8"/>
        <v>0.0983960102439681</v>
      </c>
      <c r="AD9" s="28">
        <f t="shared" si="8"/>
        <v>0.0256955177743431</v>
      </c>
      <c r="AE9" s="28">
        <f t="shared" si="8"/>
        <v>0.519562167456388</v>
      </c>
      <c r="AF9" s="28">
        <f t="shared" si="8"/>
        <v>0.337873113154012</v>
      </c>
      <c r="AG9" s="28">
        <f t="shared" si="8"/>
        <v>0.380927291886195</v>
      </c>
      <c r="AH9" s="28">
        <f t="shared" si="8"/>
        <v>0.883571284938668</v>
      </c>
      <c r="AI9" s="28">
        <f t="shared" si="8"/>
        <v>0.888237518910741</v>
      </c>
      <c r="AJ9" s="28">
        <f t="shared" si="8"/>
        <v>0.10405715055937399</v>
      </c>
      <c r="AK9" s="28">
        <f t="shared" si="8"/>
        <v>0.0256955177743431</v>
      </c>
      <c r="AL9" s="28">
        <f t="shared" si="8"/>
        <v>0.520290123620192</v>
      </c>
    </row>
    <row r="10" spans="1:38" ht="12.75">
      <c r="A10" s="28" t="s">
        <v>10</v>
      </c>
      <c r="B10" s="28">
        <f t="shared" si="0"/>
        <v>0.6921365698837699</v>
      </c>
      <c r="C10" s="66"/>
      <c r="D10" s="28" t="s">
        <v>9</v>
      </c>
      <c r="E10" s="28">
        <f t="shared" si="1"/>
        <v>0.8798400019010321</v>
      </c>
      <c r="F10" s="66"/>
      <c r="G10" s="28" t="s">
        <v>9</v>
      </c>
      <c r="H10" s="28">
        <f t="shared" si="2"/>
        <v>0.735926812845216</v>
      </c>
      <c r="I10" s="66"/>
      <c r="J10" s="28" t="s">
        <v>10</v>
      </c>
      <c r="K10" s="28">
        <f t="shared" si="3"/>
        <v>0.361123855421686</v>
      </c>
      <c r="L10" s="66"/>
      <c r="M10" s="67" t="s">
        <v>9</v>
      </c>
      <c r="N10" s="28">
        <f t="shared" si="4"/>
        <v>0.251824799408521</v>
      </c>
      <c r="O10" s="66"/>
      <c r="P10" s="28" t="s">
        <v>10</v>
      </c>
      <c r="Q10" s="28">
        <f t="shared" si="5"/>
        <v>0.645256708799848</v>
      </c>
      <c r="R10" s="66"/>
      <c r="S10" s="28" t="s">
        <v>10</v>
      </c>
      <c r="T10" s="28">
        <f t="shared" si="6"/>
        <v>0.740222810349123</v>
      </c>
      <c r="X10" s="28" t="s">
        <v>2</v>
      </c>
      <c r="Y10" s="28">
        <f t="shared" si="8"/>
        <v>0.74448295412</v>
      </c>
      <c r="Z10" s="28">
        <f t="shared" si="8"/>
        <v>0.570320035909729</v>
      </c>
      <c r="AA10" s="28">
        <f t="shared" si="8"/>
        <v>0.905136535581474</v>
      </c>
      <c r="AB10" s="28">
        <f t="shared" si="8"/>
        <v>0.679575679575679</v>
      </c>
      <c r="AC10" s="28">
        <f t="shared" si="8"/>
        <v>0.276039683546981</v>
      </c>
      <c r="AD10" s="28">
        <f t="shared" si="8"/>
        <v>0.0190776784148693</v>
      </c>
      <c r="AE10" s="28">
        <f t="shared" si="8"/>
        <v>0.697306509146147</v>
      </c>
      <c r="AF10" s="28">
        <f t="shared" si="8"/>
        <v>0.74448295412</v>
      </c>
      <c r="AG10" s="28">
        <f t="shared" si="8"/>
        <v>0.706853409991691</v>
      </c>
      <c r="AH10" s="28">
        <f t="shared" si="8"/>
        <v>0.9533624673310349</v>
      </c>
      <c r="AI10" s="28">
        <f t="shared" si="8"/>
        <v>0.679575679575679</v>
      </c>
      <c r="AJ10" s="28">
        <f t="shared" si="8"/>
        <v>0.32836231332233295</v>
      </c>
      <c r="AK10" s="28">
        <f t="shared" si="8"/>
        <v>0.0346133613887427</v>
      </c>
      <c r="AL10" s="28">
        <f t="shared" si="8"/>
        <v>0.7523653466142529</v>
      </c>
    </row>
    <row r="11" spans="1:38" ht="12.75">
      <c r="A11" s="28" t="s">
        <v>14</v>
      </c>
      <c r="B11" s="28">
        <f t="shared" si="0"/>
        <v>0.955391828533154</v>
      </c>
      <c r="C11" s="66"/>
      <c r="D11" s="28" t="s">
        <v>10</v>
      </c>
      <c r="E11" s="28">
        <f t="shared" si="1"/>
        <v>0.794743162114087</v>
      </c>
      <c r="F11" s="66"/>
      <c r="G11" s="28" t="s">
        <v>10</v>
      </c>
      <c r="H11" s="28">
        <f t="shared" si="2"/>
        <v>0.7095123283916369</v>
      </c>
      <c r="I11" s="66"/>
      <c r="J11" s="28" t="s">
        <v>14</v>
      </c>
      <c r="K11" s="28">
        <f t="shared" si="3"/>
        <v>0.33239495798319296</v>
      </c>
      <c r="L11" s="66"/>
      <c r="M11" s="67" t="s">
        <v>10</v>
      </c>
      <c r="N11" s="28">
        <f t="shared" si="4"/>
        <v>0.551828112735425</v>
      </c>
      <c r="O11" s="66"/>
      <c r="P11" s="28" t="s">
        <v>14</v>
      </c>
      <c r="Q11" s="28">
        <f t="shared" si="5"/>
        <v>0.6822137138879221</v>
      </c>
      <c r="R11" s="66"/>
      <c r="S11" s="28" t="s">
        <v>14</v>
      </c>
      <c r="T11" s="28">
        <f t="shared" si="6"/>
        <v>0.929618820673467</v>
      </c>
      <c r="X11" s="28" t="s">
        <v>4</v>
      </c>
      <c r="Y11" s="28">
        <f t="shared" si="8"/>
        <v>0.8841817432670329</v>
      </c>
      <c r="Z11" s="28">
        <f t="shared" si="8"/>
        <v>0.485157432091649</v>
      </c>
      <c r="AA11" s="28">
        <f t="shared" si="8"/>
        <v>0.879867699301746</v>
      </c>
      <c r="AB11" s="28">
        <f t="shared" si="8"/>
        <v>0.92849846782431</v>
      </c>
      <c r="AC11" s="28">
        <f t="shared" si="8"/>
        <v>0.300935048185433</v>
      </c>
      <c r="AD11" s="28">
        <f t="shared" si="8"/>
        <v>0</v>
      </c>
      <c r="AE11" s="28">
        <f t="shared" si="8"/>
        <v>0.717545583578993</v>
      </c>
      <c r="AF11" s="28">
        <f t="shared" si="8"/>
        <v>0.8841817432670329</v>
      </c>
      <c r="AG11" s="28">
        <f t="shared" si="8"/>
        <v>0.9950223359031629</v>
      </c>
      <c r="AH11" s="28">
        <f t="shared" si="8"/>
        <v>0.997877744354761</v>
      </c>
      <c r="AI11" s="28">
        <f t="shared" si="8"/>
        <v>0.9357087731245031</v>
      </c>
      <c r="AJ11" s="28">
        <f t="shared" si="8"/>
        <v>0.989562927668111</v>
      </c>
      <c r="AK11" s="28">
        <f t="shared" si="8"/>
        <v>0.9829906542056069</v>
      </c>
      <c r="AL11" s="28">
        <f t="shared" si="8"/>
        <v>0.974235845737647</v>
      </c>
    </row>
    <row r="12" spans="1:38" ht="12.75">
      <c r="A12" s="28" t="s">
        <v>17</v>
      </c>
      <c r="B12" s="28">
        <f t="shared" si="0"/>
        <v>0.8275193798449609</v>
      </c>
      <c r="C12" s="66"/>
      <c r="D12" s="28" t="s">
        <v>14</v>
      </c>
      <c r="E12" s="28">
        <f t="shared" si="1"/>
        <v>0.7782874617736999</v>
      </c>
      <c r="F12" s="66"/>
      <c r="G12" s="28" t="s">
        <v>14</v>
      </c>
      <c r="H12" s="28">
        <f t="shared" si="2"/>
        <v>0.823858742463393</v>
      </c>
      <c r="I12" s="66"/>
      <c r="J12" s="28" t="s">
        <v>17</v>
      </c>
      <c r="K12" s="28">
        <f t="shared" si="3"/>
        <v>0.506756756756756</v>
      </c>
      <c r="L12" s="66"/>
      <c r="M12" s="67" t="s">
        <v>14</v>
      </c>
      <c r="N12" s="28">
        <f t="shared" si="4"/>
        <v>0.34405822081777204</v>
      </c>
      <c r="O12" s="66"/>
      <c r="P12" s="28" t="s">
        <v>17</v>
      </c>
      <c r="Q12" s="28">
        <f t="shared" si="5"/>
        <v>0.71943231441048</v>
      </c>
      <c r="R12" s="66"/>
      <c r="S12" s="28" t="s">
        <v>17</v>
      </c>
      <c r="T12" s="28">
        <f t="shared" si="6"/>
        <v>0.9517176128093151</v>
      </c>
      <c r="X12" s="28" t="s">
        <v>3</v>
      </c>
      <c r="Y12" s="28">
        <f t="shared" si="8"/>
        <v>0.8590120300950019</v>
      </c>
      <c r="Z12" s="28">
        <f t="shared" si="8"/>
        <v>0.22286081556987297</v>
      </c>
      <c r="AA12" s="28">
        <f t="shared" si="8"/>
        <v>0.637785603350844</v>
      </c>
      <c r="AB12" s="28">
        <f t="shared" si="8"/>
        <v>0.5802725323372759</v>
      </c>
      <c r="AC12" s="28">
        <f t="shared" si="8"/>
        <v>0.295327548492105</v>
      </c>
      <c r="AD12" s="28">
        <f t="shared" si="8"/>
        <v>0</v>
      </c>
      <c r="AE12" s="28">
        <f t="shared" si="8"/>
        <v>0.542829998097602</v>
      </c>
      <c r="AF12" s="28">
        <f t="shared" si="8"/>
        <v>0.8590120300950019</v>
      </c>
      <c r="AG12" s="28">
        <f t="shared" si="8"/>
        <v>0.976686621233287</v>
      </c>
      <c r="AH12" s="28">
        <f t="shared" si="8"/>
        <v>0.996377805690293</v>
      </c>
      <c r="AI12" s="28">
        <f t="shared" si="8"/>
        <v>0.806806391367503</v>
      </c>
      <c r="AJ12" s="28">
        <f t="shared" si="8"/>
        <v>0.502669527985983</v>
      </c>
      <c r="AK12" s="28">
        <f t="shared" si="8"/>
        <v>0.9700639085099221</v>
      </c>
      <c r="AL12" s="28">
        <f t="shared" si="8"/>
        <v>0.905155271907018</v>
      </c>
    </row>
    <row r="13" spans="1:38" ht="12.75">
      <c r="A13" s="28" t="s">
        <v>18</v>
      </c>
      <c r="B13" s="28">
        <f t="shared" si="0"/>
        <v>0.827811866955393</v>
      </c>
      <c r="C13" s="66"/>
      <c r="D13" s="28" t="s">
        <v>17</v>
      </c>
      <c r="E13" s="28">
        <f t="shared" si="1"/>
        <v>0.886363636363636</v>
      </c>
      <c r="F13" s="66"/>
      <c r="G13" s="28" t="s">
        <v>17</v>
      </c>
      <c r="H13" s="28">
        <f t="shared" si="2"/>
        <v>0.911917098445595</v>
      </c>
      <c r="I13" s="66"/>
      <c r="J13" s="28" t="s">
        <v>18</v>
      </c>
      <c r="K13" s="28">
        <f t="shared" si="3"/>
        <v>0.347864108543565</v>
      </c>
      <c r="L13" s="66"/>
      <c r="M13" s="67" t="s">
        <v>17</v>
      </c>
      <c r="N13" s="28">
        <f t="shared" si="4"/>
        <v>0.305429864253393</v>
      </c>
      <c r="O13" s="66"/>
      <c r="P13" s="28" t="s">
        <v>18</v>
      </c>
      <c r="Q13" s="28">
        <f t="shared" si="5"/>
        <v>0.6582314645646019</v>
      </c>
      <c r="R13" s="66"/>
      <c r="S13" s="28" t="s">
        <v>18</v>
      </c>
      <c r="T13" s="28">
        <f t="shared" si="6"/>
        <v>0.9374802667729379</v>
      </c>
      <c r="X13" s="28" t="s">
        <v>5</v>
      </c>
      <c r="Y13" s="28">
        <f t="shared" si="8"/>
        <v>0.6540152246167039</v>
      </c>
      <c r="Z13" s="28">
        <f t="shared" si="8"/>
        <v>0.396223512671614</v>
      </c>
      <c r="AA13" s="28">
        <f t="shared" si="8"/>
        <v>0.7914835028117371</v>
      </c>
      <c r="AB13" s="28">
        <f t="shared" si="8"/>
        <v>0.628692693771684</v>
      </c>
      <c r="AC13" s="28">
        <f t="shared" si="8"/>
        <v>0.724117861040378</v>
      </c>
      <c r="AD13" s="28">
        <f t="shared" si="8"/>
        <v>0</v>
      </c>
      <c r="AE13" s="28">
        <f t="shared" si="8"/>
        <v>0.6285894865538331</v>
      </c>
      <c r="AF13" s="28">
        <f t="shared" si="8"/>
        <v>0.6540152246167039</v>
      </c>
      <c r="AG13" s="28">
        <f t="shared" si="8"/>
        <v>0.474791370226512</v>
      </c>
      <c r="AH13" s="28">
        <f t="shared" si="8"/>
        <v>0.817709802100094</v>
      </c>
      <c r="AI13" s="28">
        <f t="shared" si="8"/>
        <v>0.628692693771684</v>
      </c>
      <c r="AJ13" s="28">
        <f t="shared" si="8"/>
        <v>0.8947981084030551</v>
      </c>
      <c r="AK13" s="28">
        <f t="shared" si="8"/>
        <v>0</v>
      </c>
      <c r="AL13" s="28">
        <f t="shared" si="8"/>
        <v>0.670101383729905</v>
      </c>
    </row>
    <row r="14" spans="1:38" ht="12.75">
      <c r="A14" s="28" t="s">
        <v>20</v>
      </c>
      <c r="B14" s="28">
        <f t="shared" si="0"/>
        <v>0.596556790255369</v>
      </c>
      <c r="C14" s="66"/>
      <c r="D14" s="28" t="s">
        <v>18</v>
      </c>
      <c r="E14" s="28">
        <f t="shared" si="1"/>
        <v>0.845188434552908</v>
      </c>
      <c r="F14" s="66"/>
      <c r="G14" s="28" t="s">
        <v>18</v>
      </c>
      <c r="H14" s="28">
        <f t="shared" si="2"/>
        <v>0.621386867151883</v>
      </c>
      <c r="I14" s="66"/>
      <c r="J14" s="28" t="s">
        <v>20</v>
      </c>
      <c r="K14" s="28">
        <f t="shared" si="3"/>
        <v>0.260842871920809</v>
      </c>
      <c r="L14" s="66"/>
      <c r="M14" s="67" t="s">
        <v>18</v>
      </c>
      <c r="N14" s="28">
        <f t="shared" si="4"/>
        <v>0.21140726116046898</v>
      </c>
      <c r="O14" s="66"/>
      <c r="P14" s="28" t="s">
        <v>20</v>
      </c>
      <c r="Q14" s="28">
        <f t="shared" si="5"/>
        <v>0.5840866041059161</v>
      </c>
      <c r="R14" s="66"/>
      <c r="S14" s="28" t="s">
        <v>20</v>
      </c>
      <c r="T14" s="28">
        <f t="shared" si="6"/>
        <v>0.628813453243566</v>
      </c>
      <c r="X14" s="28" t="s">
        <v>7</v>
      </c>
      <c r="Y14" s="28">
        <f t="shared" si="8"/>
        <v>0.368519941925014</v>
      </c>
      <c r="Z14" s="28">
        <f t="shared" si="8"/>
        <v>0.32983587620926896</v>
      </c>
      <c r="AA14" s="28">
        <f t="shared" si="8"/>
        <v>0.918547854785478</v>
      </c>
      <c r="AB14" s="28">
        <f t="shared" si="8"/>
        <v>0.441078004686976</v>
      </c>
      <c r="AC14" s="28">
        <f t="shared" si="8"/>
        <v>0.6593023255813949</v>
      </c>
      <c r="AD14" s="28">
        <f t="shared" si="8"/>
        <v>0</v>
      </c>
      <c r="AE14" s="28">
        <f t="shared" si="8"/>
        <v>0.624219192000831</v>
      </c>
      <c r="AF14" s="28">
        <f t="shared" si="8"/>
        <v>0.368519941925014</v>
      </c>
      <c r="AG14" s="28">
        <f t="shared" si="8"/>
        <v>0.32983587620926896</v>
      </c>
      <c r="AH14" s="28">
        <f t="shared" si="8"/>
        <v>0.918547854785478</v>
      </c>
      <c r="AI14" s="28">
        <f t="shared" si="8"/>
        <v>0.441078004686976</v>
      </c>
      <c r="AJ14" s="28">
        <f t="shared" si="8"/>
        <v>0.6593023255813949</v>
      </c>
      <c r="AK14" s="28">
        <f t="shared" si="8"/>
        <v>0</v>
      </c>
      <c r="AL14" s="28">
        <f t="shared" si="8"/>
        <v>0.624219192000831</v>
      </c>
    </row>
    <row r="15" spans="1:38" ht="12.75">
      <c r="A15" s="28" t="s">
        <v>24</v>
      </c>
      <c r="B15" s="28">
        <f t="shared" si="0"/>
        <v>0.87877738983867</v>
      </c>
      <c r="C15" s="66"/>
      <c r="D15" s="28" t="s">
        <v>20</v>
      </c>
      <c r="E15" s="28">
        <f t="shared" si="1"/>
        <v>0.7125018369862071</v>
      </c>
      <c r="F15" s="66"/>
      <c r="G15" s="28" t="s">
        <v>20</v>
      </c>
      <c r="H15" s="28">
        <f t="shared" si="2"/>
        <v>0.709677419354838</v>
      </c>
      <c r="I15" s="66"/>
      <c r="J15" s="28" t="s">
        <v>24</v>
      </c>
      <c r="K15" s="28">
        <f t="shared" si="3"/>
        <v>0.25415364650035</v>
      </c>
      <c r="L15" s="66"/>
      <c r="M15" s="67" t="s">
        <v>20</v>
      </c>
      <c r="N15" s="28">
        <f t="shared" si="4"/>
        <v>0.7804117280099809</v>
      </c>
      <c r="O15" s="66"/>
      <c r="P15" s="28" t="s">
        <v>24</v>
      </c>
      <c r="Q15" s="28">
        <f t="shared" si="5"/>
        <v>0.586734456621146</v>
      </c>
      <c r="R15" s="66"/>
      <c r="S15" s="28" t="s">
        <v>24</v>
      </c>
      <c r="T15" s="28">
        <f t="shared" si="6"/>
        <v>0.896087187501321</v>
      </c>
      <c r="X15" s="28" t="s">
        <v>8</v>
      </c>
      <c r="Y15" s="28">
        <f t="shared" si="8"/>
        <v>0.666417280027624</v>
      </c>
      <c r="Z15" s="28">
        <f t="shared" si="8"/>
        <v>0.323934162512775</v>
      </c>
      <c r="AA15" s="28">
        <f t="shared" si="8"/>
        <v>0.7663438874230429</v>
      </c>
      <c r="AB15" s="28">
        <f t="shared" si="8"/>
        <v>0.752335758033529</v>
      </c>
      <c r="AC15" s="28">
        <f t="shared" si="8"/>
        <v>0.5315490390265061</v>
      </c>
      <c r="AD15" s="28">
        <f t="shared" si="8"/>
        <v>0</v>
      </c>
      <c r="AE15" s="28">
        <f t="shared" si="8"/>
        <v>0.643978927193147</v>
      </c>
      <c r="AF15" s="28">
        <f t="shared" si="8"/>
        <v>0.666417280027624</v>
      </c>
      <c r="AG15" s="28">
        <f t="shared" si="8"/>
        <v>0.554756466972412</v>
      </c>
      <c r="AH15" s="28">
        <f t="shared" si="8"/>
        <v>0.82165112870126</v>
      </c>
      <c r="AI15" s="28">
        <f t="shared" si="8"/>
        <v>0.752335758033529</v>
      </c>
      <c r="AJ15" s="28">
        <f t="shared" si="8"/>
        <v>0.62574665678391</v>
      </c>
      <c r="AK15" s="28">
        <f t="shared" si="8"/>
        <v>0.0248650292753402</v>
      </c>
      <c r="AL15" s="28">
        <f t="shared" si="8"/>
        <v>0.720537227566696</v>
      </c>
    </row>
    <row r="16" spans="1:38" ht="12.75">
      <c r="A16" s="28" t="s">
        <v>25</v>
      </c>
      <c r="B16" s="28">
        <f t="shared" si="0"/>
        <v>0.9187192118226599</v>
      </c>
      <c r="C16" s="66"/>
      <c r="D16" s="28" t="s">
        <v>21</v>
      </c>
      <c r="E16" s="28">
        <f t="shared" si="1"/>
        <v>0.6550324121460249</v>
      </c>
      <c r="F16" s="66"/>
      <c r="G16" s="28" t="s">
        <v>21</v>
      </c>
      <c r="H16" s="28">
        <f t="shared" si="2"/>
        <v>0.623030961434003</v>
      </c>
      <c r="I16" s="66"/>
      <c r="J16" s="28" t="s">
        <v>25</v>
      </c>
      <c r="K16" s="28">
        <f t="shared" si="3"/>
        <v>0.341305609695093</v>
      </c>
      <c r="L16" s="66"/>
      <c r="M16" s="67" t="s">
        <v>21</v>
      </c>
      <c r="N16" s="28">
        <f t="shared" si="4"/>
        <v>0.325396825396825</v>
      </c>
      <c r="O16" s="66"/>
      <c r="P16" s="28" t="s">
        <v>25</v>
      </c>
      <c r="Q16" s="28">
        <f t="shared" si="5"/>
        <v>0.5696238703792801</v>
      </c>
      <c r="R16" s="66"/>
      <c r="S16" s="28" t="s">
        <v>25</v>
      </c>
      <c r="T16" s="28">
        <f t="shared" si="6"/>
        <v>0.802557628902843</v>
      </c>
      <c r="X16" s="28" t="s">
        <v>24</v>
      </c>
      <c r="Y16" s="28">
        <f t="shared" si="8"/>
        <v>0.87877738983867</v>
      </c>
      <c r="Z16" s="28">
        <f t="shared" si="8"/>
        <v>0.25415364650035</v>
      </c>
      <c r="AA16" s="28">
        <f t="shared" si="8"/>
        <v>0.967947586953197</v>
      </c>
      <c r="AB16" s="28">
        <f t="shared" si="8"/>
        <v>0.7986259004796381</v>
      </c>
      <c r="AC16" s="28">
        <f t="shared" si="8"/>
        <v>0.176952216881084</v>
      </c>
      <c r="AD16" s="28">
        <f t="shared" si="8"/>
        <v>0</v>
      </c>
      <c r="AE16" s="28">
        <f t="shared" si="8"/>
        <v>0.586734456621146</v>
      </c>
      <c r="AF16" s="28">
        <f t="shared" si="8"/>
        <v>0.87877738983867</v>
      </c>
      <c r="AG16" s="28">
        <f t="shared" si="8"/>
        <v>0.467598995953076</v>
      </c>
      <c r="AH16" s="28">
        <f t="shared" si="8"/>
        <v>1.06008602201128</v>
      </c>
      <c r="AI16" s="28">
        <f t="shared" si="8"/>
        <v>0.7986259004796381</v>
      </c>
      <c r="AJ16" s="28">
        <f t="shared" si="8"/>
        <v>0.968999786971945</v>
      </c>
      <c r="AK16" s="28">
        <f t="shared" si="8"/>
        <v>0</v>
      </c>
      <c r="AL16" s="28">
        <f t="shared" si="8"/>
        <v>0.896087187501321</v>
      </c>
    </row>
    <row r="17" spans="1:38" ht="12.75">
      <c r="A17" s="28" t="s">
        <v>26</v>
      </c>
      <c r="B17" s="28">
        <f t="shared" si="0"/>
        <v>0.639364610587852</v>
      </c>
      <c r="C17" s="66"/>
      <c r="D17" s="28" t="s">
        <v>24</v>
      </c>
      <c r="E17" s="28">
        <f t="shared" si="1"/>
        <v>0.967947586953197</v>
      </c>
      <c r="F17" s="66"/>
      <c r="G17" s="28" t="s">
        <v>24</v>
      </c>
      <c r="H17" s="28">
        <f t="shared" si="2"/>
        <v>0.7986259004796381</v>
      </c>
      <c r="I17" s="66"/>
      <c r="J17" s="28" t="s">
        <v>26</v>
      </c>
      <c r="K17" s="28">
        <f t="shared" si="3"/>
        <v>0.242430963558839</v>
      </c>
      <c r="L17" s="66"/>
      <c r="M17" s="67" t="s">
        <v>24</v>
      </c>
      <c r="N17" s="28">
        <f t="shared" si="4"/>
        <v>0.176952216881084</v>
      </c>
      <c r="O17" s="66"/>
      <c r="P17" s="28" t="s">
        <v>26</v>
      </c>
      <c r="Q17" s="28">
        <f t="shared" si="5"/>
        <v>0.608350746963056</v>
      </c>
      <c r="R17" s="66"/>
      <c r="S17" s="28" t="s">
        <v>26</v>
      </c>
      <c r="T17" s="28">
        <f t="shared" si="6"/>
        <v>0.6710802543940759</v>
      </c>
      <c r="X17" s="28" t="s">
        <v>9</v>
      </c>
      <c r="Y17" s="28">
        <f t="shared" si="8"/>
        <v>0.7066340652456471</v>
      </c>
      <c r="Z17" s="28">
        <f t="shared" si="8"/>
        <v>0.23319433090583502</v>
      </c>
      <c r="AA17" s="28">
        <f t="shared" si="8"/>
        <v>0.8798400019010321</v>
      </c>
      <c r="AB17" s="28">
        <f t="shared" si="8"/>
        <v>0.735926812845216</v>
      </c>
      <c r="AC17" s="28">
        <f t="shared" si="8"/>
        <v>0.251824799408521</v>
      </c>
      <c r="AD17" s="28">
        <f t="shared" si="8"/>
        <v>0</v>
      </c>
      <c r="AE17" s="28">
        <f t="shared" si="8"/>
        <v>0.6127597874123341</v>
      </c>
      <c r="AF17" s="28">
        <f t="shared" si="8"/>
        <v>0.7066340652456471</v>
      </c>
      <c r="AG17" s="28">
        <f t="shared" si="8"/>
        <v>0.609807570308766</v>
      </c>
      <c r="AH17" s="28">
        <f t="shared" si="8"/>
        <v>0.938610787785375</v>
      </c>
      <c r="AI17" s="28">
        <f t="shared" si="8"/>
        <v>0.743635697807659</v>
      </c>
      <c r="AJ17" s="28">
        <f t="shared" si="8"/>
        <v>0.33998994354823997</v>
      </c>
      <c r="AK17" s="28">
        <f t="shared" si="8"/>
        <v>0</v>
      </c>
      <c r="AL17" s="28">
        <f t="shared" si="8"/>
        <v>0.711887743970574</v>
      </c>
    </row>
    <row r="18" spans="2:38" ht="12.75">
      <c r="B18" s="28" t="e">
        <f t="shared" si="0"/>
        <v>#N/A</v>
      </c>
      <c r="C18" s="66"/>
      <c r="D18" s="28" t="s">
        <v>25</v>
      </c>
      <c r="E18" s="28">
        <f t="shared" si="1"/>
        <v>0.7554843275194599</v>
      </c>
      <c r="F18" s="66"/>
      <c r="G18" s="28" t="s">
        <v>25</v>
      </c>
      <c r="H18" s="28">
        <f t="shared" si="2"/>
        <v>0.754338660653005</v>
      </c>
      <c r="I18" s="66"/>
      <c r="K18" s="28" t="e">
        <f t="shared" si="3"/>
        <v>#N/A</v>
      </c>
      <c r="L18" s="66"/>
      <c r="M18" s="67" t="s">
        <v>25</v>
      </c>
      <c r="N18" s="28">
        <f t="shared" si="4"/>
        <v>0.17064649380381203</v>
      </c>
      <c r="O18" s="66"/>
      <c r="Q18" s="28" t="e">
        <f t="shared" si="5"/>
        <v>#N/A</v>
      </c>
      <c r="R18" s="66"/>
      <c r="T18" s="28" t="e">
        <f t="shared" si="6"/>
        <v>#N/A</v>
      </c>
      <c r="X18" s="28" t="s">
        <v>15</v>
      </c>
      <c r="Y18" s="28">
        <f t="shared" si="8"/>
        <v>0.411999160897839</v>
      </c>
      <c r="Z18" s="28">
        <f t="shared" si="8"/>
        <v>0.372837411699303</v>
      </c>
      <c r="AA18" s="28">
        <f t="shared" si="8"/>
        <v>0.940206051357342</v>
      </c>
      <c r="AB18" s="28">
        <f t="shared" si="8"/>
        <v>0.8352696750602501</v>
      </c>
      <c r="AC18" s="28">
        <f t="shared" si="8"/>
        <v>0.347489774376566</v>
      </c>
      <c r="AD18" s="28">
        <f t="shared" si="8"/>
        <v>0.507731958762886</v>
      </c>
      <c r="AE18" s="28">
        <f t="shared" si="8"/>
        <v>0.593018776335829</v>
      </c>
      <c r="AF18" s="28">
        <f t="shared" si="8"/>
        <v>0.411999160897839</v>
      </c>
      <c r="AG18" s="28">
        <f t="shared" si="8"/>
        <v>0.49058285648560795</v>
      </c>
      <c r="AH18" s="28">
        <f t="shared" si="8"/>
        <v>0.9531773784683919</v>
      </c>
      <c r="AI18" s="28">
        <f t="shared" si="8"/>
        <v>0.8352696750602501</v>
      </c>
      <c r="AJ18" s="28">
        <f t="shared" si="8"/>
        <v>0.359694550732286</v>
      </c>
      <c r="AK18" s="28">
        <f t="shared" si="8"/>
        <v>0.507731958762886</v>
      </c>
      <c r="AL18" s="28">
        <f t="shared" si="8"/>
        <v>0.6292475749866709</v>
      </c>
    </row>
    <row r="19" spans="1:38" ht="12.75">
      <c r="A19" s="28" t="s">
        <v>2</v>
      </c>
      <c r="B19" s="28">
        <f t="shared" si="0"/>
        <v>0.74448295412</v>
      </c>
      <c r="C19" s="66"/>
      <c r="D19" s="28" t="s">
        <v>26</v>
      </c>
      <c r="E19" s="28">
        <f t="shared" si="1"/>
        <v>0.848430272456297</v>
      </c>
      <c r="F19" s="66"/>
      <c r="G19" s="28" t="s">
        <v>26</v>
      </c>
      <c r="H19" s="28">
        <f t="shared" si="2"/>
        <v>0.552603267964976</v>
      </c>
      <c r="I19" s="66"/>
      <c r="J19" s="28" t="s">
        <v>2</v>
      </c>
      <c r="K19" s="28">
        <f t="shared" si="3"/>
        <v>0.570320035909729</v>
      </c>
      <c r="L19" s="66"/>
      <c r="M19" s="67" t="s">
        <v>26</v>
      </c>
      <c r="N19" s="28">
        <f t="shared" si="4"/>
        <v>0.586673620205891</v>
      </c>
      <c r="O19" s="66"/>
      <c r="P19" s="28" t="s">
        <v>2</v>
      </c>
      <c r="Q19" s="28">
        <f t="shared" si="5"/>
        <v>0.697306509146147</v>
      </c>
      <c r="R19" s="66"/>
      <c r="S19" s="28" t="s">
        <v>2</v>
      </c>
      <c r="T19" s="28">
        <f t="shared" si="6"/>
        <v>0.7523653466142529</v>
      </c>
      <c r="X19" s="28" t="s">
        <v>6</v>
      </c>
      <c r="Y19" s="28">
        <f t="shared" si="8"/>
        <v>0.812407040571996</v>
      </c>
      <c r="Z19" s="28">
        <f t="shared" si="8"/>
        <v>0.47487508427479497</v>
      </c>
      <c r="AA19" s="28">
        <f t="shared" si="8"/>
        <v>0.9148118461271579</v>
      </c>
      <c r="AB19" s="28">
        <f t="shared" si="8"/>
        <v>0.666160213758055</v>
      </c>
      <c r="AC19" s="28">
        <f t="shared" si="8"/>
        <v>0.927972980049222</v>
      </c>
      <c r="AD19" s="28">
        <f t="shared" si="8"/>
        <v>0.00270254729457765</v>
      </c>
      <c r="AE19" s="28">
        <f t="shared" si="8"/>
        <v>0.7090213479451031</v>
      </c>
      <c r="AF19" s="28">
        <f t="shared" si="8"/>
        <v>0.812407040571996</v>
      </c>
      <c r="AG19" s="28">
        <f t="shared" si="8"/>
        <v>0.47487508427479497</v>
      </c>
      <c r="AH19" s="28">
        <f t="shared" si="8"/>
        <v>0.9148118461271579</v>
      </c>
      <c r="AI19" s="28">
        <f t="shared" si="8"/>
        <v>0.666160213758055</v>
      </c>
      <c r="AJ19" s="28">
        <f t="shared" si="8"/>
        <v>0.990181703932554</v>
      </c>
      <c r="AK19" s="28">
        <f t="shared" si="8"/>
        <v>0.752734172848024</v>
      </c>
      <c r="AL19" s="28">
        <f t="shared" si="8"/>
        <v>0.790044187328334</v>
      </c>
    </row>
    <row r="20" spans="1:38" ht="12.75">
      <c r="A20" s="28" t="s">
        <v>5</v>
      </c>
      <c r="B20" s="28">
        <f t="shared" si="0"/>
        <v>0.6540152246167039</v>
      </c>
      <c r="C20" s="66"/>
      <c r="E20" s="28" t="e">
        <f t="shared" si="1"/>
        <v>#N/A</v>
      </c>
      <c r="F20" s="66"/>
      <c r="H20" s="28" t="e">
        <f t="shared" si="2"/>
        <v>#N/A</v>
      </c>
      <c r="I20" s="66"/>
      <c r="J20" s="28" t="s">
        <v>5</v>
      </c>
      <c r="K20" s="28">
        <f t="shared" si="3"/>
        <v>0.396223512671614</v>
      </c>
      <c r="L20" s="66"/>
      <c r="N20" s="28" t="e">
        <f t="shared" si="4"/>
        <v>#N/A</v>
      </c>
      <c r="O20" s="66"/>
      <c r="P20" s="28" t="s">
        <v>5</v>
      </c>
      <c r="Q20" s="28">
        <f t="shared" si="5"/>
        <v>0.6285894865538331</v>
      </c>
      <c r="R20" s="66"/>
      <c r="S20" s="28" t="s">
        <v>5</v>
      </c>
      <c r="T20" s="28">
        <f t="shared" si="6"/>
        <v>0.670101383729905</v>
      </c>
      <c r="X20" s="28" t="s">
        <v>10</v>
      </c>
      <c r="Y20" s="28">
        <f t="shared" si="8"/>
        <v>0.6921365698837699</v>
      </c>
      <c r="Z20" s="28">
        <f t="shared" si="8"/>
        <v>0.361123855421686</v>
      </c>
      <c r="AA20" s="28">
        <f t="shared" si="8"/>
        <v>0.794743162114087</v>
      </c>
      <c r="AB20" s="28">
        <f t="shared" si="8"/>
        <v>0.7095123283916369</v>
      </c>
      <c r="AC20" s="28">
        <f t="shared" si="8"/>
        <v>0.551828112735425</v>
      </c>
      <c r="AD20" s="28">
        <f t="shared" si="8"/>
        <v>0</v>
      </c>
      <c r="AE20" s="28">
        <f t="shared" si="8"/>
        <v>0.645256708799848</v>
      </c>
      <c r="AF20" s="28">
        <f t="shared" si="8"/>
        <v>0.6921365698837699</v>
      </c>
      <c r="AG20" s="28">
        <f t="shared" si="8"/>
        <v>0.68039469879518</v>
      </c>
      <c r="AH20" s="28">
        <f t="shared" si="8"/>
        <v>0.8747665514855829</v>
      </c>
      <c r="AI20" s="28">
        <f t="shared" si="8"/>
        <v>0.715823945554187</v>
      </c>
      <c r="AJ20" s="28">
        <f t="shared" si="8"/>
        <v>0.5883426643480071</v>
      </c>
      <c r="AK20" s="28">
        <f t="shared" si="8"/>
        <v>0</v>
      </c>
      <c r="AL20" s="28">
        <f t="shared" si="8"/>
        <v>0.740222810349123</v>
      </c>
    </row>
    <row r="21" spans="1:38" ht="12.75">
      <c r="A21" s="28" t="s">
        <v>11</v>
      </c>
      <c r="B21" s="28">
        <f t="shared" si="0"/>
        <v>0.337873113154012</v>
      </c>
      <c r="C21" s="66"/>
      <c r="D21" s="28" t="s">
        <v>2</v>
      </c>
      <c r="E21" s="28">
        <f t="shared" si="1"/>
        <v>0.905136535581474</v>
      </c>
      <c r="F21" s="66"/>
      <c r="G21" s="28" t="s">
        <v>2</v>
      </c>
      <c r="H21" s="28">
        <f t="shared" si="2"/>
        <v>0.679575679575679</v>
      </c>
      <c r="I21" s="66"/>
      <c r="J21" s="28" t="s">
        <v>11</v>
      </c>
      <c r="K21" s="28">
        <f t="shared" si="3"/>
        <v>0.380202845100105</v>
      </c>
      <c r="L21" s="66"/>
      <c r="M21" s="67" t="s">
        <v>2</v>
      </c>
      <c r="N21" s="28">
        <f t="shared" si="4"/>
        <v>0.276039683546981</v>
      </c>
      <c r="O21" s="66"/>
      <c r="P21" s="28" t="s">
        <v>11</v>
      </c>
      <c r="Q21" s="28">
        <f t="shared" si="5"/>
        <v>0.519562167456388</v>
      </c>
      <c r="R21" s="66"/>
      <c r="S21" s="28" t="s">
        <v>11</v>
      </c>
      <c r="T21" s="28">
        <f t="shared" si="6"/>
        <v>0.520290123620192</v>
      </c>
      <c r="X21" s="28" t="s">
        <v>28</v>
      </c>
      <c r="Y21" s="28">
        <f t="shared" si="8"/>
        <v>0.6409185803757821</v>
      </c>
      <c r="Z21" s="28">
        <f t="shared" si="8"/>
        <v>0.0261627906976744</v>
      </c>
      <c r="AA21" s="28">
        <f t="shared" si="8"/>
        <v>0.745564892623716</v>
      </c>
      <c r="AB21" s="28">
        <f t="shared" si="8"/>
        <v>1</v>
      </c>
      <c r="AC21" s="28">
        <f t="shared" si="8"/>
        <v>0</v>
      </c>
      <c r="AD21" s="28">
        <f t="shared" si="8"/>
        <v>0</v>
      </c>
      <c r="AE21" s="28">
        <f t="shared" si="8"/>
        <v>0.486722571628232</v>
      </c>
      <c r="AF21" s="28">
        <f t="shared" si="8"/>
        <v>0.6409185803757821</v>
      </c>
      <c r="AG21" s="28">
        <f t="shared" si="8"/>
        <v>1</v>
      </c>
      <c r="AH21" s="28">
        <f t="shared" si="8"/>
        <v>1</v>
      </c>
      <c r="AI21" s="28">
        <f t="shared" si="8"/>
        <v>1</v>
      </c>
      <c r="AJ21" s="28">
        <f t="shared" si="8"/>
        <v>1</v>
      </c>
      <c r="AK21" s="28">
        <f t="shared" si="8"/>
        <v>1</v>
      </c>
      <c r="AL21" s="28">
        <f t="shared" si="8"/>
        <v>0.9098532494758901</v>
      </c>
    </row>
    <row r="22" spans="1:38" ht="12.75">
      <c r="A22" s="28" t="s">
        <v>13</v>
      </c>
      <c r="B22" s="28">
        <f t="shared" si="0"/>
        <v>0.7409106004775979</v>
      </c>
      <c r="C22" s="66"/>
      <c r="D22" s="28" t="s">
        <v>5</v>
      </c>
      <c r="E22" s="28">
        <f t="shared" si="1"/>
        <v>0.7914835028117371</v>
      </c>
      <c r="F22" s="66"/>
      <c r="G22" s="28" t="s">
        <v>5</v>
      </c>
      <c r="H22" s="28">
        <f t="shared" si="2"/>
        <v>0.628692693771684</v>
      </c>
      <c r="I22" s="66"/>
      <c r="J22" s="28" t="s">
        <v>13</v>
      </c>
      <c r="K22" s="28">
        <f t="shared" si="3"/>
        <v>0.38897541255219</v>
      </c>
      <c r="L22" s="66"/>
      <c r="M22" s="67" t="s">
        <v>5</v>
      </c>
      <c r="N22" s="28">
        <f t="shared" si="4"/>
        <v>0.724117861040378</v>
      </c>
      <c r="O22" s="66"/>
      <c r="P22" s="28" t="s">
        <v>13</v>
      </c>
      <c r="Q22" s="28">
        <f t="shared" si="5"/>
        <v>0.622155786938853</v>
      </c>
      <c r="R22" s="66"/>
      <c r="S22" s="28" t="s">
        <v>13</v>
      </c>
      <c r="T22" s="28">
        <f t="shared" si="6"/>
        <v>0.629058519298917</v>
      </c>
      <c r="X22" s="28" t="s">
        <v>13</v>
      </c>
      <c r="Y22" s="28">
        <f t="shared" si="8"/>
        <v>0.7409106004775979</v>
      </c>
      <c r="Z22" s="28">
        <f t="shared" si="8"/>
        <v>0.38897541255219</v>
      </c>
      <c r="AA22" s="28">
        <f t="shared" si="8"/>
        <v>0.837327433428529</v>
      </c>
      <c r="AB22" s="28">
        <f t="shared" si="8"/>
        <v>0.6841823875353241</v>
      </c>
      <c r="AC22" s="28">
        <f t="shared" si="8"/>
        <v>0.473566616829337</v>
      </c>
      <c r="AD22" s="28">
        <f t="shared" si="8"/>
        <v>0.030860927152317797</v>
      </c>
      <c r="AE22" s="28">
        <f t="shared" si="8"/>
        <v>0.622155786938853</v>
      </c>
      <c r="AF22" s="28">
        <f t="shared" si="8"/>
        <v>0.7409106004775979</v>
      </c>
      <c r="AG22" s="28">
        <f t="shared" si="8"/>
        <v>0.38897541255219</v>
      </c>
      <c r="AH22" s="28">
        <f t="shared" si="8"/>
        <v>0.837327433428529</v>
      </c>
      <c r="AI22" s="28">
        <f t="shared" si="8"/>
        <v>0.6841823875353241</v>
      </c>
      <c r="AJ22" s="28">
        <f t="shared" si="8"/>
        <v>0.507467199758092</v>
      </c>
      <c r="AK22" s="28">
        <f t="shared" si="8"/>
        <v>0.030860927152317797</v>
      </c>
      <c r="AL22" s="28">
        <f t="shared" si="8"/>
        <v>0.629058519298917</v>
      </c>
    </row>
    <row r="23" spans="1:38" ht="12.75">
      <c r="A23" s="28" t="s">
        <v>15</v>
      </c>
      <c r="B23" s="28">
        <f t="shared" si="0"/>
        <v>0.411999160897839</v>
      </c>
      <c r="C23" s="66"/>
      <c r="D23" s="28" t="s">
        <v>11</v>
      </c>
      <c r="E23" s="28">
        <f t="shared" si="1"/>
        <v>0.883490850593203</v>
      </c>
      <c r="F23" s="66"/>
      <c r="G23" s="28" t="s">
        <v>11</v>
      </c>
      <c r="H23" s="28">
        <f t="shared" si="2"/>
        <v>0.888237518910741</v>
      </c>
      <c r="I23" s="66"/>
      <c r="J23" s="28" t="s">
        <v>15</v>
      </c>
      <c r="K23" s="28">
        <f t="shared" si="3"/>
        <v>0.372837411699303</v>
      </c>
      <c r="L23" s="66"/>
      <c r="M23" s="67" t="s">
        <v>11</v>
      </c>
      <c r="N23" s="28">
        <f t="shared" si="4"/>
        <v>0.0983960102439681</v>
      </c>
      <c r="O23" s="66"/>
      <c r="P23" s="28" t="s">
        <v>15</v>
      </c>
      <c r="Q23" s="28">
        <f t="shared" si="5"/>
        <v>0.593018776335829</v>
      </c>
      <c r="R23" s="66"/>
      <c r="S23" s="28" t="s">
        <v>15</v>
      </c>
      <c r="T23" s="28">
        <f t="shared" si="6"/>
        <v>0.6292475749866709</v>
      </c>
      <c r="X23" s="28" t="s">
        <v>14</v>
      </c>
      <c r="Y23" s="28">
        <f t="shared" si="8"/>
        <v>0.955391828533154</v>
      </c>
      <c r="Z23" s="28">
        <f t="shared" si="8"/>
        <v>0.33239495798319296</v>
      </c>
      <c r="AA23" s="28">
        <f t="shared" si="8"/>
        <v>0.7782874617736999</v>
      </c>
      <c r="AB23" s="28">
        <f t="shared" si="8"/>
        <v>0.823858742463393</v>
      </c>
      <c r="AC23" s="28">
        <f t="shared" si="8"/>
        <v>0.34405822081777204</v>
      </c>
      <c r="AD23" s="28">
        <f t="shared" si="8"/>
        <v>0</v>
      </c>
      <c r="AE23" s="28">
        <f t="shared" si="8"/>
        <v>0.6822137138879221</v>
      </c>
      <c r="AF23" s="28">
        <f t="shared" si="8"/>
        <v>0.955391828533154</v>
      </c>
      <c r="AG23" s="28">
        <f t="shared" si="8"/>
        <v>0.8720168067226891</v>
      </c>
      <c r="AH23" s="28">
        <f t="shared" si="8"/>
        <v>0.947767584097859</v>
      </c>
      <c r="AI23" s="28">
        <f t="shared" si="8"/>
        <v>0.823858742463393</v>
      </c>
      <c r="AJ23" s="28">
        <f t="shared" si="8"/>
        <v>0.990615723451115</v>
      </c>
      <c r="AK23" s="28">
        <f t="shared" si="8"/>
        <v>0.823979591836734</v>
      </c>
      <c r="AL23" s="28">
        <f t="shared" si="8"/>
        <v>0.929618820673467</v>
      </c>
    </row>
    <row r="24" spans="1:38" ht="12.75">
      <c r="A24" s="28" t="s">
        <v>22</v>
      </c>
      <c r="B24" s="28">
        <f t="shared" si="0"/>
        <v>0.8229628202658439</v>
      </c>
      <c r="C24" s="66"/>
      <c r="D24" s="28" t="s">
        <v>13</v>
      </c>
      <c r="E24" s="28">
        <f t="shared" si="1"/>
        <v>0.837327433428529</v>
      </c>
      <c r="F24" s="66"/>
      <c r="G24" s="28" t="s">
        <v>13</v>
      </c>
      <c r="H24" s="28">
        <f t="shared" si="2"/>
        <v>0.6841823875353241</v>
      </c>
      <c r="I24" s="66"/>
      <c r="J24" s="28" t="s">
        <v>22</v>
      </c>
      <c r="K24" s="28">
        <f t="shared" si="3"/>
        <v>0.755460663104473</v>
      </c>
      <c r="L24" s="66"/>
      <c r="M24" s="67" t="s">
        <v>13</v>
      </c>
      <c r="N24" s="28">
        <f t="shared" si="4"/>
        <v>0.473566616829337</v>
      </c>
      <c r="O24" s="66"/>
      <c r="P24" s="28" t="s">
        <v>22</v>
      </c>
      <c r="Q24" s="28">
        <f t="shared" si="5"/>
        <v>0.636217670543308</v>
      </c>
      <c r="R24" s="66"/>
      <c r="S24" s="28" t="s">
        <v>22</v>
      </c>
      <c r="T24" s="28">
        <f t="shared" si="6"/>
        <v>0.704970201932534</v>
      </c>
      <c r="X24" s="28" t="s">
        <v>12</v>
      </c>
      <c r="Y24" s="28">
        <f t="shared" si="8"/>
        <v>0.515981295822348</v>
      </c>
      <c r="Z24" s="28">
        <f t="shared" si="8"/>
        <v>0.22964682473884898</v>
      </c>
      <c r="AA24" s="28">
        <f t="shared" si="8"/>
        <v>0.7517067912324821</v>
      </c>
      <c r="AB24" s="28">
        <f t="shared" si="8"/>
        <v>0.742873218304576</v>
      </c>
      <c r="AC24" s="28">
        <f t="shared" si="8"/>
        <v>0.354474109120949</v>
      </c>
      <c r="AD24" s="28">
        <f t="shared" si="8"/>
        <v>0</v>
      </c>
      <c r="AE24" s="28">
        <f t="shared" si="8"/>
        <v>0.5092438763657561</v>
      </c>
      <c r="AF24" s="28">
        <f aca="true" t="shared" si="9" ref="Z24:AL34">AF59/100</f>
        <v>0.516346912463678</v>
      </c>
      <c r="AG24" s="28">
        <f t="shared" si="9"/>
        <v>0.35038412645774597</v>
      </c>
      <c r="AH24" s="28">
        <f t="shared" si="9"/>
        <v>0.752940992672905</v>
      </c>
      <c r="AI24" s="28">
        <f t="shared" si="9"/>
        <v>0.7909789947486869</v>
      </c>
      <c r="AJ24" s="28">
        <f t="shared" si="9"/>
        <v>0.374582253764409</v>
      </c>
      <c r="AK24" s="28">
        <f t="shared" si="9"/>
        <v>0</v>
      </c>
      <c r="AL24" s="28">
        <f t="shared" si="9"/>
        <v>0.537246227248957</v>
      </c>
    </row>
    <row r="25" spans="1:38" ht="12.75">
      <c r="A25" s="28" t="s">
        <v>23</v>
      </c>
      <c r="B25" s="28">
        <f t="shared" si="0"/>
        <v>0.639048450780452</v>
      </c>
      <c r="C25" s="66"/>
      <c r="D25" s="28" t="s">
        <v>15</v>
      </c>
      <c r="E25" s="28">
        <f t="shared" si="1"/>
        <v>0.940206051357342</v>
      </c>
      <c r="F25" s="66"/>
      <c r="G25" s="28" t="s">
        <v>15</v>
      </c>
      <c r="H25" s="28">
        <f t="shared" si="2"/>
        <v>0.8352696750602501</v>
      </c>
      <c r="I25" s="66"/>
      <c r="J25" s="28" t="s">
        <v>23</v>
      </c>
      <c r="K25" s="28">
        <f t="shared" si="3"/>
        <v>0.499287214885954</v>
      </c>
      <c r="L25" s="66"/>
      <c r="M25" s="67" t="s">
        <v>15</v>
      </c>
      <c r="N25" s="28">
        <f t="shared" si="4"/>
        <v>0.347489774376566</v>
      </c>
      <c r="O25" s="66"/>
      <c r="P25" s="28" t="s">
        <v>23</v>
      </c>
      <c r="Q25" s="28">
        <f t="shared" si="5"/>
        <v>0.623894174313063</v>
      </c>
      <c r="R25" s="66"/>
      <c r="S25" s="28" t="s">
        <v>23</v>
      </c>
      <c r="T25" s="28">
        <f t="shared" si="6"/>
        <v>0.650355103871545</v>
      </c>
      <c r="X25" s="28" t="s">
        <v>16</v>
      </c>
      <c r="Y25" s="28">
        <f t="shared" si="8"/>
        <v>0.171743846081297</v>
      </c>
      <c r="Z25" s="28">
        <f t="shared" si="9"/>
        <v>0.288783653424537</v>
      </c>
      <c r="AA25" s="28">
        <f t="shared" si="9"/>
        <v>0.7273177540636669</v>
      </c>
      <c r="AB25" s="28">
        <f t="shared" si="9"/>
        <v>0.302</v>
      </c>
      <c r="AC25" s="28">
        <f t="shared" si="9"/>
        <v>0</v>
      </c>
      <c r="AD25" s="28">
        <f t="shared" si="9"/>
        <v>0.0858895705521472</v>
      </c>
      <c r="AE25" s="28">
        <f t="shared" si="9"/>
        <v>0.422567742662385</v>
      </c>
      <c r="AF25" s="28">
        <f t="shared" si="9"/>
        <v>0.266622653965858</v>
      </c>
      <c r="AG25" s="28">
        <f t="shared" si="9"/>
        <v>0.295536262387091</v>
      </c>
      <c r="AH25" s="28">
        <f t="shared" si="9"/>
        <v>0.73119005808456</v>
      </c>
      <c r="AI25" s="28">
        <f t="shared" si="9"/>
        <v>0.302</v>
      </c>
      <c r="AJ25" s="28">
        <f t="shared" si="9"/>
        <v>0.0284380305602716</v>
      </c>
      <c r="AK25" s="28">
        <f t="shared" si="9"/>
        <v>0.0858895705521472</v>
      </c>
      <c r="AL25" s="28">
        <f t="shared" si="9"/>
        <v>0.447035847745666</v>
      </c>
    </row>
    <row r="26" spans="2:38" ht="12.75">
      <c r="B26" s="28" t="e">
        <f t="shared" si="0"/>
        <v>#N/A</v>
      </c>
      <c r="C26" s="66"/>
      <c r="D26" s="28" t="s">
        <v>22</v>
      </c>
      <c r="E26" s="28">
        <f t="shared" si="1"/>
        <v>0.7352662174981139</v>
      </c>
      <c r="F26" s="66"/>
      <c r="G26" s="28" t="s">
        <v>22</v>
      </c>
      <c r="H26" s="28">
        <f t="shared" si="2"/>
        <v>0.403842318686432</v>
      </c>
      <c r="I26" s="66"/>
      <c r="K26" s="28" t="e">
        <f t="shared" si="3"/>
        <v>#N/A</v>
      </c>
      <c r="L26" s="66"/>
      <c r="M26" s="67" t="s">
        <v>22</v>
      </c>
      <c r="N26" s="28">
        <f t="shared" si="4"/>
        <v>0.15580184514203899</v>
      </c>
      <c r="O26" s="66"/>
      <c r="Q26" s="28" t="e">
        <f t="shared" si="5"/>
        <v>#N/A</v>
      </c>
      <c r="R26" s="66"/>
      <c r="T26" s="28" t="e">
        <f t="shared" si="6"/>
        <v>#N/A</v>
      </c>
      <c r="X26" s="28" t="s">
        <v>17</v>
      </c>
      <c r="Y26" s="28">
        <f t="shared" si="8"/>
        <v>0.8275193798449609</v>
      </c>
      <c r="Z26" s="28">
        <f t="shared" si="9"/>
        <v>0.506756756756756</v>
      </c>
      <c r="AA26" s="28">
        <f t="shared" si="9"/>
        <v>0.886363636363636</v>
      </c>
      <c r="AB26" s="28">
        <f t="shared" si="9"/>
        <v>0.911917098445595</v>
      </c>
      <c r="AC26" s="28">
        <f t="shared" si="9"/>
        <v>0.305429864253393</v>
      </c>
      <c r="AD26" s="28">
        <f t="shared" si="9"/>
        <v>0</v>
      </c>
      <c r="AE26" s="28">
        <f t="shared" si="9"/>
        <v>0.71943231441048</v>
      </c>
      <c r="AF26" s="28">
        <f t="shared" si="9"/>
        <v>0.8275193798449609</v>
      </c>
      <c r="AG26" s="28">
        <f t="shared" si="9"/>
        <v>0.982252252252252</v>
      </c>
      <c r="AH26" s="28">
        <f t="shared" si="9"/>
        <v>0.995454545454545</v>
      </c>
      <c r="AI26" s="28">
        <f t="shared" si="9"/>
        <v>0.911917098445595</v>
      </c>
      <c r="AJ26" s="28">
        <f t="shared" si="9"/>
        <v>0.9895927601809951</v>
      </c>
      <c r="AK26" s="28">
        <f t="shared" si="9"/>
        <v>0</v>
      </c>
      <c r="AL26" s="28">
        <f t="shared" si="9"/>
        <v>0.9517176128093151</v>
      </c>
    </row>
    <row r="27" spans="1:38" ht="12.75">
      <c r="A27" s="28" t="s">
        <v>1</v>
      </c>
      <c r="B27" s="28">
        <f t="shared" si="0"/>
        <v>0.5945310923400691</v>
      </c>
      <c r="C27" s="66"/>
      <c r="D27" s="28" t="s">
        <v>23</v>
      </c>
      <c r="E27" s="28">
        <f t="shared" si="1"/>
        <v>0.8020389103307041</v>
      </c>
      <c r="F27" s="66"/>
      <c r="G27" s="28" t="s">
        <v>23</v>
      </c>
      <c r="H27" s="28">
        <f t="shared" si="2"/>
        <v>0.583572253043899</v>
      </c>
      <c r="I27" s="66"/>
      <c r="J27" s="28" t="s">
        <v>1</v>
      </c>
      <c r="K27" s="28">
        <f t="shared" si="3"/>
        <v>0.39171045565114804</v>
      </c>
      <c r="L27" s="66"/>
      <c r="M27" s="67" t="s">
        <v>23</v>
      </c>
      <c r="N27" s="28">
        <f t="shared" si="4"/>
        <v>0.263281080974765</v>
      </c>
      <c r="O27" s="66"/>
      <c r="P27" s="28" t="s">
        <v>16</v>
      </c>
      <c r="Q27" s="28">
        <f t="shared" si="5"/>
        <v>0.422567742662385</v>
      </c>
      <c r="R27" s="66"/>
      <c r="S27" s="28" t="s">
        <v>16</v>
      </c>
      <c r="T27" s="28">
        <f t="shared" si="6"/>
        <v>0.447035847745666</v>
      </c>
      <c r="X27" s="28" t="s">
        <v>27</v>
      </c>
      <c r="Y27" s="28">
        <f t="shared" si="8"/>
        <v>0.873903180242263</v>
      </c>
      <c r="Z27" s="28">
        <f t="shared" si="9"/>
        <v>0.376137984526697</v>
      </c>
      <c r="AA27" s="28">
        <f t="shared" si="9"/>
        <v>0.8494209476674089</v>
      </c>
      <c r="AB27" s="28">
        <f t="shared" si="9"/>
        <v>0.789440890587355</v>
      </c>
      <c r="AC27" s="28">
        <f t="shared" si="9"/>
        <v>0.08487212775880099</v>
      </c>
      <c r="AD27" s="28">
        <f t="shared" si="9"/>
        <v>0</v>
      </c>
      <c r="AE27" s="28">
        <f t="shared" si="9"/>
        <v>0.575313430329623</v>
      </c>
      <c r="AF27" s="28">
        <f t="shared" si="9"/>
        <v>0.873903180242263</v>
      </c>
      <c r="AG27" s="28">
        <f t="shared" si="9"/>
        <v>0.9120243471173239</v>
      </c>
      <c r="AH27" s="28">
        <f t="shared" si="9"/>
        <v>0.985588101516255</v>
      </c>
      <c r="AI27" s="28">
        <f t="shared" si="9"/>
        <v>0.7923485918418209</v>
      </c>
      <c r="AJ27" s="28">
        <f t="shared" si="9"/>
        <v>0.700549554432358</v>
      </c>
      <c r="AK27" s="28">
        <f t="shared" si="9"/>
        <v>0</v>
      </c>
      <c r="AL27" s="28">
        <f t="shared" si="9"/>
        <v>0.88099901315382</v>
      </c>
    </row>
    <row r="28" spans="1:38" ht="12.75">
      <c r="A28" s="28" t="s">
        <v>16</v>
      </c>
      <c r="B28" s="28">
        <f t="shared" si="0"/>
        <v>0.171743846081297</v>
      </c>
      <c r="C28" s="66"/>
      <c r="E28" s="28" t="e">
        <f t="shared" si="1"/>
        <v>#N/A</v>
      </c>
      <c r="F28" s="66"/>
      <c r="H28" s="28" t="e">
        <f t="shared" si="2"/>
        <v>#N/A</v>
      </c>
      <c r="I28" s="66"/>
      <c r="J28" s="28" t="s">
        <v>16</v>
      </c>
      <c r="K28" s="28">
        <f t="shared" si="3"/>
        <v>0.288783653424537</v>
      </c>
      <c r="L28" s="66"/>
      <c r="N28" s="28" t="e">
        <f t="shared" si="4"/>
        <v>#N/A</v>
      </c>
      <c r="O28" s="66"/>
      <c r="P28" s="28" t="s">
        <v>21</v>
      </c>
      <c r="Q28" s="28">
        <f t="shared" si="5"/>
        <v>0.499783377497455</v>
      </c>
      <c r="R28" s="66"/>
      <c r="S28" s="28" t="s">
        <v>21</v>
      </c>
      <c r="T28" s="28">
        <f t="shared" si="6"/>
        <v>0.543934066155504</v>
      </c>
      <c r="X28" s="28" t="s">
        <v>19</v>
      </c>
      <c r="Y28" s="28">
        <f t="shared" si="8"/>
        <v>0.45000709145567597</v>
      </c>
      <c r="Z28" s="28">
        <f t="shared" si="9"/>
        <v>0.22583667527540702</v>
      </c>
      <c r="AA28" s="28">
        <f t="shared" si="9"/>
        <v>0.5868844238447339</v>
      </c>
      <c r="AB28" s="28">
        <f t="shared" si="9"/>
        <v>0.450582312903147</v>
      </c>
      <c r="AC28" s="28">
        <f t="shared" si="9"/>
        <v>0.27237350485551803</v>
      </c>
      <c r="AD28" s="28">
        <f t="shared" si="9"/>
        <v>0</v>
      </c>
      <c r="AE28" s="28">
        <f t="shared" si="9"/>
        <v>0.412410953152596</v>
      </c>
      <c r="AF28" s="28">
        <f t="shared" si="9"/>
        <v>0.459276968157046</v>
      </c>
      <c r="AG28" s="28">
        <f t="shared" si="9"/>
        <v>0.258612777478922</v>
      </c>
      <c r="AH28" s="28">
        <f t="shared" si="9"/>
        <v>0.690255227771012</v>
      </c>
      <c r="AI28" s="28">
        <f t="shared" si="9"/>
        <v>0.45069157244716995</v>
      </c>
      <c r="AJ28" s="28">
        <f t="shared" si="9"/>
        <v>0.7267789998815719</v>
      </c>
      <c r="AK28" s="28">
        <f t="shared" si="9"/>
        <v>0</v>
      </c>
      <c r="AL28" s="28">
        <f t="shared" si="9"/>
        <v>0.558505036590316</v>
      </c>
    </row>
    <row r="29" spans="1:38" ht="12.75">
      <c r="A29" s="28" t="s">
        <v>21</v>
      </c>
      <c r="B29" s="28">
        <f t="shared" si="0"/>
        <v>0.59965648035497</v>
      </c>
      <c r="C29" s="66"/>
      <c r="D29" s="28" t="s">
        <v>16</v>
      </c>
      <c r="E29" s="28">
        <f t="shared" si="1"/>
        <v>0.7273177540636669</v>
      </c>
      <c r="F29" s="66"/>
      <c r="G29" s="28" t="s">
        <v>16</v>
      </c>
      <c r="H29" s="28">
        <f t="shared" si="2"/>
        <v>0.302</v>
      </c>
      <c r="I29" s="66"/>
      <c r="J29" s="28" t="s">
        <v>21</v>
      </c>
      <c r="K29" s="28">
        <f t="shared" si="3"/>
        <v>0.403357124923783</v>
      </c>
      <c r="L29" s="66"/>
      <c r="M29" s="67" t="s">
        <v>16</v>
      </c>
      <c r="N29" s="28">
        <f t="shared" si="4"/>
        <v>0</v>
      </c>
      <c r="O29" s="66"/>
      <c r="Q29" s="28" t="e">
        <f t="shared" si="5"/>
        <v>#N/A</v>
      </c>
      <c r="R29" s="66"/>
      <c r="T29" s="28" t="e">
        <f t="shared" si="6"/>
        <v>#N/A</v>
      </c>
      <c r="X29" s="28" t="s">
        <v>20</v>
      </c>
      <c r="Y29" s="28">
        <f t="shared" si="8"/>
        <v>0.596556790255369</v>
      </c>
      <c r="Z29" s="28">
        <f t="shared" si="9"/>
        <v>0.260842871920809</v>
      </c>
      <c r="AA29" s="28">
        <f t="shared" si="9"/>
        <v>0.7125018369862071</v>
      </c>
      <c r="AB29" s="28">
        <f t="shared" si="9"/>
        <v>0.709677419354838</v>
      </c>
      <c r="AC29" s="28">
        <f t="shared" si="9"/>
        <v>0.7804117280099809</v>
      </c>
      <c r="AD29" s="28">
        <f t="shared" si="9"/>
        <v>0</v>
      </c>
      <c r="AE29" s="28">
        <f t="shared" si="9"/>
        <v>0.5840866041059161</v>
      </c>
      <c r="AF29" s="28">
        <f t="shared" si="9"/>
        <v>0.596556790255369</v>
      </c>
      <c r="AG29" s="28">
        <f t="shared" si="9"/>
        <v>0.380590341146424</v>
      </c>
      <c r="AH29" s="28">
        <f t="shared" si="9"/>
        <v>0.7519406577065391</v>
      </c>
      <c r="AI29" s="28">
        <f t="shared" si="9"/>
        <v>0.709677419354838</v>
      </c>
      <c r="AJ29" s="28">
        <f t="shared" si="9"/>
        <v>0.784356537374775</v>
      </c>
      <c r="AK29" s="28">
        <f t="shared" si="9"/>
        <v>0</v>
      </c>
      <c r="AL29" s="28">
        <f t="shared" si="9"/>
        <v>0.628813453243566</v>
      </c>
    </row>
    <row r="30" spans="2:38" ht="12.75">
      <c r="B30" s="28" t="e">
        <f t="shared" si="0"/>
        <v>#N/A</v>
      </c>
      <c r="C30" s="66"/>
      <c r="E30" s="28" t="e">
        <f t="shared" si="1"/>
        <v>#N/A</v>
      </c>
      <c r="F30" s="66"/>
      <c r="H30" s="28" t="e">
        <f t="shared" si="2"/>
        <v>#N/A</v>
      </c>
      <c r="I30" s="66"/>
      <c r="K30" s="28" t="e">
        <f t="shared" si="3"/>
        <v>#N/A</v>
      </c>
      <c r="L30" s="66"/>
      <c r="M30" s="67"/>
      <c r="N30" s="28" t="e">
        <f t="shared" si="4"/>
        <v>#N/A</v>
      </c>
      <c r="O30" s="66"/>
      <c r="P30" s="28" t="s">
        <v>1</v>
      </c>
      <c r="Q30" s="28">
        <f t="shared" si="5"/>
        <v>0.651346463725094</v>
      </c>
      <c r="R30" s="66"/>
      <c r="S30" s="28" t="s">
        <v>1</v>
      </c>
      <c r="T30" s="28">
        <f t="shared" si="6"/>
        <v>0.655719729594869</v>
      </c>
      <c r="X30" s="28" t="s">
        <v>21</v>
      </c>
      <c r="Y30" s="28">
        <f t="shared" si="8"/>
        <v>0.59965648035497</v>
      </c>
      <c r="Z30" s="28">
        <f t="shared" si="9"/>
        <v>0.403357124923783</v>
      </c>
      <c r="AA30" s="28">
        <f t="shared" si="9"/>
        <v>0.6550324121460249</v>
      </c>
      <c r="AB30" s="28">
        <f t="shared" si="9"/>
        <v>0.623030961434003</v>
      </c>
      <c r="AC30" s="28">
        <f t="shared" si="9"/>
        <v>0.325396825396825</v>
      </c>
      <c r="AD30" s="28">
        <f t="shared" si="9"/>
        <v>0</v>
      </c>
      <c r="AE30" s="28">
        <f t="shared" si="9"/>
        <v>0.499783377497455</v>
      </c>
      <c r="AF30" s="28">
        <f t="shared" si="9"/>
        <v>0.59965648035497</v>
      </c>
      <c r="AG30" s="28">
        <f t="shared" si="9"/>
        <v>0.431727699867293</v>
      </c>
      <c r="AH30" s="28">
        <f t="shared" si="9"/>
        <v>0.680109177755032</v>
      </c>
      <c r="AI30" s="28">
        <f t="shared" si="9"/>
        <v>0.623030961434003</v>
      </c>
      <c r="AJ30" s="28">
        <f t="shared" si="9"/>
        <v>0.45202624811563297</v>
      </c>
      <c r="AK30" s="28">
        <f t="shared" si="9"/>
        <v>0</v>
      </c>
      <c r="AL30" s="28">
        <f t="shared" si="9"/>
        <v>0.543934066155504</v>
      </c>
    </row>
    <row r="31" spans="1:38" ht="12.75">
      <c r="A31" s="28" t="s">
        <v>19</v>
      </c>
      <c r="B31" s="28">
        <f t="shared" si="0"/>
        <v>0.45000709145567597</v>
      </c>
      <c r="C31" s="66"/>
      <c r="D31" s="28" t="s">
        <v>19</v>
      </c>
      <c r="E31" s="28">
        <f t="shared" si="1"/>
        <v>0.5868844238447339</v>
      </c>
      <c r="F31" s="66"/>
      <c r="G31" s="28" t="s">
        <v>19</v>
      </c>
      <c r="H31" s="28">
        <f t="shared" si="2"/>
        <v>0.450582312903147</v>
      </c>
      <c r="I31" s="66"/>
      <c r="J31" s="28" t="s">
        <v>19</v>
      </c>
      <c r="K31" s="28">
        <f t="shared" si="3"/>
        <v>0.22583667527540702</v>
      </c>
      <c r="L31" s="66"/>
      <c r="M31" s="67" t="s">
        <v>19</v>
      </c>
      <c r="N31" s="28">
        <f t="shared" si="4"/>
        <v>0.27237350485551803</v>
      </c>
      <c r="O31" s="66"/>
      <c r="P31" s="28" t="s">
        <v>19</v>
      </c>
      <c r="Q31" s="28">
        <f t="shared" si="5"/>
        <v>0.412410953152596</v>
      </c>
      <c r="R31" s="66"/>
      <c r="S31" s="28" t="s">
        <v>19</v>
      </c>
      <c r="T31" s="28">
        <f t="shared" si="6"/>
        <v>0.558505036590316</v>
      </c>
      <c r="X31" s="28" t="s">
        <v>25</v>
      </c>
      <c r="Y31" s="28">
        <f t="shared" si="8"/>
        <v>0.9187192118226599</v>
      </c>
      <c r="Z31" s="28">
        <f t="shared" si="9"/>
        <v>0.341305609695093</v>
      </c>
      <c r="AA31" s="28">
        <f t="shared" si="9"/>
        <v>0.7554843275194599</v>
      </c>
      <c r="AB31" s="28">
        <f t="shared" si="9"/>
        <v>0.754338660653005</v>
      </c>
      <c r="AC31" s="28">
        <f t="shared" si="9"/>
        <v>0.17064649380381203</v>
      </c>
      <c r="AD31" s="28">
        <f t="shared" si="9"/>
        <v>0</v>
      </c>
      <c r="AE31" s="28">
        <f t="shared" si="9"/>
        <v>0.5696238703792801</v>
      </c>
      <c r="AF31" s="28">
        <f t="shared" si="9"/>
        <v>0.9187192118226599</v>
      </c>
      <c r="AG31" s="28">
        <f t="shared" si="9"/>
        <v>0.5823615745088501</v>
      </c>
      <c r="AH31" s="28">
        <f t="shared" si="9"/>
        <v>0.7554843275194599</v>
      </c>
      <c r="AI31" s="28">
        <f t="shared" si="9"/>
        <v>0.754338660653005</v>
      </c>
      <c r="AJ31" s="28">
        <f t="shared" si="9"/>
        <v>1.0018513910317</v>
      </c>
      <c r="AK31" s="28">
        <f t="shared" si="9"/>
        <v>0</v>
      </c>
      <c r="AL31" s="28">
        <f t="shared" si="9"/>
        <v>0.802557628902843</v>
      </c>
    </row>
    <row r="32" spans="2:38" ht="12.75">
      <c r="B32" s="28" t="e">
        <f t="shared" si="0"/>
        <v>#N/A</v>
      </c>
      <c r="C32" s="66"/>
      <c r="E32" s="28" t="e">
        <f t="shared" si="1"/>
        <v>#N/A</v>
      </c>
      <c r="F32" s="66"/>
      <c r="H32" s="28" t="e">
        <f t="shared" si="2"/>
        <v>#N/A</v>
      </c>
      <c r="I32" s="66"/>
      <c r="K32" s="28" t="e">
        <f t="shared" si="3"/>
        <v>#N/A</v>
      </c>
      <c r="L32" s="66"/>
      <c r="M32" s="67"/>
      <c r="N32" s="28" t="e">
        <f t="shared" si="4"/>
        <v>#N/A</v>
      </c>
      <c r="O32" s="66"/>
      <c r="Q32" s="28" t="e">
        <f t="shared" si="5"/>
        <v>#N/A</v>
      </c>
      <c r="R32" s="66"/>
      <c r="T32" s="28" t="e">
        <f t="shared" si="6"/>
        <v>#N/A</v>
      </c>
      <c r="X32" s="28" t="s">
        <v>22</v>
      </c>
      <c r="Y32" s="28">
        <f t="shared" si="8"/>
        <v>0.8229628202658439</v>
      </c>
      <c r="Z32" s="28">
        <f t="shared" si="9"/>
        <v>0.755460663104473</v>
      </c>
      <c r="AA32" s="28">
        <f t="shared" si="9"/>
        <v>0.7352662174981139</v>
      </c>
      <c r="AB32" s="28">
        <f t="shared" si="9"/>
        <v>0.403842318686432</v>
      </c>
      <c r="AC32" s="28">
        <f t="shared" si="9"/>
        <v>0.15580184514203899</v>
      </c>
      <c r="AD32" s="28">
        <f t="shared" si="9"/>
        <v>0.6217175301632359</v>
      </c>
      <c r="AE32" s="28">
        <f t="shared" si="9"/>
        <v>0.636217670543308</v>
      </c>
      <c r="AF32" s="28">
        <f t="shared" si="9"/>
        <v>0.8229628202658439</v>
      </c>
      <c r="AG32" s="28">
        <f t="shared" si="9"/>
        <v>0.8190435735205339</v>
      </c>
      <c r="AH32" s="28">
        <f t="shared" si="9"/>
        <v>0.769525454235886</v>
      </c>
      <c r="AI32" s="28">
        <f t="shared" si="9"/>
        <v>0.403842318686432</v>
      </c>
      <c r="AJ32" s="28">
        <f t="shared" si="9"/>
        <v>0.408762902292725</v>
      </c>
      <c r="AK32" s="28">
        <f t="shared" si="9"/>
        <v>0.827537260468417</v>
      </c>
      <c r="AL32" s="28">
        <f t="shared" si="9"/>
        <v>0.704970201932534</v>
      </c>
    </row>
    <row r="33" spans="1:38" ht="12.75">
      <c r="A33" s="28" t="s">
        <v>12</v>
      </c>
      <c r="B33" s="28">
        <f t="shared" si="0"/>
        <v>0.515981295822348</v>
      </c>
      <c r="C33" s="66"/>
      <c r="D33" s="28" t="s">
        <v>12</v>
      </c>
      <c r="E33" s="28">
        <f t="shared" si="1"/>
        <v>0.7517067912324821</v>
      </c>
      <c r="F33" s="66"/>
      <c r="G33" s="28" t="s">
        <v>12</v>
      </c>
      <c r="H33" s="28">
        <f t="shared" si="2"/>
        <v>0.742873218304576</v>
      </c>
      <c r="I33" s="66"/>
      <c r="J33" s="28" t="s">
        <v>12</v>
      </c>
      <c r="K33" s="28">
        <f t="shared" si="3"/>
        <v>0.22964682473884898</v>
      </c>
      <c r="L33" s="66"/>
      <c r="M33" s="67" t="s">
        <v>12</v>
      </c>
      <c r="N33" s="28">
        <f t="shared" si="4"/>
        <v>0.354474109120949</v>
      </c>
      <c r="O33" s="66"/>
      <c r="P33" s="28" t="s">
        <v>12</v>
      </c>
      <c r="Q33" s="28">
        <f t="shared" si="5"/>
        <v>0.5092438763657561</v>
      </c>
      <c r="R33" s="66"/>
      <c r="S33" s="28" t="s">
        <v>12</v>
      </c>
      <c r="T33" s="28">
        <f t="shared" si="6"/>
        <v>0.537246227248957</v>
      </c>
      <c r="X33" s="28" t="s">
        <v>23</v>
      </c>
      <c r="Y33" s="28">
        <f t="shared" si="8"/>
        <v>0.639048450780452</v>
      </c>
      <c r="Z33" s="28">
        <f t="shared" si="9"/>
        <v>0.499287214885954</v>
      </c>
      <c r="AA33" s="28">
        <f t="shared" si="9"/>
        <v>0.8020389103307041</v>
      </c>
      <c r="AB33" s="28">
        <f t="shared" si="9"/>
        <v>0.583572253043899</v>
      </c>
      <c r="AC33" s="28">
        <f t="shared" si="9"/>
        <v>0.263281080974765</v>
      </c>
      <c r="AD33" s="28">
        <f t="shared" si="9"/>
        <v>0</v>
      </c>
      <c r="AE33" s="28">
        <f t="shared" si="9"/>
        <v>0.623894174313063</v>
      </c>
      <c r="AF33" s="28">
        <f t="shared" si="9"/>
        <v>0.639048450780452</v>
      </c>
      <c r="AG33" s="28">
        <f t="shared" si="9"/>
        <v>0.536914765906362</v>
      </c>
      <c r="AH33" s="28">
        <f t="shared" si="9"/>
        <v>0.8183096848240701</v>
      </c>
      <c r="AI33" s="28">
        <f t="shared" si="9"/>
        <v>0.684663216293703</v>
      </c>
      <c r="AJ33" s="28">
        <f t="shared" si="9"/>
        <v>0.302303168577778</v>
      </c>
      <c r="AK33" s="28">
        <f t="shared" si="9"/>
        <v>0.444805194805194</v>
      </c>
      <c r="AL33" s="28">
        <f t="shared" si="9"/>
        <v>0.650355103871545</v>
      </c>
    </row>
    <row r="34" spans="2:38" ht="12.75">
      <c r="B34" s="28" t="e">
        <f t="shared" si="0"/>
        <v>#N/A</v>
      </c>
      <c r="C34" s="66"/>
      <c r="E34" s="28" t="e">
        <f t="shared" si="1"/>
        <v>#N/A</v>
      </c>
      <c r="F34" s="66"/>
      <c r="H34" s="28" t="e">
        <f t="shared" si="2"/>
        <v>#N/A</v>
      </c>
      <c r="I34" s="66"/>
      <c r="K34" s="28" t="e">
        <f t="shared" si="3"/>
        <v>#N/A</v>
      </c>
      <c r="L34" s="66"/>
      <c r="M34" s="67"/>
      <c r="N34" s="28" t="e">
        <f t="shared" si="4"/>
        <v>#N/A</v>
      </c>
      <c r="O34" s="66"/>
      <c r="Q34" s="28" t="e">
        <f t="shared" si="5"/>
        <v>#N/A</v>
      </c>
      <c r="R34" s="66"/>
      <c r="T34" s="28" t="e">
        <f t="shared" si="6"/>
        <v>#N/A</v>
      </c>
      <c r="X34" s="28" t="s">
        <v>26</v>
      </c>
      <c r="Y34" s="28">
        <f t="shared" si="8"/>
        <v>0.639364610587852</v>
      </c>
      <c r="Z34" s="28">
        <f t="shared" si="9"/>
        <v>0.242430963558839</v>
      </c>
      <c r="AA34" s="28">
        <f t="shared" si="9"/>
        <v>0.848430272456297</v>
      </c>
      <c r="AB34" s="28">
        <f t="shared" si="9"/>
        <v>0.552603267964976</v>
      </c>
      <c r="AC34" s="28">
        <f t="shared" si="9"/>
        <v>0.586673620205891</v>
      </c>
      <c r="AD34" s="28">
        <f t="shared" si="9"/>
        <v>0</v>
      </c>
      <c r="AE34" s="28">
        <f t="shared" si="9"/>
        <v>0.608350746963056</v>
      </c>
      <c r="AF34" s="28">
        <f t="shared" si="9"/>
        <v>0.639364610587852</v>
      </c>
      <c r="AG34" s="28">
        <f t="shared" si="9"/>
        <v>0.35143963631579295</v>
      </c>
      <c r="AH34" s="28">
        <f t="shared" si="9"/>
        <v>0.956178330268789</v>
      </c>
      <c r="AI34" s="28">
        <f t="shared" si="9"/>
        <v>0.552603267964976</v>
      </c>
      <c r="AJ34" s="28">
        <f t="shared" si="9"/>
        <v>0.586673620205891</v>
      </c>
      <c r="AK34" s="28">
        <f t="shared" si="9"/>
        <v>0</v>
      </c>
      <c r="AL34" s="28">
        <f t="shared" si="9"/>
        <v>0.6710802543940759</v>
      </c>
    </row>
    <row r="35" spans="1:20" ht="12.75">
      <c r="A35" s="28" t="s">
        <v>28</v>
      </c>
      <c r="B35" s="28">
        <f t="shared" si="0"/>
        <v>0.6409185803757821</v>
      </c>
      <c r="C35" s="66"/>
      <c r="D35" s="28" t="s">
        <v>28</v>
      </c>
      <c r="E35" s="28">
        <f t="shared" si="1"/>
        <v>0.745564892623716</v>
      </c>
      <c r="F35" s="66"/>
      <c r="G35" s="28" t="s">
        <v>28</v>
      </c>
      <c r="H35" s="28">
        <f t="shared" si="2"/>
        <v>1</v>
      </c>
      <c r="I35" s="66"/>
      <c r="J35" s="28" t="s">
        <v>28</v>
      </c>
      <c r="K35" s="28">
        <f t="shared" si="3"/>
        <v>0.0261627906976744</v>
      </c>
      <c r="L35" s="66"/>
      <c r="M35" s="67" t="s">
        <v>28</v>
      </c>
      <c r="N35" s="28">
        <f t="shared" si="4"/>
        <v>0</v>
      </c>
      <c r="O35" s="66"/>
      <c r="P35" s="28" t="s">
        <v>28</v>
      </c>
      <c r="Q35" s="28">
        <f t="shared" si="5"/>
        <v>0.486722571628232</v>
      </c>
      <c r="R35" s="66"/>
      <c r="S35" s="28" t="s">
        <v>28</v>
      </c>
      <c r="T35" s="28">
        <f t="shared" si="6"/>
        <v>0.9098532494758901</v>
      </c>
    </row>
    <row r="36" spans="1:38" ht="12.75">
      <c r="A36" s="28" t="s">
        <v>27</v>
      </c>
      <c r="B36" s="28">
        <f t="shared" si="0"/>
        <v>0.873903180242263</v>
      </c>
      <c r="C36" s="66"/>
      <c r="D36" s="28" t="s">
        <v>27</v>
      </c>
      <c r="E36" s="28">
        <f t="shared" si="1"/>
        <v>0.8494209476674089</v>
      </c>
      <c r="F36" s="66"/>
      <c r="G36" s="28" t="s">
        <v>27</v>
      </c>
      <c r="H36" s="28">
        <f t="shared" si="2"/>
        <v>0.789440890587355</v>
      </c>
      <c r="I36" s="66"/>
      <c r="J36" s="28" t="s">
        <v>27</v>
      </c>
      <c r="K36" s="28">
        <f t="shared" si="3"/>
        <v>0.376137984526697</v>
      </c>
      <c r="L36" s="66"/>
      <c r="M36" s="67" t="s">
        <v>27</v>
      </c>
      <c r="N36" s="28">
        <f t="shared" si="4"/>
        <v>0.08487212775880099</v>
      </c>
      <c r="O36" s="66"/>
      <c r="P36" s="28" t="s">
        <v>27</v>
      </c>
      <c r="Q36" s="28">
        <f t="shared" si="5"/>
        <v>0.575313430329623</v>
      </c>
      <c r="R36" s="66"/>
      <c r="S36" s="28" t="s">
        <v>27</v>
      </c>
      <c r="T36" s="28">
        <f t="shared" si="6"/>
        <v>0.88099901315382</v>
      </c>
      <c r="X36" s="28">
        <v>1</v>
      </c>
      <c r="Y36" s="28">
        <f>X36+1</f>
        <v>2</v>
      </c>
      <c r="Z36" s="28">
        <f aca="true" t="shared" si="10" ref="Z36:AL36">Y36+1</f>
        <v>3</v>
      </c>
      <c r="AA36" s="28">
        <f t="shared" si="10"/>
        <v>4</v>
      </c>
      <c r="AB36" s="28">
        <f t="shared" si="10"/>
        <v>5</v>
      </c>
      <c r="AC36" s="28">
        <f t="shared" si="10"/>
        <v>6</v>
      </c>
      <c r="AD36" s="28">
        <f t="shared" si="10"/>
        <v>7</v>
      </c>
      <c r="AE36" s="28">
        <f t="shared" si="10"/>
        <v>8</v>
      </c>
      <c r="AF36" s="28">
        <f t="shared" si="10"/>
        <v>9</v>
      </c>
      <c r="AG36" s="28">
        <f t="shared" si="10"/>
        <v>10</v>
      </c>
      <c r="AH36" s="28">
        <f t="shared" si="10"/>
        <v>11</v>
      </c>
      <c r="AI36" s="28">
        <f t="shared" si="10"/>
        <v>12</v>
      </c>
      <c r="AJ36" s="28">
        <f t="shared" si="10"/>
        <v>13</v>
      </c>
      <c r="AK36" s="28">
        <f t="shared" si="10"/>
        <v>14</v>
      </c>
      <c r="AL36" s="28">
        <f t="shared" si="10"/>
        <v>15</v>
      </c>
    </row>
    <row r="41" spans="25:38" ht="12.75">
      <c r="Y41" s="28">
        <v>82.7811866955393</v>
      </c>
      <c r="Z41" s="28">
        <v>34.7864108543565</v>
      </c>
      <c r="AA41" s="28">
        <v>84.5188434552908</v>
      </c>
      <c r="AB41" s="28">
        <v>62.1386867151883</v>
      </c>
      <c r="AC41" s="28">
        <v>21.1407261160469</v>
      </c>
      <c r="AD41" s="28">
        <v>28.6768542676108</v>
      </c>
      <c r="AE41" s="28">
        <v>65.8231464564602</v>
      </c>
      <c r="AF41" s="28">
        <v>86.0889194445567</v>
      </c>
      <c r="AG41" s="28">
        <v>100</v>
      </c>
      <c r="AH41" s="28">
        <v>96.9080318260959</v>
      </c>
      <c r="AI41" s="28">
        <v>62.1386867151883</v>
      </c>
      <c r="AJ41" s="28">
        <v>100</v>
      </c>
      <c r="AK41" s="28">
        <v>100</v>
      </c>
      <c r="AL41" s="28">
        <v>93.7480266772938</v>
      </c>
    </row>
    <row r="42" spans="25:38" ht="12.75">
      <c r="Y42" s="28">
        <v>100</v>
      </c>
      <c r="Z42" s="28">
        <v>41.3753596171679</v>
      </c>
      <c r="AA42" s="28">
        <v>90.3880832719784</v>
      </c>
      <c r="AB42" s="28">
        <v>97.4142525708552</v>
      </c>
      <c r="AC42" s="28">
        <v>63.3591118563016</v>
      </c>
      <c r="AD42" s="28">
        <v>8.97186471116432</v>
      </c>
      <c r="AE42" s="28">
        <v>80.169514920661</v>
      </c>
      <c r="AF42" s="28">
        <v>100</v>
      </c>
      <c r="AG42" s="28">
        <v>92.3389279056592</v>
      </c>
      <c r="AH42" s="28">
        <v>96.7749409696975</v>
      </c>
      <c r="AI42" s="28">
        <v>97.4142525708552</v>
      </c>
      <c r="AJ42" s="28">
        <v>100</v>
      </c>
      <c r="AK42" s="28">
        <v>71.3035019455252</v>
      </c>
      <c r="AL42" s="28">
        <v>96.9164848267699</v>
      </c>
    </row>
    <row r="43" spans="25:38" ht="12.75">
      <c r="Y43" s="28">
        <v>59.4531092340069</v>
      </c>
      <c r="Z43" s="28">
        <v>39.1710455651148</v>
      </c>
      <c r="AA43" s="28">
        <v>98.1327650312868</v>
      </c>
      <c r="AB43" s="28">
        <v>69.9343968987624</v>
      </c>
      <c r="AC43" s="28">
        <v>41.5221040850587</v>
      </c>
      <c r="AD43" s="28">
        <v>0</v>
      </c>
      <c r="AE43" s="28">
        <v>65.1346463725094</v>
      </c>
      <c r="AF43" s="28">
        <v>59.458875082884</v>
      </c>
      <c r="AG43" s="28">
        <v>39.8239314259237</v>
      </c>
      <c r="AH43" s="28">
        <v>98.1663190350956</v>
      </c>
      <c r="AI43" s="28">
        <v>69.9343968987624</v>
      </c>
      <c r="AJ43" s="28">
        <v>44.8563700802089</v>
      </c>
      <c r="AK43" s="28">
        <v>0</v>
      </c>
      <c r="AL43" s="28">
        <v>65.5719729594869</v>
      </c>
    </row>
    <row r="44" spans="25:38" ht="12.75">
      <c r="Y44" s="28">
        <v>33.7873113154012</v>
      </c>
      <c r="Z44" s="28">
        <v>38.0202845100105</v>
      </c>
      <c r="AA44" s="28">
        <v>88.3490850593203</v>
      </c>
      <c r="AB44" s="28">
        <v>88.8237518910741</v>
      </c>
      <c r="AC44" s="28">
        <v>9.83960102439681</v>
      </c>
      <c r="AD44" s="28">
        <v>2.56955177743431</v>
      </c>
      <c r="AE44" s="28">
        <v>51.9562167456388</v>
      </c>
      <c r="AF44" s="28">
        <v>33.7873113154012</v>
      </c>
      <c r="AG44" s="28">
        <v>38.0927291886195</v>
      </c>
      <c r="AH44" s="28">
        <v>88.3571284938668</v>
      </c>
      <c r="AI44" s="28">
        <v>88.8237518910741</v>
      </c>
      <c r="AJ44" s="28">
        <v>10.4057150559374</v>
      </c>
      <c r="AK44" s="28">
        <v>2.56955177743431</v>
      </c>
      <c r="AL44" s="28">
        <v>52.0290123620192</v>
      </c>
    </row>
    <row r="45" spans="25:38" ht="12.75">
      <c r="Y45" s="28">
        <v>74.448295412</v>
      </c>
      <c r="Z45" s="28">
        <v>57.0320035909729</v>
      </c>
      <c r="AA45" s="28">
        <v>90.5136535581474</v>
      </c>
      <c r="AB45" s="28">
        <v>67.9575679575679</v>
      </c>
      <c r="AC45" s="28">
        <v>27.6039683546981</v>
      </c>
      <c r="AD45" s="28">
        <v>1.90776784148693</v>
      </c>
      <c r="AE45" s="28">
        <v>69.7306509146147</v>
      </c>
      <c r="AF45" s="28">
        <v>74.448295412</v>
      </c>
      <c r="AG45" s="28">
        <v>70.6853409991691</v>
      </c>
      <c r="AH45" s="28">
        <v>95.3362467331035</v>
      </c>
      <c r="AI45" s="28">
        <v>67.9575679575679</v>
      </c>
      <c r="AJ45" s="28">
        <v>32.8362313322333</v>
      </c>
      <c r="AK45" s="28">
        <v>3.46133613887427</v>
      </c>
      <c r="AL45" s="28">
        <v>75.2365346614253</v>
      </c>
    </row>
    <row r="46" spans="25:38" ht="12.75">
      <c r="Y46" s="28">
        <v>88.4181743267033</v>
      </c>
      <c r="Z46" s="28">
        <v>48.5157432091649</v>
      </c>
      <c r="AA46" s="28">
        <v>87.9867699301746</v>
      </c>
      <c r="AB46" s="28">
        <v>92.849846782431</v>
      </c>
      <c r="AC46" s="28">
        <v>30.0935048185433</v>
      </c>
      <c r="AD46" s="28">
        <v>0</v>
      </c>
      <c r="AE46" s="28">
        <v>71.7545583578993</v>
      </c>
      <c r="AF46" s="28">
        <v>88.4181743267033</v>
      </c>
      <c r="AG46" s="28">
        <v>99.5022335903163</v>
      </c>
      <c r="AH46" s="28">
        <v>99.7877744354761</v>
      </c>
      <c r="AI46" s="28">
        <v>93.5708773124503</v>
      </c>
      <c r="AJ46" s="28">
        <v>98.9562927668111</v>
      </c>
      <c r="AK46" s="28">
        <v>98.2990654205607</v>
      </c>
      <c r="AL46" s="28">
        <v>97.4235845737647</v>
      </c>
    </row>
    <row r="47" spans="25:38" ht="12.75">
      <c r="Y47" s="28">
        <v>85.9012030095002</v>
      </c>
      <c r="Z47" s="28">
        <v>22.2860815569873</v>
      </c>
      <c r="AA47" s="28">
        <v>63.7785603350844</v>
      </c>
      <c r="AB47" s="28">
        <v>58.0272532337276</v>
      </c>
      <c r="AC47" s="28">
        <v>29.5327548492105</v>
      </c>
      <c r="AD47" s="28">
        <v>0</v>
      </c>
      <c r="AE47" s="28">
        <v>54.2829998097602</v>
      </c>
      <c r="AF47" s="28">
        <v>85.9012030095002</v>
      </c>
      <c r="AG47" s="28">
        <v>97.6686621233287</v>
      </c>
      <c r="AH47" s="28">
        <v>99.6377805690293</v>
      </c>
      <c r="AI47" s="28">
        <v>80.6806391367503</v>
      </c>
      <c r="AJ47" s="28">
        <v>50.2669527985983</v>
      </c>
      <c r="AK47" s="28">
        <v>97.0063908509922</v>
      </c>
      <c r="AL47" s="28">
        <v>90.5155271907018</v>
      </c>
    </row>
    <row r="48" spans="25:38" ht="12.75">
      <c r="Y48" s="28">
        <v>65.4015224616704</v>
      </c>
      <c r="Z48" s="28">
        <v>39.6223512671614</v>
      </c>
      <c r="AA48" s="28">
        <v>79.1483502811737</v>
      </c>
      <c r="AB48" s="28">
        <v>62.8692693771684</v>
      </c>
      <c r="AC48" s="28">
        <v>72.4117861040378</v>
      </c>
      <c r="AE48" s="28">
        <v>62.8589486553833</v>
      </c>
      <c r="AF48" s="28">
        <v>65.4015224616704</v>
      </c>
      <c r="AG48" s="28">
        <v>47.4791370226512</v>
      </c>
      <c r="AH48" s="28">
        <v>81.7709802100094</v>
      </c>
      <c r="AI48" s="28">
        <v>62.8692693771684</v>
      </c>
      <c r="AJ48" s="28">
        <v>89.4798108403055</v>
      </c>
      <c r="AL48" s="28">
        <v>67.0101383729905</v>
      </c>
    </row>
    <row r="49" spans="25:38" ht="12.75">
      <c r="Y49" s="28">
        <v>36.8519941925014</v>
      </c>
      <c r="Z49" s="28">
        <v>32.9835876209269</v>
      </c>
      <c r="AA49" s="28">
        <v>91.8547854785478</v>
      </c>
      <c r="AB49" s="28">
        <v>44.1078004686976</v>
      </c>
      <c r="AC49" s="28">
        <v>65.9302325581395</v>
      </c>
      <c r="AE49" s="28">
        <v>62.4219192000831</v>
      </c>
      <c r="AF49" s="28">
        <v>36.8519941925014</v>
      </c>
      <c r="AG49" s="28">
        <v>32.9835876209269</v>
      </c>
      <c r="AH49" s="28">
        <v>91.8547854785478</v>
      </c>
      <c r="AI49" s="28">
        <v>44.1078004686976</v>
      </c>
      <c r="AJ49" s="28">
        <v>65.9302325581395</v>
      </c>
      <c r="AL49" s="28">
        <v>62.4219192000831</v>
      </c>
    </row>
    <row r="50" spans="25:38" ht="12.75">
      <c r="Y50" s="28">
        <v>66.6417280027624</v>
      </c>
      <c r="Z50" s="28">
        <v>32.3934162512775</v>
      </c>
      <c r="AA50" s="28">
        <v>76.6343887423043</v>
      </c>
      <c r="AB50" s="28">
        <v>75.2335758033529</v>
      </c>
      <c r="AC50" s="28">
        <v>53.1549039026506</v>
      </c>
      <c r="AD50" s="28">
        <v>0</v>
      </c>
      <c r="AE50" s="28">
        <v>64.3978927193147</v>
      </c>
      <c r="AF50" s="28">
        <v>66.6417280027624</v>
      </c>
      <c r="AG50" s="28">
        <v>55.4756466972412</v>
      </c>
      <c r="AH50" s="28">
        <v>82.165112870126</v>
      </c>
      <c r="AI50" s="28">
        <v>75.2335758033529</v>
      </c>
      <c r="AJ50" s="28">
        <v>62.574665678391</v>
      </c>
      <c r="AK50" s="28">
        <v>2.48650292753402</v>
      </c>
      <c r="AL50" s="28">
        <v>72.0537227566696</v>
      </c>
    </row>
    <row r="51" spans="25:38" ht="12.75">
      <c r="Y51" s="28">
        <v>87.877738983867</v>
      </c>
      <c r="Z51" s="28">
        <v>25.415364650035</v>
      </c>
      <c r="AA51" s="28">
        <v>96.7947586953197</v>
      </c>
      <c r="AB51" s="28">
        <v>79.8625900479638</v>
      </c>
      <c r="AC51" s="28">
        <v>17.6952216881084</v>
      </c>
      <c r="AD51" s="28">
        <v>0</v>
      </c>
      <c r="AE51" s="28">
        <v>58.6734456621146</v>
      </c>
      <c r="AF51" s="28">
        <v>87.877738983867</v>
      </c>
      <c r="AG51" s="28">
        <v>46.7598995953076</v>
      </c>
      <c r="AH51" s="28">
        <v>106.008602201128</v>
      </c>
      <c r="AI51" s="28">
        <v>79.8625900479638</v>
      </c>
      <c r="AJ51" s="28">
        <v>96.8999786971945</v>
      </c>
      <c r="AK51" s="28">
        <v>0</v>
      </c>
      <c r="AL51" s="28">
        <v>89.6087187501321</v>
      </c>
    </row>
    <row r="52" spans="25:38" ht="12.75">
      <c r="Y52" s="28">
        <v>70.6634065245647</v>
      </c>
      <c r="Z52" s="28">
        <v>23.3194330905835</v>
      </c>
      <c r="AA52" s="28">
        <v>87.9840001901032</v>
      </c>
      <c r="AB52" s="28">
        <v>73.5926812845216</v>
      </c>
      <c r="AC52" s="28">
        <v>25.1824799408521</v>
      </c>
      <c r="AD52" s="28">
        <v>0</v>
      </c>
      <c r="AE52" s="28">
        <v>61.2759787412334</v>
      </c>
      <c r="AF52" s="28">
        <v>70.6634065245647</v>
      </c>
      <c r="AG52" s="28">
        <v>60.9807570308766</v>
      </c>
      <c r="AH52" s="28">
        <v>93.8610787785375</v>
      </c>
      <c r="AI52" s="28">
        <v>74.3635697807659</v>
      </c>
      <c r="AJ52" s="28">
        <v>33.998994354824</v>
      </c>
      <c r="AK52" s="28">
        <v>0</v>
      </c>
      <c r="AL52" s="28">
        <v>71.1887743970574</v>
      </c>
    </row>
    <row r="53" spans="25:38" ht="12.75">
      <c r="Y53" s="28">
        <v>41.1999160897839</v>
      </c>
      <c r="Z53" s="28">
        <v>37.2837411699303</v>
      </c>
      <c r="AA53" s="28">
        <v>94.0206051357342</v>
      </c>
      <c r="AB53" s="28">
        <v>83.526967506025</v>
      </c>
      <c r="AC53" s="28">
        <v>34.7489774376566</v>
      </c>
      <c r="AD53" s="28">
        <v>50.7731958762886</v>
      </c>
      <c r="AE53" s="28">
        <v>59.3018776335829</v>
      </c>
      <c r="AF53" s="28">
        <v>41.1999160897839</v>
      </c>
      <c r="AG53" s="28">
        <v>49.0582856485608</v>
      </c>
      <c r="AH53" s="28">
        <v>95.3177378468392</v>
      </c>
      <c r="AI53" s="28">
        <v>83.526967506025</v>
      </c>
      <c r="AJ53" s="28">
        <v>35.9694550732286</v>
      </c>
      <c r="AK53" s="28">
        <v>50.7731958762886</v>
      </c>
      <c r="AL53" s="28">
        <v>62.9247574986671</v>
      </c>
    </row>
    <row r="54" spans="25:38" ht="12.75">
      <c r="Y54" s="28">
        <v>81.2407040571996</v>
      </c>
      <c r="Z54" s="28">
        <v>47.4875084274795</v>
      </c>
      <c r="AA54" s="28">
        <v>91.4811846127158</v>
      </c>
      <c r="AB54" s="28">
        <v>66.6160213758055</v>
      </c>
      <c r="AC54" s="28">
        <v>92.7972980049222</v>
      </c>
      <c r="AD54" s="28">
        <v>0.270254729457765</v>
      </c>
      <c r="AE54" s="28">
        <v>70.9021347945103</v>
      </c>
      <c r="AF54" s="28">
        <v>81.2407040571996</v>
      </c>
      <c r="AG54" s="28">
        <v>47.4875084274795</v>
      </c>
      <c r="AH54" s="28">
        <v>91.4811846127158</v>
      </c>
      <c r="AI54" s="28">
        <v>66.6160213758055</v>
      </c>
      <c r="AJ54" s="28">
        <v>99.0181703932554</v>
      </c>
      <c r="AK54" s="28">
        <v>75.2734172848024</v>
      </c>
      <c r="AL54" s="28">
        <v>79.0044187328334</v>
      </c>
    </row>
    <row r="55" spans="25:38" ht="12.75">
      <c r="Y55" s="28">
        <v>69.213656988377</v>
      </c>
      <c r="Z55" s="28">
        <v>36.1123855421686</v>
      </c>
      <c r="AA55" s="28">
        <v>79.4743162114087</v>
      </c>
      <c r="AB55" s="28">
        <v>70.9512328391637</v>
      </c>
      <c r="AC55" s="28">
        <v>55.1828112735425</v>
      </c>
      <c r="AE55" s="28">
        <v>64.5256708799848</v>
      </c>
      <c r="AF55" s="28">
        <v>69.213656988377</v>
      </c>
      <c r="AG55" s="28">
        <v>68.039469879518</v>
      </c>
      <c r="AH55" s="28">
        <v>87.4766551485583</v>
      </c>
      <c r="AI55" s="28">
        <v>71.5823945554187</v>
      </c>
      <c r="AJ55" s="28">
        <v>58.8342664348007</v>
      </c>
      <c r="AL55" s="28">
        <v>74.0222810349123</v>
      </c>
    </row>
    <row r="56" spans="25:38" ht="12.75">
      <c r="Y56" s="28">
        <v>64.0918580375782</v>
      </c>
      <c r="Z56" s="28">
        <v>2.61627906976744</v>
      </c>
      <c r="AA56" s="28">
        <v>74.5564892623716</v>
      </c>
      <c r="AB56" s="28">
        <v>100</v>
      </c>
      <c r="AC56" s="28">
        <v>0</v>
      </c>
      <c r="AD56" s="28">
        <v>0</v>
      </c>
      <c r="AE56" s="28">
        <v>48.6722571628232</v>
      </c>
      <c r="AF56" s="28">
        <v>64.0918580375782</v>
      </c>
      <c r="AG56" s="28">
        <v>100</v>
      </c>
      <c r="AH56" s="28">
        <v>100</v>
      </c>
      <c r="AI56" s="28">
        <v>100</v>
      </c>
      <c r="AJ56" s="28">
        <v>100</v>
      </c>
      <c r="AK56" s="28">
        <v>100</v>
      </c>
      <c r="AL56" s="28">
        <v>90.985324947589</v>
      </c>
    </row>
    <row r="57" spans="25:38" ht="12.75">
      <c r="Y57" s="28">
        <v>74.0910600477598</v>
      </c>
      <c r="Z57" s="28">
        <v>38.897541255219</v>
      </c>
      <c r="AA57" s="28">
        <v>83.7327433428529</v>
      </c>
      <c r="AB57" s="28">
        <v>68.4182387535324</v>
      </c>
      <c r="AC57" s="28">
        <v>47.3566616829337</v>
      </c>
      <c r="AD57" s="28">
        <v>3.08609271523178</v>
      </c>
      <c r="AE57" s="28">
        <v>62.2155786938853</v>
      </c>
      <c r="AF57" s="28">
        <v>74.0910600477598</v>
      </c>
      <c r="AG57" s="28">
        <v>38.897541255219</v>
      </c>
      <c r="AH57" s="28">
        <v>83.7327433428529</v>
      </c>
      <c r="AI57" s="28">
        <v>68.4182387535324</v>
      </c>
      <c r="AJ57" s="28">
        <v>50.7467199758092</v>
      </c>
      <c r="AK57" s="28">
        <v>3.08609271523178</v>
      </c>
      <c r="AL57" s="28">
        <v>62.9058519298917</v>
      </c>
    </row>
    <row r="58" spans="25:38" ht="12.75">
      <c r="Y58" s="28">
        <v>95.5391828533154</v>
      </c>
      <c r="Z58" s="28">
        <v>33.2394957983193</v>
      </c>
      <c r="AA58" s="28">
        <v>77.82874617737</v>
      </c>
      <c r="AB58" s="28">
        <v>82.3858742463393</v>
      </c>
      <c r="AC58" s="28">
        <v>34.4058220817772</v>
      </c>
      <c r="AD58" s="28">
        <v>0</v>
      </c>
      <c r="AE58" s="28">
        <v>68.2213713887922</v>
      </c>
      <c r="AF58" s="28">
        <v>95.5391828533154</v>
      </c>
      <c r="AG58" s="28">
        <v>87.2016806722689</v>
      </c>
      <c r="AH58" s="28">
        <v>94.7767584097859</v>
      </c>
      <c r="AI58" s="28">
        <v>82.3858742463393</v>
      </c>
      <c r="AJ58" s="28">
        <v>99.0615723451115</v>
      </c>
      <c r="AK58" s="28">
        <v>82.3979591836734</v>
      </c>
      <c r="AL58" s="28">
        <v>92.9618820673467</v>
      </c>
    </row>
    <row r="59" spans="25:38" ht="12.75">
      <c r="Y59" s="28">
        <v>51.5981295822348</v>
      </c>
      <c r="Z59" s="28">
        <v>22.9646824738849</v>
      </c>
      <c r="AA59" s="28">
        <v>75.1706791232482</v>
      </c>
      <c r="AB59" s="28">
        <v>74.2873218304576</v>
      </c>
      <c r="AC59" s="28">
        <v>35.4474109120949</v>
      </c>
      <c r="AE59" s="28">
        <v>50.9243876365756</v>
      </c>
      <c r="AF59" s="28">
        <v>51.6346912463678</v>
      </c>
      <c r="AG59" s="28">
        <v>35.0384126457746</v>
      </c>
      <c r="AH59" s="28">
        <v>75.2940992672905</v>
      </c>
      <c r="AI59" s="28">
        <v>79.0978994748687</v>
      </c>
      <c r="AJ59" s="28">
        <v>37.4582253764409</v>
      </c>
      <c r="AL59" s="28">
        <v>53.7246227248957</v>
      </c>
    </row>
    <row r="60" spans="25:38" ht="12.75">
      <c r="Y60" s="28">
        <v>17.1743846081297</v>
      </c>
      <c r="Z60" s="28">
        <v>28.8783653424537</v>
      </c>
      <c r="AA60" s="28">
        <v>72.7317754063667</v>
      </c>
      <c r="AB60" s="28">
        <v>30.2</v>
      </c>
      <c r="AC60" s="28">
        <v>0</v>
      </c>
      <c r="AD60" s="28">
        <v>8.58895705521472</v>
      </c>
      <c r="AE60" s="28">
        <v>42.2567742662385</v>
      </c>
      <c r="AF60" s="28">
        <v>26.6622653965858</v>
      </c>
      <c r="AG60" s="28">
        <v>29.5536262387091</v>
      </c>
      <c r="AH60" s="28">
        <v>73.119005808456</v>
      </c>
      <c r="AI60" s="28">
        <v>30.2</v>
      </c>
      <c r="AJ60" s="28">
        <v>2.84380305602716</v>
      </c>
      <c r="AK60" s="28">
        <v>8.58895705521472</v>
      </c>
      <c r="AL60" s="28">
        <v>44.7035847745666</v>
      </c>
    </row>
    <row r="61" spans="25:38" ht="12.75">
      <c r="Y61" s="28">
        <v>82.7519379844961</v>
      </c>
      <c r="Z61" s="28">
        <v>50.6756756756756</v>
      </c>
      <c r="AA61" s="28">
        <v>88.6363636363636</v>
      </c>
      <c r="AB61" s="28">
        <v>91.1917098445595</v>
      </c>
      <c r="AC61" s="28">
        <v>30.5429864253393</v>
      </c>
      <c r="AD61" s="28">
        <v>0</v>
      </c>
      <c r="AE61" s="28">
        <v>71.943231441048</v>
      </c>
      <c r="AF61" s="28">
        <v>82.7519379844961</v>
      </c>
      <c r="AG61" s="28">
        <v>98.2252252252252</v>
      </c>
      <c r="AH61" s="28">
        <v>99.5454545454545</v>
      </c>
      <c r="AI61" s="28">
        <v>91.1917098445595</v>
      </c>
      <c r="AJ61" s="28">
        <v>98.9592760180995</v>
      </c>
      <c r="AK61" s="28">
        <v>0</v>
      </c>
      <c r="AL61" s="28">
        <v>95.1717612809315</v>
      </c>
    </row>
    <row r="62" spans="25:38" ht="12.75">
      <c r="Y62" s="28">
        <v>87.3903180242263</v>
      </c>
      <c r="Z62" s="28">
        <v>37.6137984526697</v>
      </c>
      <c r="AA62" s="28">
        <v>84.9420947667409</v>
      </c>
      <c r="AB62" s="28">
        <v>78.9440890587355</v>
      </c>
      <c r="AC62" s="28">
        <v>8.4872127758801</v>
      </c>
      <c r="AD62" s="28">
        <v>0</v>
      </c>
      <c r="AE62" s="28">
        <v>57.5313430329623</v>
      </c>
      <c r="AF62" s="28">
        <v>87.3903180242263</v>
      </c>
      <c r="AG62" s="28">
        <v>91.2024347117324</v>
      </c>
      <c r="AH62" s="28">
        <v>98.5588101516255</v>
      </c>
      <c r="AI62" s="28">
        <v>79.2348591841821</v>
      </c>
      <c r="AJ62" s="28">
        <v>70.0549554432358</v>
      </c>
      <c r="AK62" s="28">
        <v>0</v>
      </c>
      <c r="AL62" s="28">
        <v>88.099901315382</v>
      </c>
    </row>
    <row r="63" spans="25:38" ht="12.75">
      <c r="Y63" s="28">
        <v>45.0007091455676</v>
      </c>
      <c r="Z63" s="28">
        <v>22.5836675275407</v>
      </c>
      <c r="AA63" s="28">
        <v>58.6884423844734</v>
      </c>
      <c r="AB63" s="28">
        <v>45.0582312903147</v>
      </c>
      <c r="AC63" s="28">
        <v>27.2373504855518</v>
      </c>
      <c r="AE63" s="28">
        <v>41.2410953152596</v>
      </c>
      <c r="AF63" s="28">
        <v>45.9276968157046</v>
      </c>
      <c r="AG63" s="28">
        <v>25.8612777478922</v>
      </c>
      <c r="AH63" s="28">
        <v>69.0255227771012</v>
      </c>
      <c r="AI63" s="28">
        <v>45.069157244717</v>
      </c>
      <c r="AJ63" s="28">
        <v>72.6778999881572</v>
      </c>
      <c r="AL63" s="28">
        <v>55.8505036590316</v>
      </c>
    </row>
    <row r="64" spans="25:38" ht="12.75">
      <c r="Y64" s="28">
        <v>59.6556790255369</v>
      </c>
      <c r="Z64" s="28">
        <v>26.0842871920809</v>
      </c>
      <c r="AA64" s="28">
        <v>71.2501836986207</v>
      </c>
      <c r="AB64" s="28">
        <v>70.9677419354838</v>
      </c>
      <c r="AC64" s="28">
        <v>78.0411728009981</v>
      </c>
      <c r="AE64" s="28">
        <v>58.4086604105916</v>
      </c>
      <c r="AF64" s="28">
        <v>59.6556790255369</v>
      </c>
      <c r="AG64" s="28">
        <v>38.0590341146424</v>
      </c>
      <c r="AH64" s="28">
        <v>75.1940657706539</v>
      </c>
      <c r="AI64" s="28">
        <v>70.9677419354838</v>
      </c>
      <c r="AJ64" s="28">
        <v>78.4356537374775</v>
      </c>
      <c r="AL64" s="28">
        <v>62.8813453243566</v>
      </c>
    </row>
    <row r="65" spans="25:38" ht="12.75">
      <c r="Y65" s="28">
        <v>59.965648035497</v>
      </c>
      <c r="Z65" s="28">
        <v>40.3357124923783</v>
      </c>
      <c r="AA65" s="28">
        <v>65.5032412146025</v>
      </c>
      <c r="AB65" s="28">
        <v>62.3030961434003</v>
      </c>
      <c r="AC65" s="28">
        <v>32.5396825396825</v>
      </c>
      <c r="AD65" s="28">
        <v>0</v>
      </c>
      <c r="AE65" s="28">
        <v>49.9783377497455</v>
      </c>
      <c r="AF65" s="28">
        <v>59.965648035497</v>
      </c>
      <c r="AG65" s="28">
        <v>43.1727699867293</v>
      </c>
      <c r="AH65" s="28">
        <v>68.0109177755032</v>
      </c>
      <c r="AI65" s="28">
        <v>62.3030961434003</v>
      </c>
      <c r="AJ65" s="28">
        <v>45.2026248115633</v>
      </c>
      <c r="AK65" s="28">
        <v>0</v>
      </c>
      <c r="AL65" s="28">
        <v>54.3934066155504</v>
      </c>
    </row>
    <row r="66" spans="25:38" ht="12.75">
      <c r="Y66" s="28">
        <v>91.871921182266</v>
      </c>
      <c r="Z66" s="28">
        <v>34.1305609695093</v>
      </c>
      <c r="AA66" s="28">
        <v>75.548432751946</v>
      </c>
      <c r="AB66" s="28">
        <v>75.4338660653005</v>
      </c>
      <c r="AC66" s="28">
        <v>17.0646493803812</v>
      </c>
      <c r="AD66" s="28">
        <v>0</v>
      </c>
      <c r="AE66" s="28">
        <v>56.962387037928</v>
      </c>
      <c r="AF66" s="28">
        <v>91.871921182266</v>
      </c>
      <c r="AG66" s="28">
        <v>58.236157450885</v>
      </c>
      <c r="AH66" s="28">
        <v>75.548432751946</v>
      </c>
      <c r="AI66" s="28">
        <v>75.4338660653005</v>
      </c>
      <c r="AJ66" s="28">
        <v>100.18513910317</v>
      </c>
      <c r="AK66" s="28">
        <v>0</v>
      </c>
      <c r="AL66" s="28">
        <v>80.2557628902843</v>
      </c>
    </row>
    <row r="67" spans="25:38" ht="12.75">
      <c r="Y67" s="28">
        <v>82.2962820265844</v>
      </c>
      <c r="Z67" s="28">
        <v>75.5460663104473</v>
      </c>
      <c r="AA67" s="28">
        <v>73.5266217498114</v>
      </c>
      <c r="AB67" s="28">
        <v>40.3842318686432</v>
      </c>
      <c r="AC67" s="28">
        <v>15.5801845142039</v>
      </c>
      <c r="AD67" s="28">
        <v>62.1717530163236</v>
      </c>
      <c r="AE67" s="28">
        <v>63.6217670543308</v>
      </c>
      <c r="AF67" s="28">
        <v>82.2962820265844</v>
      </c>
      <c r="AG67" s="28">
        <v>81.9043573520534</v>
      </c>
      <c r="AH67" s="28">
        <v>76.9525454235886</v>
      </c>
      <c r="AI67" s="28">
        <v>40.3842318686432</v>
      </c>
      <c r="AJ67" s="28">
        <v>40.8762902292725</v>
      </c>
      <c r="AK67" s="28">
        <v>82.7537260468417</v>
      </c>
      <c r="AL67" s="28">
        <v>70.4970201932534</v>
      </c>
    </row>
    <row r="68" spans="25:38" ht="12.75">
      <c r="Y68" s="28">
        <v>63.9048450780452</v>
      </c>
      <c r="Z68" s="28">
        <v>49.9287214885954</v>
      </c>
      <c r="AA68" s="28">
        <v>80.2038910330704</v>
      </c>
      <c r="AB68" s="28">
        <v>58.3572253043899</v>
      </c>
      <c r="AC68" s="28">
        <v>26.3281080974765</v>
      </c>
      <c r="AD68" s="28">
        <v>0</v>
      </c>
      <c r="AE68" s="28">
        <v>62.3894174313063</v>
      </c>
      <c r="AF68" s="28">
        <v>63.9048450780452</v>
      </c>
      <c r="AG68" s="28">
        <v>53.6914765906362</v>
      </c>
      <c r="AH68" s="28">
        <v>81.830968482407</v>
      </c>
      <c r="AI68" s="28">
        <v>68.4663216293703</v>
      </c>
      <c r="AJ68" s="28">
        <v>30.2303168577778</v>
      </c>
      <c r="AK68" s="28">
        <v>44.4805194805194</v>
      </c>
      <c r="AL68" s="28">
        <v>65.0355103871545</v>
      </c>
    </row>
    <row r="69" spans="25:38" ht="12.75">
      <c r="Y69" s="28">
        <v>63.9364610587852</v>
      </c>
      <c r="Z69" s="28">
        <v>24.2430963558839</v>
      </c>
      <c r="AA69" s="28">
        <v>84.8430272456297</v>
      </c>
      <c r="AB69" s="28">
        <v>55.2603267964976</v>
      </c>
      <c r="AC69" s="28">
        <v>58.6673620205891</v>
      </c>
      <c r="AD69" s="28">
        <v>0</v>
      </c>
      <c r="AE69" s="28">
        <v>60.8350746963056</v>
      </c>
      <c r="AF69" s="28">
        <v>63.9364610587852</v>
      </c>
      <c r="AG69" s="28">
        <v>35.1439636315793</v>
      </c>
      <c r="AH69" s="28">
        <v>95.6178330268789</v>
      </c>
      <c r="AI69" s="28">
        <v>55.2603267964976</v>
      </c>
      <c r="AJ69" s="28">
        <v>58.6673620205891</v>
      </c>
      <c r="AK69" s="28">
        <v>0</v>
      </c>
      <c r="AL69" s="28">
        <v>67.1080254394076</v>
      </c>
    </row>
  </sheetData>
  <printOptions/>
  <pageMargins left="0.7" right="0.7" top="0.787401575" bottom="0.7874015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O47"/>
  <sheetViews>
    <sheetView zoomScale="70" zoomScaleNormal="70" workbookViewId="0" topLeftCell="A1">
      <selection activeCell="L28" sqref="L28"/>
    </sheetView>
  </sheetViews>
  <sheetFormatPr defaultColWidth="10.28125" defaultRowHeight="12.75"/>
  <cols>
    <col min="1" max="16384" width="10.28125" style="68" customWidth="1"/>
  </cols>
  <sheetData>
    <row r="1" ht="12.75">
      <c r="A1" s="68" t="s">
        <v>62</v>
      </c>
    </row>
    <row r="3" spans="1:41" ht="12.75">
      <c r="A3" s="68" t="s">
        <v>61</v>
      </c>
      <c r="B3" s="69">
        <v>41299.61122685185</v>
      </c>
      <c r="I3" s="70" t="s">
        <v>45</v>
      </c>
      <c r="J3" s="70" t="s">
        <v>42</v>
      </c>
      <c r="K3" s="70" t="s">
        <v>49</v>
      </c>
      <c r="L3" s="70" t="s">
        <v>84</v>
      </c>
      <c r="M3" s="70" t="s">
        <v>83</v>
      </c>
      <c r="N3" s="70" t="s">
        <v>34</v>
      </c>
      <c r="O3" s="70" t="s">
        <v>82</v>
      </c>
      <c r="P3" s="70" t="s">
        <v>81</v>
      </c>
      <c r="Q3" s="70" t="s">
        <v>86</v>
      </c>
      <c r="R3" s="70" t="s">
        <v>80</v>
      </c>
      <c r="S3" s="70" t="s">
        <v>79</v>
      </c>
      <c r="T3" s="70" t="s">
        <v>78</v>
      </c>
      <c r="U3" s="70" t="s">
        <v>77</v>
      </c>
      <c r="V3" s="70" t="s">
        <v>76</v>
      </c>
      <c r="W3" s="70" t="s">
        <v>75</v>
      </c>
      <c r="X3" s="70" t="s">
        <v>74</v>
      </c>
      <c r="Y3" s="70" t="s">
        <v>31</v>
      </c>
      <c r="Z3" s="70" t="s">
        <v>73</v>
      </c>
      <c r="AA3" s="70" t="s">
        <v>72</v>
      </c>
      <c r="AB3" s="70" t="s">
        <v>71</v>
      </c>
      <c r="AC3" s="70" t="s">
        <v>33</v>
      </c>
      <c r="AD3" s="70" t="s">
        <v>70</v>
      </c>
      <c r="AE3" s="70" t="s">
        <v>69</v>
      </c>
      <c r="AF3" s="70" t="s">
        <v>32</v>
      </c>
      <c r="AG3" s="70" t="s">
        <v>40</v>
      </c>
      <c r="AH3" s="70" t="s">
        <v>35</v>
      </c>
      <c r="AI3" s="70" t="s">
        <v>68</v>
      </c>
      <c r="AJ3" s="70" t="s">
        <v>67</v>
      </c>
      <c r="AK3" s="70" t="s">
        <v>66</v>
      </c>
      <c r="AL3" s="70" t="s">
        <v>65</v>
      </c>
      <c r="AM3" s="70" t="s">
        <v>64</v>
      </c>
      <c r="AN3" s="70" t="s">
        <v>39</v>
      </c>
      <c r="AO3" s="70" t="s">
        <v>63</v>
      </c>
    </row>
    <row r="4" spans="1:41" ht="12.75">
      <c r="A4" s="68" t="s">
        <v>60</v>
      </c>
      <c r="B4" s="69">
        <v>41351.89321504629</v>
      </c>
      <c r="I4" s="70" t="s">
        <v>58</v>
      </c>
      <c r="J4" s="70" t="s">
        <v>41</v>
      </c>
      <c r="K4" s="71">
        <v>78672423</v>
      </c>
      <c r="L4" s="71">
        <v>70006710</v>
      </c>
      <c r="M4" s="71">
        <v>1685954</v>
      </c>
      <c r="N4" s="71">
        <v>321197</v>
      </c>
      <c r="O4" s="71">
        <v>922726</v>
      </c>
      <c r="P4" s="71">
        <v>693950</v>
      </c>
      <c r="Q4" s="71">
        <v>16002600</v>
      </c>
      <c r="R4" s="71">
        <v>157907</v>
      </c>
      <c r="S4" s="71">
        <v>863714</v>
      </c>
      <c r="T4" s="71">
        <v>927400</v>
      </c>
      <c r="U4" s="71">
        <v>7389590</v>
      </c>
      <c r="V4" s="71">
        <v>12515928</v>
      </c>
      <c r="W4" s="71">
        <v>11411000</v>
      </c>
      <c r="X4" s="71">
        <v>79528</v>
      </c>
      <c r="Y4" s="71">
        <v>213905</v>
      </c>
      <c r="Z4" s="71">
        <v>272478</v>
      </c>
      <c r="AA4" s="71">
        <v>102489</v>
      </c>
      <c r="AB4" s="71">
        <v>744211</v>
      </c>
      <c r="AC4" s="71">
        <v>45747</v>
      </c>
      <c r="AD4" s="71">
        <v>2724000</v>
      </c>
      <c r="AE4" s="71">
        <v>1230852</v>
      </c>
      <c r="AF4" s="71">
        <v>4292969</v>
      </c>
      <c r="AG4" s="71">
        <v>1664296</v>
      </c>
      <c r="AH4" s="71">
        <v>974940</v>
      </c>
      <c r="AI4" s="71">
        <v>203763</v>
      </c>
      <c r="AJ4" s="71">
        <v>436342</v>
      </c>
      <c r="AK4" s="71">
        <v>708241</v>
      </c>
      <c r="AL4" s="71">
        <v>1261876</v>
      </c>
      <c r="AM4" s="71">
        <v>10824820</v>
      </c>
      <c r="AN4" s="71">
        <v>5950</v>
      </c>
      <c r="AO4" s="71">
        <v>722024</v>
      </c>
    </row>
    <row r="5" spans="1:41" ht="12.75">
      <c r="A5" s="68" t="s">
        <v>90</v>
      </c>
      <c r="B5" s="68" t="s">
        <v>47</v>
      </c>
      <c r="I5" s="70" t="s">
        <v>89</v>
      </c>
      <c r="J5" s="70" t="s">
        <v>41</v>
      </c>
      <c r="K5" s="72" t="s">
        <v>38</v>
      </c>
      <c r="L5" s="72" t="s">
        <v>38</v>
      </c>
      <c r="M5" s="71">
        <v>30856</v>
      </c>
      <c r="N5" s="71">
        <v>0</v>
      </c>
      <c r="O5" s="71">
        <v>7208</v>
      </c>
      <c r="P5" s="71">
        <v>0</v>
      </c>
      <c r="Q5" s="71">
        <v>1819900</v>
      </c>
      <c r="R5" s="71">
        <v>8662</v>
      </c>
      <c r="S5" s="71">
        <v>64810</v>
      </c>
      <c r="T5" s="71">
        <v>1554</v>
      </c>
      <c r="U5" s="71">
        <v>95963</v>
      </c>
      <c r="V5" s="71">
        <v>213214</v>
      </c>
      <c r="W5" s="71">
        <v>34000</v>
      </c>
      <c r="X5" s="71">
        <v>78</v>
      </c>
      <c r="Y5" s="71">
        <v>4278</v>
      </c>
      <c r="Z5" s="71">
        <v>1433</v>
      </c>
      <c r="AA5" s="71">
        <v>6352</v>
      </c>
      <c r="AB5" s="71">
        <v>6238</v>
      </c>
      <c r="AC5" s="71">
        <v>0</v>
      </c>
      <c r="AD5" s="71">
        <v>308000</v>
      </c>
      <c r="AE5" s="71">
        <v>86197</v>
      </c>
      <c r="AF5" s="71">
        <v>128079</v>
      </c>
      <c r="AG5" s="71">
        <v>0</v>
      </c>
      <c r="AH5" s="71">
        <v>48251</v>
      </c>
      <c r="AI5" s="71">
        <v>8530</v>
      </c>
      <c r="AJ5" s="71">
        <v>2852</v>
      </c>
      <c r="AK5" s="72" t="s">
        <v>38</v>
      </c>
      <c r="AL5" s="71">
        <v>0</v>
      </c>
      <c r="AM5" s="71">
        <v>0</v>
      </c>
      <c r="AN5" s="71">
        <v>0</v>
      </c>
      <c r="AO5" s="71">
        <v>28790</v>
      </c>
    </row>
    <row r="6" spans="9:41" ht="12.75">
      <c r="I6" s="70" t="s">
        <v>88</v>
      </c>
      <c r="J6" s="70" t="s">
        <v>41</v>
      </c>
      <c r="K6" s="72" t="s">
        <v>38</v>
      </c>
      <c r="L6" s="72" t="s">
        <v>38</v>
      </c>
      <c r="M6" s="71">
        <v>0</v>
      </c>
      <c r="N6" s="71">
        <v>358</v>
      </c>
      <c r="O6" s="71">
        <v>0</v>
      </c>
      <c r="P6" s="71">
        <v>0</v>
      </c>
      <c r="Q6" s="71">
        <v>0</v>
      </c>
      <c r="R6" s="71">
        <v>0</v>
      </c>
      <c r="S6" s="71">
        <v>0</v>
      </c>
      <c r="T6" s="71">
        <v>0</v>
      </c>
      <c r="U6" s="71">
        <v>0</v>
      </c>
      <c r="V6" s="71">
        <v>0</v>
      </c>
      <c r="W6" s="71">
        <v>0</v>
      </c>
      <c r="X6" s="71">
        <v>0</v>
      </c>
      <c r="Y6" s="71">
        <v>3794</v>
      </c>
      <c r="Z6" s="71">
        <v>0</v>
      </c>
      <c r="AA6" s="71">
        <v>0</v>
      </c>
      <c r="AB6" s="71">
        <v>0</v>
      </c>
      <c r="AC6" s="71">
        <v>320</v>
      </c>
      <c r="AD6" s="71">
        <v>0</v>
      </c>
      <c r="AE6" s="71">
        <v>0</v>
      </c>
      <c r="AF6" s="71">
        <v>448000</v>
      </c>
      <c r="AG6" s="71">
        <v>0</v>
      </c>
      <c r="AH6" s="71">
        <v>0</v>
      </c>
      <c r="AI6" s="71">
        <v>0</v>
      </c>
      <c r="AJ6" s="71">
        <v>4709</v>
      </c>
      <c r="AK6" s="71">
        <v>0</v>
      </c>
      <c r="AL6" s="71">
        <v>0</v>
      </c>
      <c r="AM6" s="71">
        <v>0</v>
      </c>
      <c r="AN6" s="71">
        <v>0</v>
      </c>
      <c r="AO6" s="71">
        <v>0</v>
      </c>
    </row>
    <row r="7" spans="1:41" ht="12.75">
      <c r="A7" s="68" t="s">
        <v>43</v>
      </c>
      <c r="B7" s="68" t="s">
        <v>56</v>
      </c>
      <c r="I7" s="70" t="s">
        <v>87</v>
      </c>
      <c r="J7" s="70" t="s">
        <v>41</v>
      </c>
      <c r="K7" s="72" t="s">
        <v>38</v>
      </c>
      <c r="L7" s="72" t="s">
        <v>38</v>
      </c>
      <c r="M7" s="71">
        <v>234389</v>
      </c>
      <c r="N7" s="71">
        <v>758</v>
      </c>
      <c r="O7" s="71">
        <v>65860</v>
      </c>
      <c r="P7" s="71">
        <v>167532</v>
      </c>
      <c r="Q7" s="71">
        <v>1860818</v>
      </c>
      <c r="R7" s="71">
        <v>0</v>
      </c>
      <c r="S7" s="71">
        <v>7</v>
      </c>
      <c r="T7" s="71">
        <v>0</v>
      </c>
      <c r="U7" s="71">
        <v>504851</v>
      </c>
      <c r="V7" s="71">
        <v>939918</v>
      </c>
      <c r="W7" s="71">
        <v>1148000</v>
      </c>
      <c r="X7" s="71">
        <v>0</v>
      </c>
      <c r="Y7" s="71">
        <v>0</v>
      </c>
      <c r="Z7" s="71">
        <v>4</v>
      </c>
      <c r="AA7" s="71">
        <v>18554</v>
      </c>
      <c r="AB7" s="71">
        <v>25457</v>
      </c>
      <c r="AC7" s="71">
        <v>0</v>
      </c>
      <c r="AD7" s="71">
        <v>314880</v>
      </c>
      <c r="AE7" s="71">
        <v>229420</v>
      </c>
      <c r="AF7" s="71">
        <v>60051</v>
      </c>
      <c r="AG7" s="71">
        <v>96589</v>
      </c>
      <c r="AH7" s="71">
        <v>0</v>
      </c>
      <c r="AI7" s="71">
        <v>1276</v>
      </c>
      <c r="AJ7" s="72" t="s">
        <v>38</v>
      </c>
      <c r="AK7" s="71">
        <v>209866</v>
      </c>
      <c r="AL7" s="71">
        <v>281896</v>
      </c>
      <c r="AM7" s="71">
        <v>721505</v>
      </c>
      <c r="AN7" s="71">
        <v>2704</v>
      </c>
      <c r="AO7" s="71">
        <v>191283</v>
      </c>
    </row>
    <row r="8" spans="1:41" ht="12.75">
      <c r="A8" s="68" t="s">
        <v>46</v>
      </c>
      <c r="B8" s="68" t="s">
        <v>59</v>
      </c>
      <c r="I8" s="70" t="s">
        <v>30</v>
      </c>
      <c r="J8" s="70" t="s">
        <v>41</v>
      </c>
      <c r="K8" s="71">
        <v>49765018</v>
      </c>
      <c r="L8" s="71">
        <v>45710139</v>
      </c>
      <c r="M8" s="71">
        <v>1344669</v>
      </c>
      <c r="N8" s="71">
        <v>197958</v>
      </c>
      <c r="O8" s="71">
        <v>646015</v>
      </c>
      <c r="P8" s="71">
        <v>582952</v>
      </c>
      <c r="Q8" s="71">
        <v>11627900</v>
      </c>
      <c r="R8" s="71">
        <v>88650</v>
      </c>
      <c r="S8" s="71">
        <v>572116</v>
      </c>
      <c r="T8" s="71">
        <v>544080</v>
      </c>
      <c r="U8" s="71">
        <v>4575396</v>
      </c>
      <c r="V8" s="71">
        <v>7645844</v>
      </c>
      <c r="W8" s="71">
        <v>7346000</v>
      </c>
      <c r="X8" s="71">
        <v>39770</v>
      </c>
      <c r="Y8" s="71">
        <v>104643</v>
      </c>
      <c r="Z8" s="71">
        <v>164616</v>
      </c>
      <c r="AA8" s="71">
        <v>67598</v>
      </c>
      <c r="AB8" s="71">
        <v>384959</v>
      </c>
      <c r="AC8" s="71">
        <v>13034</v>
      </c>
      <c r="AD8" s="71">
        <v>2014000</v>
      </c>
      <c r="AE8" s="71">
        <v>819217</v>
      </c>
      <c r="AF8" s="71">
        <v>1668686</v>
      </c>
      <c r="AG8" s="71">
        <v>923991</v>
      </c>
      <c r="AH8" s="71">
        <v>422776</v>
      </c>
      <c r="AI8" s="71">
        <v>124204</v>
      </c>
      <c r="AJ8" s="71">
        <v>199568</v>
      </c>
      <c r="AK8" s="71">
        <v>392421</v>
      </c>
      <c r="AL8" s="71">
        <v>685585</v>
      </c>
      <c r="AM8" s="71">
        <v>6568370</v>
      </c>
      <c r="AN8" s="71">
        <v>2734</v>
      </c>
      <c r="AO8" s="71">
        <v>409346</v>
      </c>
    </row>
    <row r="9" spans="1:2" ht="12.75">
      <c r="A9" s="68" t="s">
        <v>44</v>
      </c>
      <c r="B9" s="68" t="s">
        <v>57</v>
      </c>
    </row>
    <row r="10" spans="13:41" ht="12.75">
      <c r="M10" s="68" t="str">
        <f aca="true" t="shared" si="0" ref="M10:AO10">+M3</f>
        <v>Belgium</v>
      </c>
      <c r="N10" s="68" t="str">
        <f t="shared" si="0"/>
        <v>Bulgaria</v>
      </c>
      <c r="O10" s="68" t="str">
        <f t="shared" si="0"/>
        <v>Czech Republic</v>
      </c>
      <c r="P10" s="68" t="str">
        <f t="shared" si="0"/>
        <v>Denmark</v>
      </c>
      <c r="Q10" s="68" t="str">
        <f t="shared" si="0"/>
        <v>Germany (until 1990 former territory of the FRG)</v>
      </c>
      <c r="R10" s="68" t="str">
        <f t="shared" si="0"/>
        <v>Estonia</v>
      </c>
      <c r="S10" s="68" t="str">
        <f t="shared" si="0"/>
        <v>Ireland</v>
      </c>
      <c r="T10" s="68" t="str">
        <f t="shared" si="0"/>
        <v>Greece</v>
      </c>
      <c r="U10" s="68" t="str">
        <f t="shared" si="0"/>
        <v>Spain</v>
      </c>
      <c r="V10" s="68" t="str">
        <f t="shared" si="0"/>
        <v>France</v>
      </c>
      <c r="W10" s="68" t="str">
        <f t="shared" si="0"/>
        <v>Italy</v>
      </c>
      <c r="X10" s="68" t="str">
        <f t="shared" si="0"/>
        <v>Cyprus</v>
      </c>
      <c r="Y10" s="68" t="str">
        <f t="shared" si="0"/>
        <v>Latvia</v>
      </c>
      <c r="Z10" s="68" t="str">
        <f t="shared" si="0"/>
        <v>Lithuania</v>
      </c>
      <c r="AA10" s="68" t="str">
        <f t="shared" si="0"/>
        <v>Luxembourg</v>
      </c>
      <c r="AB10" s="68" t="str">
        <f t="shared" si="0"/>
        <v>Hungary</v>
      </c>
      <c r="AC10" s="68" t="str">
        <f t="shared" si="0"/>
        <v>Malta</v>
      </c>
      <c r="AD10" s="68" t="str">
        <f t="shared" si="0"/>
        <v>Netherlands</v>
      </c>
      <c r="AE10" s="68" t="str">
        <f t="shared" si="0"/>
        <v>Austria</v>
      </c>
      <c r="AF10" s="68" t="str">
        <f t="shared" si="0"/>
        <v>Poland</v>
      </c>
      <c r="AG10" s="68" t="str">
        <f t="shared" si="0"/>
        <v>Portugal</v>
      </c>
      <c r="AH10" s="68" t="str">
        <f t="shared" si="0"/>
        <v>Romania</v>
      </c>
      <c r="AI10" s="68" t="str">
        <f t="shared" si="0"/>
        <v>Slovenia</v>
      </c>
      <c r="AJ10" s="68" t="str">
        <f t="shared" si="0"/>
        <v>Slovakia</v>
      </c>
      <c r="AK10" s="68" t="str">
        <f t="shared" si="0"/>
        <v>Finland</v>
      </c>
      <c r="AL10" s="68" t="str">
        <f t="shared" si="0"/>
        <v>Sweden</v>
      </c>
      <c r="AM10" s="68" t="str">
        <f t="shared" si="0"/>
        <v>United Kingdom</v>
      </c>
      <c r="AN10" s="68" t="str">
        <f t="shared" si="0"/>
        <v>Liechtenstein</v>
      </c>
      <c r="AO10" s="68" t="str">
        <f t="shared" si="0"/>
        <v>Norway</v>
      </c>
    </row>
    <row r="11" spans="1:41" ht="12.75">
      <c r="A11" s="70" t="s">
        <v>45</v>
      </c>
      <c r="B11" s="70" t="s">
        <v>58</v>
      </c>
      <c r="C11" s="70" t="s">
        <v>89</v>
      </c>
      <c r="D11" s="70" t="s">
        <v>88</v>
      </c>
      <c r="E11" s="70" t="s">
        <v>87</v>
      </c>
      <c r="F11" s="70" t="s">
        <v>30</v>
      </c>
      <c r="M11" s="68" t="s">
        <v>0</v>
      </c>
      <c r="N11" s="68" t="s">
        <v>1</v>
      </c>
      <c r="O11" s="68" t="s">
        <v>2</v>
      </c>
      <c r="P11" s="68" t="s">
        <v>3</v>
      </c>
      <c r="Q11" s="68" t="s">
        <v>4</v>
      </c>
      <c r="R11" s="68" t="s">
        <v>5</v>
      </c>
      <c r="S11" s="68" t="s">
        <v>6</v>
      </c>
      <c r="T11" s="68" t="s">
        <v>7</v>
      </c>
      <c r="U11" s="68" t="s">
        <v>8</v>
      </c>
      <c r="V11" s="68" t="s">
        <v>9</v>
      </c>
      <c r="W11" s="68" t="s">
        <v>10</v>
      </c>
      <c r="X11" s="68" t="s">
        <v>11</v>
      </c>
      <c r="Y11" s="68" t="s">
        <v>12</v>
      </c>
      <c r="Z11" s="68" t="s">
        <v>13</v>
      </c>
      <c r="AA11" s="68" t="s">
        <v>14</v>
      </c>
      <c r="AB11" s="68" t="s">
        <v>15</v>
      </c>
      <c r="AC11" s="68" t="s">
        <v>16</v>
      </c>
      <c r="AD11" s="68" t="s">
        <v>17</v>
      </c>
      <c r="AE11" s="68" t="s">
        <v>18</v>
      </c>
      <c r="AF11" s="68" t="s">
        <v>19</v>
      </c>
      <c r="AG11" s="68" t="s">
        <v>20</v>
      </c>
      <c r="AH11" s="68" t="s">
        <v>21</v>
      </c>
      <c r="AI11" s="68" t="s">
        <v>22</v>
      </c>
      <c r="AJ11" s="68" t="s">
        <v>23</v>
      </c>
      <c r="AK11" s="68" t="s">
        <v>24</v>
      </c>
      <c r="AL11" s="68" t="s">
        <v>25</v>
      </c>
      <c r="AM11" s="68" t="s">
        <v>26</v>
      </c>
      <c r="AN11" s="68" t="s">
        <v>28</v>
      </c>
      <c r="AO11" s="68" t="s">
        <v>27</v>
      </c>
    </row>
    <row r="12" spans="1:41" ht="12.75">
      <c r="A12" s="70"/>
      <c r="B12" s="70"/>
      <c r="C12" s="70"/>
      <c r="D12" s="70"/>
      <c r="E12" s="70"/>
      <c r="F12" s="70"/>
      <c r="M12" s="73">
        <f>+M4</f>
        <v>1685954</v>
      </c>
      <c r="N12" s="73">
        <f aca="true" t="shared" si="1" ref="N12:AO12">+N4</f>
        <v>321197</v>
      </c>
      <c r="O12" s="73">
        <f t="shared" si="1"/>
        <v>922726</v>
      </c>
      <c r="P12" s="73">
        <f t="shared" si="1"/>
        <v>693950</v>
      </c>
      <c r="Q12" s="73">
        <f t="shared" si="1"/>
        <v>16002600</v>
      </c>
      <c r="R12" s="73">
        <f t="shared" si="1"/>
        <v>157907</v>
      </c>
      <c r="S12" s="73">
        <f t="shared" si="1"/>
        <v>863714</v>
      </c>
      <c r="T12" s="73">
        <f t="shared" si="1"/>
        <v>927400</v>
      </c>
      <c r="U12" s="73">
        <f t="shared" si="1"/>
        <v>7389590</v>
      </c>
      <c r="V12" s="73">
        <f t="shared" si="1"/>
        <v>12515928</v>
      </c>
      <c r="W12" s="73">
        <f t="shared" si="1"/>
        <v>11411000</v>
      </c>
      <c r="X12" s="73">
        <f t="shared" si="1"/>
        <v>79528</v>
      </c>
      <c r="Y12" s="73">
        <f t="shared" si="1"/>
        <v>213905</v>
      </c>
      <c r="Z12" s="73">
        <f t="shared" si="1"/>
        <v>272478</v>
      </c>
      <c r="AA12" s="73">
        <f t="shared" si="1"/>
        <v>102489</v>
      </c>
      <c r="AB12" s="73">
        <f t="shared" si="1"/>
        <v>744211</v>
      </c>
      <c r="AC12" s="73">
        <f t="shared" si="1"/>
        <v>45747</v>
      </c>
      <c r="AD12" s="73">
        <f t="shared" si="1"/>
        <v>2724000</v>
      </c>
      <c r="AE12" s="73">
        <f t="shared" si="1"/>
        <v>1230852</v>
      </c>
      <c r="AF12" s="73">
        <f t="shared" si="1"/>
        <v>4292969</v>
      </c>
      <c r="AG12" s="73">
        <f t="shared" si="1"/>
        <v>1664296</v>
      </c>
      <c r="AH12" s="73">
        <f t="shared" si="1"/>
        <v>974940</v>
      </c>
      <c r="AI12" s="73">
        <f t="shared" si="1"/>
        <v>203763</v>
      </c>
      <c r="AJ12" s="73">
        <f t="shared" si="1"/>
        <v>436342</v>
      </c>
      <c r="AK12" s="73">
        <f t="shared" si="1"/>
        <v>708241</v>
      </c>
      <c r="AL12" s="73">
        <f t="shared" si="1"/>
        <v>1261876</v>
      </c>
      <c r="AM12" s="73">
        <f t="shared" si="1"/>
        <v>10824820</v>
      </c>
      <c r="AN12" s="73">
        <f t="shared" si="1"/>
        <v>5950</v>
      </c>
      <c r="AO12" s="73">
        <f t="shared" si="1"/>
        <v>722024</v>
      </c>
    </row>
    <row r="13" spans="1:41" ht="12.75">
      <c r="A13" s="70" t="s">
        <v>42</v>
      </c>
      <c r="B13" s="70" t="s">
        <v>41</v>
      </c>
      <c r="C13" s="70" t="s">
        <v>41</v>
      </c>
      <c r="D13" s="70" t="s">
        <v>41</v>
      </c>
      <c r="E13" s="70" t="s">
        <v>41</v>
      </c>
      <c r="F13" s="70" t="s">
        <v>41</v>
      </c>
      <c r="L13" s="68" t="s">
        <v>30</v>
      </c>
      <c r="M13" s="73">
        <f>+M8</f>
        <v>1344669</v>
      </c>
      <c r="N13" s="73">
        <f aca="true" t="shared" si="2" ref="N13:AO13">+N8</f>
        <v>197958</v>
      </c>
      <c r="O13" s="73">
        <f t="shared" si="2"/>
        <v>646015</v>
      </c>
      <c r="P13" s="73">
        <f t="shared" si="2"/>
        <v>582952</v>
      </c>
      <c r="Q13" s="73">
        <f t="shared" si="2"/>
        <v>11627900</v>
      </c>
      <c r="R13" s="73">
        <f t="shared" si="2"/>
        <v>88650</v>
      </c>
      <c r="S13" s="73">
        <f t="shared" si="2"/>
        <v>572116</v>
      </c>
      <c r="T13" s="73">
        <f t="shared" si="2"/>
        <v>544080</v>
      </c>
      <c r="U13" s="73">
        <f t="shared" si="2"/>
        <v>4575396</v>
      </c>
      <c r="V13" s="73">
        <f t="shared" si="2"/>
        <v>7645844</v>
      </c>
      <c r="W13" s="73">
        <f t="shared" si="2"/>
        <v>7346000</v>
      </c>
      <c r="X13" s="73">
        <f t="shared" si="2"/>
        <v>39770</v>
      </c>
      <c r="Y13" s="73">
        <f t="shared" si="2"/>
        <v>104643</v>
      </c>
      <c r="Z13" s="73">
        <f t="shared" si="2"/>
        <v>164616</v>
      </c>
      <c r="AA13" s="73">
        <f t="shared" si="2"/>
        <v>67598</v>
      </c>
      <c r="AB13" s="73">
        <f t="shared" si="2"/>
        <v>384959</v>
      </c>
      <c r="AC13" s="73">
        <f t="shared" si="2"/>
        <v>13034</v>
      </c>
      <c r="AD13" s="73">
        <f t="shared" si="2"/>
        <v>2014000</v>
      </c>
      <c r="AE13" s="73">
        <f t="shared" si="2"/>
        <v>819217</v>
      </c>
      <c r="AF13" s="73">
        <f t="shared" si="2"/>
        <v>1668686</v>
      </c>
      <c r="AG13" s="73">
        <f t="shared" si="2"/>
        <v>923991</v>
      </c>
      <c r="AH13" s="73">
        <f t="shared" si="2"/>
        <v>422776</v>
      </c>
      <c r="AI13" s="73">
        <f t="shared" si="2"/>
        <v>124204</v>
      </c>
      <c r="AJ13" s="73">
        <f t="shared" si="2"/>
        <v>199568</v>
      </c>
      <c r="AK13" s="73">
        <f t="shared" si="2"/>
        <v>392421</v>
      </c>
      <c r="AL13" s="73">
        <f t="shared" si="2"/>
        <v>685585</v>
      </c>
      <c r="AM13" s="73">
        <f t="shared" si="2"/>
        <v>6568370</v>
      </c>
      <c r="AN13" s="73">
        <f t="shared" si="2"/>
        <v>2734</v>
      </c>
      <c r="AO13" s="73">
        <f t="shared" si="2"/>
        <v>409346</v>
      </c>
    </row>
    <row r="14" spans="1:41" ht="12.75">
      <c r="A14" s="70" t="s">
        <v>49</v>
      </c>
      <c r="B14" s="71">
        <v>78672423</v>
      </c>
      <c r="C14" s="72" t="s">
        <v>38</v>
      </c>
      <c r="D14" s="72" t="s">
        <v>38</v>
      </c>
      <c r="E14" s="72" t="s">
        <v>38</v>
      </c>
      <c r="F14" s="71">
        <v>49765018</v>
      </c>
      <c r="L14" s="68" t="s">
        <v>91</v>
      </c>
      <c r="M14" s="73">
        <f>+M5</f>
        <v>30856</v>
      </c>
      <c r="N14" s="73">
        <f aca="true" t="shared" si="3" ref="N14:AO14">+N5</f>
        <v>0</v>
      </c>
      <c r="O14" s="73">
        <f t="shared" si="3"/>
        <v>7208</v>
      </c>
      <c r="P14" s="73">
        <f t="shared" si="3"/>
        <v>0</v>
      </c>
      <c r="Q14" s="73">
        <f t="shared" si="3"/>
        <v>1819900</v>
      </c>
      <c r="R14" s="73">
        <f t="shared" si="3"/>
        <v>8662</v>
      </c>
      <c r="S14" s="73">
        <f t="shared" si="3"/>
        <v>64810</v>
      </c>
      <c r="T14" s="73">
        <f t="shared" si="3"/>
        <v>1554</v>
      </c>
      <c r="U14" s="73">
        <f t="shared" si="3"/>
        <v>95963</v>
      </c>
      <c r="V14" s="73">
        <f t="shared" si="3"/>
        <v>213214</v>
      </c>
      <c r="W14" s="73">
        <f t="shared" si="3"/>
        <v>34000</v>
      </c>
      <c r="X14" s="73">
        <f t="shared" si="3"/>
        <v>78</v>
      </c>
      <c r="Y14" s="73">
        <f t="shared" si="3"/>
        <v>4278</v>
      </c>
      <c r="Z14" s="73">
        <f t="shared" si="3"/>
        <v>1433</v>
      </c>
      <c r="AA14" s="73">
        <f t="shared" si="3"/>
        <v>6352</v>
      </c>
      <c r="AB14" s="73">
        <f t="shared" si="3"/>
        <v>6238</v>
      </c>
      <c r="AC14" s="73">
        <f t="shared" si="3"/>
        <v>0</v>
      </c>
      <c r="AD14" s="73">
        <f t="shared" si="3"/>
        <v>308000</v>
      </c>
      <c r="AE14" s="73">
        <f t="shared" si="3"/>
        <v>86197</v>
      </c>
      <c r="AF14" s="73">
        <f t="shared" si="3"/>
        <v>128079</v>
      </c>
      <c r="AG14" s="73">
        <f t="shared" si="3"/>
        <v>0</v>
      </c>
      <c r="AH14" s="73">
        <f t="shared" si="3"/>
        <v>48251</v>
      </c>
      <c r="AI14" s="73">
        <f t="shared" si="3"/>
        <v>8530</v>
      </c>
      <c r="AJ14" s="73">
        <f t="shared" si="3"/>
        <v>2852</v>
      </c>
      <c r="AK14" s="73">
        <v>0</v>
      </c>
      <c r="AL14" s="73">
        <f t="shared" si="3"/>
        <v>0</v>
      </c>
      <c r="AM14" s="73">
        <f t="shared" si="3"/>
        <v>0</v>
      </c>
      <c r="AN14" s="73">
        <f t="shared" si="3"/>
        <v>0</v>
      </c>
      <c r="AO14" s="73">
        <f t="shared" si="3"/>
        <v>28790</v>
      </c>
    </row>
    <row r="15" spans="1:41" ht="12.75">
      <c r="A15" s="70" t="s">
        <v>84</v>
      </c>
      <c r="B15" s="71">
        <v>70006710</v>
      </c>
      <c r="C15" s="72" t="s">
        <v>38</v>
      </c>
      <c r="D15" s="72" t="s">
        <v>38</v>
      </c>
      <c r="E15" s="72" t="s">
        <v>38</v>
      </c>
      <c r="F15" s="71">
        <v>45710139</v>
      </c>
      <c r="L15" s="68" t="s">
        <v>92</v>
      </c>
      <c r="M15" s="73">
        <f>+M6</f>
        <v>0</v>
      </c>
      <c r="N15" s="73">
        <f aca="true" t="shared" si="4" ref="N15:AO15">+N6</f>
        <v>358</v>
      </c>
      <c r="O15" s="73">
        <f t="shared" si="4"/>
        <v>0</v>
      </c>
      <c r="P15" s="73">
        <f t="shared" si="4"/>
        <v>0</v>
      </c>
      <c r="Q15" s="73">
        <f t="shared" si="4"/>
        <v>0</v>
      </c>
      <c r="R15" s="73">
        <f t="shared" si="4"/>
        <v>0</v>
      </c>
      <c r="S15" s="73">
        <f t="shared" si="4"/>
        <v>0</v>
      </c>
      <c r="T15" s="73">
        <f t="shared" si="4"/>
        <v>0</v>
      </c>
      <c r="U15" s="73">
        <f t="shared" si="4"/>
        <v>0</v>
      </c>
      <c r="V15" s="73">
        <f t="shared" si="4"/>
        <v>0</v>
      </c>
      <c r="W15" s="73">
        <f t="shared" si="4"/>
        <v>0</v>
      </c>
      <c r="X15" s="73">
        <f t="shared" si="4"/>
        <v>0</v>
      </c>
      <c r="Y15" s="73">
        <f t="shared" si="4"/>
        <v>3794</v>
      </c>
      <c r="Z15" s="73">
        <f t="shared" si="4"/>
        <v>0</v>
      </c>
      <c r="AA15" s="73">
        <f t="shared" si="4"/>
        <v>0</v>
      </c>
      <c r="AB15" s="73">
        <f t="shared" si="4"/>
        <v>0</v>
      </c>
      <c r="AC15" s="73">
        <f t="shared" si="4"/>
        <v>320</v>
      </c>
      <c r="AD15" s="73">
        <f t="shared" si="4"/>
        <v>0</v>
      </c>
      <c r="AE15" s="73">
        <f t="shared" si="4"/>
        <v>0</v>
      </c>
      <c r="AF15" s="73">
        <f t="shared" si="4"/>
        <v>448000</v>
      </c>
      <c r="AG15" s="73">
        <f t="shared" si="4"/>
        <v>0</v>
      </c>
      <c r="AH15" s="73">
        <f t="shared" si="4"/>
        <v>0</v>
      </c>
      <c r="AI15" s="73">
        <f t="shared" si="4"/>
        <v>0</v>
      </c>
      <c r="AJ15" s="73">
        <f t="shared" si="4"/>
        <v>4709</v>
      </c>
      <c r="AK15" s="73">
        <f t="shared" si="4"/>
        <v>0</v>
      </c>
      <c r="AL15" s="73">
        <f t="shared" si="4"/>
        <v>0</v>
      </c>
      <c r="AM15" s="73">
        <f t="shared" si="4"/>
        <v>0</v>
      </c>
      <c r="AN15" s="73">
        <f t="shared" si="4"/>
        <v>0</v>
      </c>
      <c r="AO15" s="73">
        <f t="shared" si="4"/>
        <v>0</v>
      </c>
    </row>
    <row r="16" spans="1:41" ht="12.75">
      <c r="A16" s="70" t="s">
        <v>83</v>
      </c>
      <c r="B16" s="71">
        <v>1685954</v>
      </c>
      <c r="C16" s="71">
        <v>30856</v>
      </c>
      <c r="D16" s="71">
        <v>0</v>
      </c>
      <c r="E16" s="71">
        <v>234389</v>
      </c>
      <c r="F16" s="71">
        <v>1344669</v>
      </c>
      <c r="L16" s="68" t="s">
        <v>93</v>
      </c>
      <c r="M16" s="73">
        <f>+M7</f>
        <v>234389</v>
      </c>
      <c r="N16" s="73">
        <f aca="true" t="shared" si="5" ref="N16:AO16">+N7</f>
        <v>758</v>
      </c>
      <c r="O16" s="73">
        <f t="shared" si="5"/>
        <v>65860</v>
      </c>
      <c r="P16" s="73">
        <f t="shared" si="5"/>
        <v>167532</v>
      </c>
      <c r="Q16" s="73">
        <f t="shared" si="5"/>
        <v>1860818</v>
      </c>
      <c r="R16" s="73">
        <f t="shared" si="5"/>
        <v>0</v>
      </c>
      <c r="S16" s="73">
        <f t="shared" si="5"/>
        <v>7</v>
      </c>
      <c r="T16" s="73">
        <f t="shared" si="5"/>
        <v>0</v>
      </c>
      <c r="U16" s="73">
        <f t="shared" si="5"/>
        <v>504851</v>
      </c>
      <c r="V16" s="73">
        <f t="shared" si="5"/>
        <v>939918</v>
      </c>
      <c r="W16" s="73">
        <f t="shared" si="5"/>
        <v>1148000</v>
      </c>
      <c r="X16" s="73">
        <f t="shared" si="5"/>
        <v>0</v>
      </c>
      <c r="Y16" s="73">
        <f t="shared" si="5"/>
        <v>0</v>
      </c>
      <c r="Z16" s="73">
        <f t="shared" si="5"/>
        <v>4</v>
      </c>
      <c r="AA16" s="73">
        <f t="shared" si="5"/>
        <v>18554</v>
      </c>
      <c r="AB16" s="73">
        <f t="shared" si="5"/>
        <v>25457</v>
      </c>
      <c r="AC16" s="73">
        <f t="shared" si="5"/>
        <v>0</v>
      </c>
      <c r="AD16" s="73">
        <f t="shared" si="5"/>
        <v>314880</v>
      </c>
      <c r="AE16" s="73">
        <f t="shared" si="5"/>
        <v>229420</v>
      </c>
      <c r="AF16" s="73">
        <f t="shared" si="5"/>
        <v>60051</v>
      </c>
      <c r="AG16" s="73">
        <f t="shared" si="5"/>
        <v>96589</v>
      </c>
      <c r="AH16" s="73">
        <f t="shared" si="5"/>
        <v>0</v>
      </c>
      <c r="AI16" s="73">
        <f t="shared" si="5"/>
        <v>1276</v>
      </c>
      <c r="AJ16" s="73">
        <v>0</v>
      </c>
      <c r="AK16" s="73">
        <f t="shared" si="5"/>
        <v>209866</v>
      </c>
      <c r="AL16" s="73">
        <f t="shared" si="5"/>
        <v>281896</v>
      </c>
      <c r="AM16" s="73">
        <f t="shared" si="5"/>
        <v>721505</v>
      </c>
      <c r="AN16" s="73">
        <f t="shared" si="5"/>
        <v>2704</v>
      </c>
      <c r="AO16" s="73">
        <f t="shared" si="5"/>
        <v>191283</v>
      </c>
    </row>
    <row r="17" spans="1:6" ht="12.75">
      <c r="A17" s="70" t="s">
        <v>34</v>
      </c>
      <c r="B17" s="71">
        <v>321197</v>
      </c>
      <c r="C17" s="71">
        <v>0</v>
      </c>
      <c r="D17" s="71">
        <v>358</v>
      </c>
      <c r="E17" s="71">
        <v>758</v>
      </c>
      <c r="F17" s="71">
        <v>197958</v>
      </c>
    </row>
    <row r="18" spans="1:6" ht="12.75">
      <c r="A18" s="70" t="s">
        <v>82</v>
      </c>
      <c r="B18" s="71">
        <v>922726</v>
      </c>
      <c r="C18" s="71">
        <v>7208</v>
      </c>
      <c r="D18" s="71">
        <v>0</v>
      </c>
      <c r="E18" s="71">
        <v>65860</v>
      </c>
      <c r="F18" s="71">
        <v>646015</v>
      </c>
    </row>
    <row r="19" spans="1:6" ht="12.75">
      <c r="A19" s="70" t="s">
        <v>81</v>
      </c>
      <c r="B19" s="71">
        <v>693950</v>
      </c>
      <c r="C19" s="71">
        <v>0</v>
      </c>
      <c r="D19" s="71">
        <v>0</v>
      </c>
      <c r="E19" s="71">
        <v>167532</v>
      </c>
      <c r="F19" s="71">
        <v>582952</v>
      </c>
    </row>
    <row r="20" spans="1:41" ht="12.75">
      <c r="A20" s="70" t="s">
        <v>86</v>
      </c>
      <c r="B20" s="71">
        <v>16002600</v>
      </c>
      <c r="C20" s="71">
        <v>1819900</v>
      </c>
      <c r="D20" s="71">
        <v>0</v>
      </c>
      <c r="E20" s="71">
        <v>1860818</v>
      </c>
      <c r="F20" s="71">
        <v>11627900</v>
      </c>
      <c r="M20" s="68" t="s">
        <v>0</v>
      </c>
      <c r="N20" s="68" t="s">
        <v>1</v>
      </c>
      <c r="O20" s="68" t="s">
        <v>2</v>
      </c>
      <c r="P20" s="68" t="s">
        <v>3</v>
      </c>
      <c r="Q20" s="68" t="s">
        <v>4</v>
      </c>
      <c r="R20" s="68" t="s">
        <v>5</v>
      </c>
      <c r="S20" s="68" t="s">
        <v>6</v>
      </c>
      <c r="T20" s="68" t="s">
        <v>7</v>
      </c>
      <c r="U20" s="68" t="s">
        <v>8</v>
      </c>
      <c r="V20" s="68" t="s">
        <v>9</v>
      </c>
      <c r="W20" s="68" t="s">
        <v>10</v>
      </c>
      <c r="X20" s="68" t="s">
        <v>11</v>
      </c>
      <c r="Y20" s="68" t="s">
        <v>12</v>
      </c>
      <c r="Z20" s="68" t="s">
        <v>13</v>
      </c>
      <c r="AA20" s="68" t="s">
        <v>14</v>
      </c>
      <c r="AB20" s="68" t="s">
        <v>15</v>
      </c>
      <c r="AC20" s="68" t="s">
        <v>16</v>
      </c>
      <c r="AD20" s="68" t="s">
        <v>17</v>
      </c>
      <c r="AE20" s="68" t="s">
        <v>18</v>
      </c>
      <c r="AF20" s="68" t="s">
        <v>19</v>
      </c>
      <c r="AG20" s="68" t="s">
        <v>20</v>
      </c>
      <c r="AH20" s="68" t="s">
        <v>21</v>
      </c>
      <c r="AI20" s="68" t="s">
        <v>22</v>
      </c>
      <c r="AJ20" s="68" t="s">
        <v>23</v>
      </c>
      <c r="AK20" s="68" t="s">
        <v>24</v>
      </c>
      <c r="AL20" s="68" t="s">
        <v>25</v>
      </c>
      <c r="AM20" s="68" t="s">
        <v>26</v>
      </c>
      <c r="AN20" s="68" t="s">
        <v>28</v>
      </c>
      <c r="AO20" s="68" t="s">
        <v>27</v>
      </c>
    </row>
    <row r="21" spans="1:41" ht="12.75">
      <c r="A21" s="70" t="s">
        <v>80</v>
      </c>
      <c r="B21" s="71">
        <v>157907</v>
      </c>
      <c r="C21" s="71">
        <v>8662</v>
      </c>
      <c r="D21" s="71">
        <v>0</v>
      </c>
      <c r="E21" s="71">
        <v>0</v>
      </c>
      <c r="F21" s="71">
        <v>88650</v>
      </c>
      <c r="L21" s="68" t="s">
        <v>30</v>
      </c>
      <c r="M21" s="74">
        <f aca="true" t="shared" si="6" ref="M21:R21">+M13/M$12</f>
        <v>0.7975715826173193</v>
      </c>
      <c r="N21" s="74">
        <f t="shared" si="6"/>
        <v>0.6163133528644414</v>
      </c>
      <c r="O21" s="74">
        <f t="shared" si="6"/>
        <v>0.7001157440020115</v>
      </c>
      <c r="P21" s="74">
        <f t="shared" si="6"/>
        <v>0.8400489948843577</v>
      </c>
      <c r="Q21" s="74">
        <f t="shared" si="6"/>
        <v>0.7266256733280841</v>
      </c>
      <c r="R21" s="74">
        <f t="shared" si="6"/>
        <v>0.5614063974364658</v>
      </c>
      <c r="S21" s="74">
        <f aca="true" t="shared" si="7" ref="S21:AO21">+S13/S$12</f>
        <v>0.6623905598380946</v>
      </c>
      <c r="T21" s="74">
        <f t="shared" si="7"/>
        <v>0.5866724175113219</v>
      </c>
      <c r="U21" s="74">
        <f t="shared" si="7"/>
        <v>0.6191677752080968</v>
      </c>
      <c r="V21" s="74">
        <f t="shared" si="7"/>
        <v>0.6108891006723592</v>
      </c>
      <c r="W21" s="74">
        <f t="shared" si="7"/>
        <v>0.6437647883621067</v>
      </c>
      <c r="X21" s="74">
        <f t="shared" si="7"/>
        <v>0.5000754451262448</v>
      </c>
      <c r="Y21" s="74">
        <f t="shared" si="7"/>
        <v>0.48920315093148825</v>
      </c>
      <c r="Z21" s="74">
        <f t="shared" si="7"/>
        <v>0.6041441877876379</v>
      </c>
      <c r="AA21" s="74">
        <f t="shared" si="7"/>
        <v>0.6595634653475007</v>
      </c>
      <c r="AB21" s="74">
        <f t="shared" si="7"/>
        <v>0.5172713114963364</v>
      </c>
      <c r="AC21" s="74">
        <f t="shared" si="7"/>
        <v>0.2849148578048834</v>
      </c>
      <c r="AD21" s="74">
        <f t="shared" si="7"/>
        <v>0.7393538913362702</v>
      </c>
      <c r="AE21" s="74">
        <f t="shared" si="7"/>
        <v>0.6655690529811871</v>
      </c>
      <c r="AF21" s="74">
        <f t="shared" si="7"/>
        <v>0.3887020847343645</v>
      </c>
      <c r="AG21" s="74">
        <f t="shared" si="7"/>
        <v>0.5551842941399847</v>
      </c>
      <c r="AH21" s="74">
        <f t="shared" si="7"/>
        <v>0.43364309598539397</v>
      </c>
      <c r="AI21" s="74">
        <f t="shared" si="7"/>
        <v>0.6095512924328754</v>
      </c>
      <c r="AJ21" s="74">
        <f t="shared" si="7"/>
        <v>0.4573660110647153</v>
      </c>
      <c r="AK21" s="74">
        <f t="shared" si="7"/>
        <v>0.5540783433887617</v>
      </c>
      <c r="AL21" s="74">
        <f t="shared" si="7"/>
        <v>0.5433061568648584</v>
      </c>
      <c r="AM21" s="74">
        <f t="shared" si="7"/>
        <v>0.6067879188753255</v>
      </c>
      <c r="AN21" s="74">
        <f t="shared" si="7"/>
        <v>0.45949579831932774</v>
      </c>
      <c r="AO21" s="74">
        <f t="shared" si="7"/>
        <v>0.5669423731067111</v>
      </c>
    </row>
    <row r="22" spans="1:41" ht="12.75">
      <c r="A22" s="70" t="s">
        <v>79</v>
      </c>
      <c r="B22" s="71">
        <v>863714</v>
      </c>
      <c r="C22" s="71">
        <v>64810</v>
      </c>
      <c r="D22" s="71">
        <v>0</v>
      </c>
      <c r="E22" s="71">
        <v>7</v>
      </c>
      <c r="F22" s="71">
        <v>572116</v>
      </c>
      <c r="L22" s="68" t="s">
        <v>91</v>
      </c>
      <c r="M22" s="74">
        <f aca="true" t="shared" si="8" ref="M22:Q24">+M14/M$12</f>
        <v>0.01830180420106361</v>
      </c>
      <c r="N22" s="74">
        <f t="shared" si="8"/>
        <v>0</v>
      </c>
      <c r="O22" s="74">
        <f t="shared" si="8"/>
        <v>0.00781163639043443</v>
      </c>
      <c r="P22" s="74">
        <f t="shared" si="8"/>
        <v>0</v>
      </c>
      <c r="Q22" s="74">
        <f t="shared" si="8"/>
        <v>0.1137252696436829</v>
      </c>
      <c r="R22" s="74">
        <f aca="true" t="shared" si="9" ref="R22:AO22">+R14/R$12</f>
        <v>0.054855072922669675</v>
      </c>
      <c r="S22" s="74">
        <f t="shared" si="9"/>
        <v>0.07503641251618012</v>
      </c>
      <c r="T22" s="74">
        <f t="shared" si="9"/>
        <v>0.0016756523614405866</v>
      </c>
      <c r="U22" s="74">
        <f t="shared" si="9"/>
        <v>0.012986241455885915</v>
      </c>
      <c r="V22" s="74">
        <f t="shared" si="9"/>
        <v>0.017035412795599336</v>
      </c>
      <c r="W22" s="74">
        <f t="shared" si="9"/>
        <v>0.002979581105950399</v>
      </c>
      <c r="X22" s="74">
        <f t="shared" si="9"/>
        <v>0.0009807866411829795</v>
      </c>
      <c r="Y22" s="74">
        <f t="shared" si="9"/>
        <v>0.019999532502746546</v>
      </c>
      <c r="Z22" s="74">
        <f t="shared" si="9"/>
        <v>0.005259140187464676</v>
      </c>
      <c r="AA22" s="74">
        <f t="shared" si="9"/>
        <v>0.06197738293865683</v>
      </c>
      <c r="AB22" s="74">
        <f t="shared" si="9"/>
        <v>0.008382031440008278</v>
      </c>
      <c r="AC22" s="74">
        <f t="shared" si="9"/>
        <v>0</v>
      </c>
      <c r="AD22" s="74">
        <f t="shared" si="9"/>
        <v>0.1130690161527166</v>
      </c>
      <c r="AE22" s="74">
        <f t="shared" si="9"/>
        <v>0.07003035295876352</v>
      </c>
      <c r="AF22" s="74">
        <f t="shared" si="9"/>
        <v>0.02983459698870409</v>
      </c>
      <c r="AG22" s="74">
        <f t="shared" si="9"/>
        <v>0</v>
      </c>
      <c r="AH22" s="74">
        <f t="shared" si="9"/>
        <v>0.04949125074363551</v>
      </c>
      <c r="AI22" s="74">
        <f t="shared" si="9"/>
        <v>0.04186235970220305</v>
      </c>
      <c r="AJ22" s="74">
        <f t="shared" si="9"/>
        <v>0.0065361574178053</v>
      </c>
      <c r="AK22" s="74">
        <f t="shared" si="9"/>
        <v>0</v>
      </c>
      <c r="AL22" s="74">
        <f t="shared" si="9"/>
        <v>0</v>
      </c>
      <c r="AM22" s="74">
        <f t="shared" si="9"/>
        <v>0</v>
      </c>
      <c r="AN22" s="74">
        <f t="shared" si="9"/>
        <v>0</v>
      </c>
      <c r="AO22" s="74">
        <f t="shared" si="9"/>
        <v>0.03987402080817258</v>
      </c>
    </row>
    <row r="23" spans="1:41" ht="12.75">
      <c r="A23" s="70" t="s">
        <v>78</v>
      </c>
      <c r="B23" s="71">
        <v>927400</v>
      </c>
      <c r="C23" s="71">
        <v>1554</v>
      </c>
      <c r="D23" s="71">
        <v>0</v>
      </c>
      <c r="E23" s="71">
        <v>0</v>
      </c>
      <c r="F23" s="71">
        <v>544080</v>
      </c>
      <c r="L23" s="68" t="s">
        <v>92</v>
      </c>
      <c r="M23" s="74">
        <f t="shared" si="8"/>
        <v>0</v>
      </c>
      <c r="N23" s="74">
        <f t="shared" si="8"/>
        <v>0.001114580771302347</v>
      </c>
      <c r="O23" s="74">
        <f t="shared" si="8"/>
        <v>0</v>
      </c>
      <c r="P23" s="74">
        <f t="shared" si="8"/>
        <v>0</v>
      </c>
      <c r="Q23" s="74">
        <f t="shared" si="8"/>
        <v>0</v>
      </c>
      <c r="R23" s="74">
        <f aca="true" t="shared" si="10" ref="R23:AO23">+R15/R$12</f>
        <v>0</v>
      </c>
      <c r="S23" s="74">
        <f t="shared" si="10"/>
        <v>0</v>
      </c>
      <c r="T23" s="74">
        <f t="shared" si="10"/>
        <v>0</v>
      </c>
      <c r="U23" s="74">
        <f t="shared" si="10"/>
        <v>0</v>
      </c>
      <c r="V23" s="74">
        <f t="shared" si="10"/>
        <v>0</v>
      </c>
      <c r="W23" s="74">
        <f t="shared" si="10"/>
        <v>0</v>
      </c>
      <c r="X23" s="74">
        <f t="shared" si="10"/>
        <v>0</v>
      </c>
      <c r="Y23" s="74">
        <f t="shared" si="10"/>
        <v>0.017736845796030947</v>
      </c>
      <c r="Z23" s="74">
        <f t="shared" si="10"/>
        <v>0</v>
      </c>
      <c r="AA23" s="74">
        <f t="shared" si="10"/>
        <v>0</v>
      </c>
      <c r="AB23" s="74">
        <f t="shared" si="10"/>
        <v>0</v>
      </c>
      <c r="AC23" s="74">
        <f t="shared" si="10"/>
        <v>0.006994994207270422</v>
      </c>
      <c r="AD23" s="74">
        <f t="shared" si="10"/>
        <v>0</v>
      </c>
      <c r="AE23" s="74">
        <f t="shared" si="10"/>
        <v>0</v>
      </c>
      <c r="AF23" s="74">
        <f t="shared" si="10"/>
        <v>0.10435668182090296</v>
      </c>
      <c r="AG23" s="74">
        <f t="shared" si="10"/>
        <v>0</v>
      </c>
      <c r="AH23" s="74">
        <f t="shared" si="10"/>
        <v>0</v>
      </c>
      <c r="AI23" s="74">
        <f t="shared" si="10"/>
        <v>0</v>
      </c>
      <c r="AJ23" s="74">
        <f t="shared" si="10"/>
        <v>0.010791993436341218</v>
      </c>
      <c r="AK23" s="74">
        <f t="shared" si="10"/>
        <v>0</v>
      </c>
      <c r="AL23" s="74">
        <f t="shared" si="10"/>
        <v>0</v>
      </c>
      <c r="AM23" s="74">
        <f t="shared" si="10"/>
        <v>0</v>
      </c>
      <c r="AN23" s="74">
        <f t="shared" si="10"/>
        <v>0</v>
      </c>
      <c r="AO23" s="74">
        <f t="shared" si="10"/>
        <v>0</v>
      </c>
    </row>
    <row r="24" spans="1:41" ht="12.75">
      <c r="A24" s="70" t="s">
        <v>77</v>
      </c>
      <c r="B24" s="71">
        <v>7389590</v>
      </c>
      <c r="C24" s="71">
        <v>95963</v>
      </c>
      <c r="D24" s="71">
        <v>0</v>
      </c>
      <c r="E24" s="71">
        <v>504851</v>
      </c>
      <c r="F24" s="71">
        <v>4575396</v>
      </c>
      <c r="L24" s="68" t="s">
        <v>93</v>
      </c>
      <c r="M24" s="74">
        <f t="shared" si="8"/>
        <v>0.13902455227129565</v>
      </c>
      <c r="N24" s="74">
        <f t="shared" si="8"/>
        <v>0.002359922415215584</v>
      </c>
      <c r="O24" s="74">
        <f t="shared" si="8"/>
        <v>0.07137546790704934</v>
      </c>
      <c r="P24" s="74">
        <f t="shared" si="8"/>
        <v>0.2414179695943512</v>
      </c>
      <c r="Q24" s="74">
        <f t="shared" si="8"/>
        <v>0.11628222913776512</v>
      </c>
      <c r="R24" s="74">
        <f aca="true" t="shared" si="11" ref="R24:AO24">+R16/R$12</f>
        <v>0</v>
      </c>
      <c r="S24" s="74">
        <f t="shared" si="11"/>
        <v>8.104534602889383E-06</v>
      </c>
      <c r="T24" s="74">
        <f t="shared" si="11"/>
        <v>0</v>
      </c>
      <c r="U24" s="74">
        <f t="shared" si="11"/>
        <v>0.06831921662771548</v>
      </c>
      <c r="V24" s="74">
        <f t="shared" si="11"/>
        <v>0.07509774744629404</v>
      </c>
      <c r="W24" s="74">
        <f t="shared" si="11"/>
        <v>0.1006046796950311</v>
      </c>
      <c r="X24" s="74">
        <f t="shared" si="11"/>
        <v>0</v>
      </c>
      <c r="Y24" s="74">
        <f t="shared" si="11"/>
        <v>0</v>
      </c>
      <c r="Z24" s="74">
        <f t="shared" si="11"/>
        <v>1.4680084263683674E-05</v>
      </c>
      <c r="AA24" s="74">
        <f t="shared" si="11"/>
        <v>0.18103406219204013</v>
      </c>
      <c r="AB24" s="74">
        <f t="shared" si="11"/>
        <v>0.03420669675669938</v>
      </c>
      <c r="AC24" s="74">
        <f t="shared" si="11"/>
        <v>0</v>
      </c>
      <c r="AD24" s="74">
        <f t="shared" si="11"/>
        <v>0.11559471365638767</v>
      </c>
      <c r="AE24" s="74">
        <f t="shared" si="11"/>
        <v>0.18639121519077842</v>
      </c>
      <c r="AF24" s="74">
        <f t="shared" si="11"/>
        <v>0.01398822120541751</v>
      </c>
      <c r="AG24" s="74">
        <f t="shared" si="11"/>
        <v>0.058035950335757584</v>
      </c>
      <c r="AH24" s="74">
        <f t="shared" si="11"/>
        <v>0</v>
      </c>
      <c r="AI24" s="74">
        <f t="shared" si="11"/>
        <v>0.006262177137164255</v>
      </c>
      <c r="AJ24" s="74">
        <f t="shared" si="11"/>
        <v>0</v>
      </c>
      <c r="AK24" s="74">
        <f t="shared" si="11"/>
        <v>0.2963200379531826</v>
      </c>
      <c r="AL24" s="74">
        <f t="shared" si="11"/>
        <v>0.22339437472461637</v>
      </c>
      <c r="AM24" s="74">
        <f t="shared" si="11"/>
        <v>0.06665284041674596</v>
      </c>
      <c r="AN24" s="74">
        <f t="shared" si="11"/>
        <v>0.454453781512605</v>
      </c>
      <c r="AO24" s="74">
        <f t="shared" si="11"/>
        <v>0.2649260966394469</v>
      </c>
    </row>
    <row r="25" spans="1:6" ht="12.75">
      <c r="A25" s="70" t="s">
        <v>76</v>
      </c>
      <c r="B25" s="71">
        <v>12515928</v>
      </c>
      <c r="C25" s="71">
        <v>213214</v>
      </c>
      <c r="D25" s="71">
        <v>0</v>
      </c>
      <c r="E25" s="71">
        <v>939918</v>
      </c>
      <c r="F25" s="71">
        <v>7645844</v>
      </c>
    </row>
    <row r="26" spans="1:6" ht="12.75">
      <c r="A26" s="70" t="s">
        <v>75</v>
      </c>
      <c r="B26" s="71">
        <v>11411000</v>
      </c>
      <c r="C26" s="71">
        <v>34000</v>
      </c>
      <c r="D26" s="71">
        <v>0</v>
      </c>
      <c r="E26" s="71">
        <v>1148000</v>
      </c>
      <c r="F26" s="71">
        <v>7346000</v>
      </c>
    </row>
    <row r="27" spans="1:6" ht="12.75">
      <c r="A27" s="70" t="s">
        <v>74</v>
      </c>
      <c r="B27" s="71">
        <v>79528</v>
      </c>
      <c r="C27" s="71">
        <v>78</v>
      </c>
      <c r="D27" s="71">
        <v>0</v>
      </c>
      <c r="E27" s="71">
        <v>0</v>
      </c>
      <c r="F27" s="71">
        <v>39770</v>
      </c>
    </row>
    <row r="28" spans="1:6" ht="12.75">
      <c r="A28" s="70" t="s">
        <v>31</v>
      </c>
      <c r="B28" s="71">
        <v>213905</v>
      </c>
      <c r="C28" s="71">
        <v>4278</v>
      </c>
      <c r="D28" s="71">
        <v>3794</v>
      </c>
      <c r="E28" s="71">
        <v>0</v>
      </c>
      <c r="F28" s="71">
        <v>104643</v>
      </c>
    </row>
    <row r="29" spans="1:6" ht="12.75">
      <c r="A29" s="70" t="s">
        <v>73</v>
      </c>
      <c r="B29" s="71">
        <v>272478</v>
      </c>
      <c r="C29" s="71">
        <v>1433</v>
      </c>
      <c r="D29" s="71">
        <v>0</v>
      </c>
      <c r="E29" s="71">
        <v>4</v>
      </c>
      <c r="F29" s="71">
        <v>164616</v>
      </c>
    </row>
    <row r="30" spans="1:6" ht="12.75">
      <c r="A30" s="70" t="s">
        <v>72</v>
      </c>
      <c r="B30" s="71">
        <v>102489</v>
      </c>
      <c r="C30" s="71">
        <v>6352</v>
      </c>
      <c r="D30" s="71">
        <v>0</v>
      </c>
      <c r="E30" s="71">
        <v>18554</v>
      </c>
      <c r="F30" s="71">
        <v>67598</v>
      </c>
    </row>
    <row r="31" spans="1:6" ht="12.75">
      <c r="A31" s="70" t="s">
        <v>71</v>
      </c>
      <c r="B31" s="71">
        <v>744211</v>
      </c>
      <c r="C31" s="71">
        <v>6238</v>
      </c>
      <c r="D31" s="71">
        <v>0</v>
      </c>
      <c r="E31" s="71">
        <v>25457</v>
      </c>
      <c r="F31" s="71">
        <v>384959</v>
      </c>
    </row>
    <row r="32" spans="1:6" ht="12.75">
      <c r="A32" s="70" t="s">
        <v>33</v>
      </c>
      <c r="B32" s="71">
        <v>45747</v>
      </c>
      <c r="C32" s="71">
        <v>0</v>
      </c>
      <c r="D32" s="71">
        <v>320</v>
      </c>
      <c r="E32" s="71">
        <v>0</v>
      </c>
      <c r="F32" s="71">
        <v>13034</v>
      </c>
    </row>
    <row r="33" spans="1:6" ht="12.75">
      <c r="A33" s="70" t="s">
        <v>70</v>
      </c>
      <c r="B33" s="71">
        <v>2724000</v>
      </c>
      <c r="C33" s="71">
        <v>308000</v>
      </c>
      <c r="D33" s="71">
        <v>0</v>
      </c>
      <c r="E33" s="71">
        <v>314880</v>
      </c>
      <c r="F33" s="71">
        <v>2014000</v>
      </c>
    </row>
    <row r="34" spans="1:6" ht="12.75">
      <c r="A34" s="70" t="s">
        <v>69</v>
      </c>
      <c r="B34" s="71">
        <v>1230852</v>
      </c>
      <c r="C34" s="71">
        <v>86197</v>
      </c>
      <c r="D34" s="71">
        <v>0</v>
      </c>
      <c r="E34" s="71">
        <v>229420</v>
      </c>
      <c r="F34" s="71">
        <v>819217</v>
      </c>
    </row>
    <row r="35" spans="1:6" ht="12.75">
      <c r="A35" s="70" t="s">
        <v>32</v>
      </c>
      <c r="B35" s="71">
        <v>4292969</v>
      </c>
      <c r="C35" s="71">
        <v>128079</v>
      </c>
      <c r="D35" s="71">
        <v>448000</v>
      </c>
      <c r="E35" s="71">
        <v>60051</v>
      </c>
      <c r="F35" s="71">
        <v>1668686</v>
      </c>
    </row>
    <row r="36" spans="1:6" ht="12.75">
      <c r="A36" s="70" t="s">
        <v>40</v>
      </c>
      <c r="B36" s="71">
        <v>1664296</v>
      </c>
      <c r="C36" s="71">
        <v>0</v>
      </c>
      <c r="D36" s="71">
        <v>0</v>
      </c>
      <c r="E36" s="71">
        <v>96589</v>
      </c>
      <c r="F36" s="71">
        <v>923991</v>
      </c>
    </row>
    <row r="37" spans="1:6" ht="12.75">
      <c r="A37" s="70" t="s">
        <v>35</v>
      </c>
      <c r="B37" s="71">
        <v>974940</v>
      </c>
      <c r="C37" s="71">
        <v>48251</v>
      </c>
      <c r="D37" s="71">
        <v>0</v>
      </c>
      <c r="E37" s="71">
        <v>0</v>
      </c>
      <c r="F37" s="71">
        <v>422776</v>
      </c>
    </row>
    <row r="38" spans="1:6" ht="12.75">
      <c r="A38" s="70" t="s">
        <v>68</v>
      </c>
      <c r="B38" s="71">
        <v>203763</v>
      </c>
      <c r="C38" s="71">
        <v>8530</v>
      </c>
      <c r="D38" s="71">
        <v>0</v>
      </c>
      <c r="E38" s="71">
        <v>1276</v>
      </c>
      <c r="F38" s="71">
        <v>124204</v>
      </c>
    </row>
    <row r="39" spans="1:6" ht="12.75">
      <c r="A39" s="70" t="s">
        <v>67</v>
      </c>
      <c r="B39" s="71">
        <v>436342</v>
      </c>
      <c r="C39" s="71">
        <v>2852</v>
      </c>
      <c r="D39" s="71">
        <v>4709</v>
      </c>
      <c r="E39" s="72" t="s">
        <v>38</v>
      </c>
      <c r="F39" s="71">
        <v>199568</v>
      </c>
    </row>
    <row r="40" spans="1:6" ht="12.75">
      <c r="A40" s="70" t="s">
        <v>66</v>
      </c>
      <c r="B40" s="71">
        <v>708241</v>
      </c>
      <c r="C40" s="72" t="s">
        <v>38</v>
      </c>
      <c r="D40" s="71">
        <v>0</v>
      </c>
      <c r="E40" s="71">
        <v>209866</v>
      </c>
      <c r="F40" s="71">
        <v>392421</v>
      </c>
    </row>
    <row r="41" spans="1:6" ht="12.75">
      <c r="A41" s="70" t="s">
        <v>65</v>
      </c>
      <c r="B41" s="71">
        <v>1261876</v>
      </c>
      <c r="C41" s="71">
        <v>0</v>
      </c>
      <c r="D41" s="71">
        <v>0</v>
      </c>
      <c r="E41" s="71">
        <v>281896</v>
      </c>
      <c r="F41" s="71">
        <v>685585</v>
      </c>
    </row>
    <row r="42" spans="1:6" ht="12.75">
      <c r="A42" s="70" t="s">
        <v>64</v>
      </c>
      <c r="B42" s="71">
        <v>10824820</v>
      </c>
      <c r="C42" s="71">
        <v>0</v>
      </c>
      <c r="D42" s="71">
        <v>0</v>
      </c>
      <c r="E42" s="71">
        <v>721505</v>
      </c>
      <c r="F42" s="71">
        <v>6568370</v>
      </c>
    </row>
    <row r="43" spans="1:6" ht="12.75">
      <c r="A43" s="70" t="s">
        <v>39</v>
      </c>
      <c r="B43" s="71">
        <v>5950</v>
      </c>
      <c r="C43" s="71">
        <v>0</v>
      </c>
      <c r="D43" s="71">
        <v>0</v>
      </c>
      <c r="E43" s="71">
        <v>2704</v>
      </c>
      <c r="F43" s="71">
        <v>2734</v>
      </c>
    </row>
    <row r="44" spans="1:6" ht="12.75">
      <c r="A44" s="70" t="s">
        <v>63</v>
      </c>
      <c r="B44" s="71">
        <v>722024</v>
      </c>
      <c r="C44" s="71">
        <v>28790</v>
      </c>
      <c r="D44" s="71">
        <v>0</v>
      </c>
      <c r="E44" s="71">
        <v>191283</v>
      </c>
      <c r="F44" s="71">
        <v>409346</v>
      </c>
    </row>
    <row r="46" ht="12.75">
      <c r="A46" s="68" t="s">
        <v>85</v>
      </c>
    </row>
    <row r="47" spans="1:2" ht="12.75">
      <c r="A47" s="68" t="s">
        <v>38</v>
      </c>
      <c r="B47" s="68" t="s">
        <v>48</v>
      </c>
    </row>
  </sheetData>
  <printOptions/>
  <pageMargins left="0.787401575" right="0.787401575" top="0.984251969" bottom="0.984251969" header="0.5" footer="0.5"/>
  <pageSetup fitToHeight="0" fitToWidth="0" horizontalDpi="300" verticalDpi="300" orientation="portrait" pageOrder="overThenDown" paperSize="9"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_rels/item5.xml.rels><?xml version="1.0" encoding="utf-8" standalone="yes"?><Relationships xmlns="http://schemas.openxmlformats.org/package/2006/relationships"><Relationship Id="rId1" Type="http://schemas.openxmlformats.org/officeDocument/2006/relationships/customXmlProps" Target="itemProps5.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11EA2DCDABDF445A86FC6908F54AC80" ma:contentTypeVersion="22" ma:contentTypeDescription="Create a new document." ma:contentTypeScope="" ma:versionID="ca250d455e96687c203e57a326bb3fa9">
  <xsd:schema xmlns:xsd="http://www.w3.org/2001/XMLSchema" xmlns:xs="http://www.w3.org/2001/XMLSchema" xmlns:p="http://schemas.microsoft.com/office/2006/metadata/properties" xmlns:ns2="c37b5790-acd4-42f4-8325-bee80aaab7c3" xmlns:ns3="830b4a80-df52-4f19-a9d2-14f553f08061" targetNamespace="http://schemas.microsoft.com/office/2006/metadata/properties" ma:root="true" ma:fieldsID="4187816e450c37d3f492d65a86cb8818" ns2:_="" ns3:_="">
    <xsd:import namespace="c37b5790-acd4-42f4-8325-bee80aaab7c3"/>
    <xsd:import namespace="830b4a80-df52-4f19-a9d2-14f553f08061"/>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DateTaken" minOccurs="0"/>
                <xsd:element ref="ns3:MediaLengthInSeconds"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3:MediaServiceOCR" minOccurs="0"/>
                <xsd:element ref="ns3:MediaServiceLocation" minOccurs="0"/>
                <xsd:element ref="ns2:SharedWithUsers" minOccurs="0"/>
                <xsd:element ref="ns2:SharedWithDetails" minOccurs="0"/>
                <xsd:element ref="ns2:TaxCatchAll" minOccurs="0"/>
                <xsd:element ref="ns3:lcf76f155ced4ddcb4097134ff3c332f"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37b5790-acd4-42f4-8325-bee80aaab7c3"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9133c8b8-f2d2-48c1-a635-3ac3b1960140}" ma:internalName="TaxCatchAll" ma:showField="CatchAllData" ma:web="c37b5790-acd4-42f4-8325-bee80aaab7c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830b4a80-df52-4f19-a9d2-14f553f08061"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LengthInSeconds" ma:index="14" nillable="true" ma:displayName="Length (seconds)" ma:internalName="MediaLengthInSeconds" ma:readOnly="true">
      <xsd:simpleType>
        <xsd:restriction base="dms:Unknow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AutoTags" ma:index="17" nillable="true" ma:displayName="Tags" ma:internalName="MediaServiceAutoTags"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Location" ma:index="21" nillable="true" ma:displayName="Location" ma:internalName="MediaServiceLocation" ma:readOnly="true">
      <xsd:simpleType>
        <xsd:restriction base="dms:Text"/>
      </xsd:simpleType>
    </xsd:element>
    <xsd:element name="lcf76f155ced4ddcb4097134ff3c332f" ma:index="26" nillable="true" ma:taxonomy="true" ma:internalName="lcf76f155ced4ddcb4097134ff3c332f" ma:taxonomyFieldName="MediaServiceImageTags" ma:displayName="Image Tags" ma:readOnly="false" ma:fieldId="{5cf76f15-5ced-4ddc-b409-7134ff3c332f}" ma:taxonomyMulti="true" ma:sspId="3c847585-2009-4777-bb37-4ef53c124a53"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7"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1 6 "   s t a n d a l o n e = " n o " ? > < D a t a M a s h u p   x m l n s = " h t t p : / / s c h e m a s . m i c r o s o f t . c o m / D a t a M a s h u p " > A A A A A N A G A A B Q S w M E F A A G A A g A A A A h A C r d q k D S A A A A N w E A A B M A C A J b Q 2 9 u d G V u d F 9 U e X B l c 1 0 u e G 1 s I K I E A i i g A A I 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y P v U 7 E M B C E e y T e w d r + s o E C I Z T k C n 5 K u O J 4 g J W z y V n Y a 8 t e U O 7 t c S 5 U Q L k / M 9 9 M t 1 + C N 1 + c i 4 v S w 0 3 T g m G x c X Q y 9 / B + f N n d g y l K M p K P w j 2 c u c B + u L 7 q j u f E x V S 1 l B 5 O q u k B s d g T B y p N T C z 1 M s U c S O u Y Z 0 x k P 2 h m v G 3 b O 7 R R l E V 3 u n r A 0 D 3 x R J 9 e z f N S 1 1 u S A O Z x + 1 p B P S g v i s m T E 8 B / B Z X 3 S 0 I p e W d J a z N c r 1 X 3 V p t m N 7 I 5 U N Z X C t U Y K 2 Z y M x 6 2 g M 1 f n w v 6 x w A v t Y d v A A A A / / 8 D A F B L A w Q U A A I A C A A A A C E A t s 3 n b q w A A A D 3 A A A A E g A A A E N v b m Z p Z y 9 Q Y W N r Y W d l L n h t b H q / e 7 + N f U V u j k J Z a l F x Z n 6 e r Z K h n o G S Q n F J Y l 5 K Y k 5 + X q q t U l 6 + k r 0 d L 5 d N Q G J y d m J 6 q g J Q d V 6 x V U V x i q 1 S R k l J g Z W + f n l 5 u V 6 5 s V 5 + U b q + k Y G B o X 6 E r 0 9 w c k Z q b q I S X H E m Y c W 6 m X k g a 5 N T l e x s w i C u s T P S M z Q w 0 D M z A T r K R h 8 m a O O b m Y d Q Y A S U A 8 k i C d o 4 l + a U l B a l 2 q W k 6 r q 4 2 u j D u D b 6 U D / Y A Q A A A P / / A w B Q S w M E F A A C A A g A A A A h A P 7 V 7 6 T g A Q A A d w c A A B M A A A B G b 3 J t d W x h c y 9 T Z W N 0 a W 9 u M S 5 t 7 F N L b t s w E F 3 X Q O 5 A q B s b U A V T l Y M E h R a G n S b d F E m l o o u o I C h 5 L A v l x y B H d g z D t + k Z e o F c r F T V I k 0 q 9 b d p F 9 G G 4 n s z w z c c P g s F V l q R p F 3 p i 8 H A r r i B B Q G 1 Y V t u 1 7 x g I a V j e s J o N D k m M R G A R w P i v q s a h A C H z O w m m O u i l q B w + L I S E M y 0 Q r e x Q y / L E j q f Z i V I q J T l M j s 5 D a M J O 0 v S a c r e c Y v A w j E 9 z c b P K b v k x Q d e V q r M x t E X l B l Y s h 1 w k 4 0 p e 8 O 3 b M 6 R Z 9 3 K A r x B b + R f z 0 F U s k I w s f f E 8 8 l M i 1 o q G 9 P I J 2 e q 0 A t X P q b h J P S d f o 2 Q 4 E 5 A f P c b v N Y K 3 o / 8 t s W n 3 s X t p x U Y U o L F e o l A L o A v w H i u 6 5 T n L v z S a O l y W 9 g O 2 z v x y f V X f C p E U n D B j Y 3 R 1 N 8 X P o f b j 8 r l O K U k 3 a 3 v K q a G K 7 v U R r b S H Q d 2 2 C v E 3 + 8 9 r C S 4 V l 8 p P I 6 C J v 7 g k 7 1 X g n Y g u i 1 B u M F v G B M 8 B / E D U 6 s K O 8 G e + G 0 z u m 6 0 L 8 M i 0 + t G c g / R k 6 d z y z Z c 1 N D J W O R Y 2 0 6 q 0 G r Z Q 8 j m q T J o k n 8 W c Y 8 7 9 M 6 O u P d G z i G v A K 0 t V i D 5 L 6 f 5 c P r u 4 I 5 O V S 1 z M A c n y w P 1 7 G 3 i j Y 4 G l f p 9 F V 1 u N v + v n c 2 f + D l 8 9 P O / 9 f O j L / / e l 5 8 B A A D / / w M A U E s B A i 0 A F A A G A A g A A A A h A C r d q k D S A A A A N w E A A B M A A A A A A A A A A A A A A A A A A A A A A F t D b 2 5 0 Z W 5 0 X 1 R 5 c G V z X S 5 4 b W x Q S w E C L Q A U A A I A C A A A A C E A t s 3 n b q w A A A D 3 A A A A E g A A A A A A A A A A A A A A A A A L A w A A Q 2 9 u Z m l n L 1 B h Y 2 t h Z 2 U u e G 1 s U E s B A i 0 A F A A C A A g A A A A h A P 7 V 7 6 T g A Q A A d w c A A B M A A A A A A A A A A A A A A A A A 5 w M A A E Z v c m 1 1 b G F z L 1 N l Y 3 R p b 2 4 x L m 1 Q S w U G A A A A A A M A A w D C A A A A + A U A A A A A E Q E A A O + 7 v z w / e G 1 s I H Z l c n N p b 2 4 9 I j E u M C I g c 3 R h b m R h b G 9 u Z T 0 i b m 8 i P z 4 N C 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g o i A A A A A A A A 6 C E A A O + 7 v z w / e G 1 s I H Z l c n N p b 2 4 9 I j E u M C I g c 3 R h b m R h b G 9 u Z T 0 i b m 8 i P z 4 N C j x M b 2 N h b F B h Y 2 t h Z 2 V N Z X R h Z G F 0 Y U Z p b G U g e G 1 s b n M 6 e H N k P S J o d H R w O i 8 v d 3 d 3 L n c z L m 9 y Z y 8 y M D A x L 1 h N T F N j a G V t Y S I g e G 1 s b n M 6 e H N p P S J o d H R w O i 8 v d 3 d 3 L n c z L m 9 y Z y 8 y M D A x L 1 h N T F N j a G V t Y S 1 p b n N 0 Y W 5 j Z S I + P E l 0 Z W 1 z P j x J d G V t P j x J d G V t T G 9 j Y X R p b 2 4 + P E l 0 Z W 1 U e X B l P k Z v c m 1 1 b G E 8 L 0 l 0 Z W 1 U e X B l P j x J d G V t U G F 0 a D 5 T Z W N 0 a W 9 u M S 9 l b n Z f d 2 F z c G F j X z I x M T A x O F 8 x N D U 2 P C 9 J d G V t U G F 0 a D 4 8 L 0 l 0 Z W 1 M b 2 N h d G l v b j 4 8 U 3 R h Y m x l R W 5 0 c m l l c z 4 8 R W 5 0 c n k g V H l w Z T 0 i Q W R k Z W R U b 0 R h d G F N b 2 R l b C I g V m F s d W U 9 I m w w I i 8 + P E V u d H J 5 I F R 5 c G U 9 I k J 1 Z m Z l c k 5 l e H R S Z W Z y Z X N o I i B W Y W x 1 Z T 0 i b D E i L z 4 8 R W 5 0 c n k g V H l w Z T 0 i R m l s b E N v d W 5 0 I i B W Y W x 1 Z T 0 i b D A i L z 4 8 R W 5 0 c n k g V H l w Z T 0 i R m l s b E V u Y W J s Z W Q i I F Z h b H V l P S J s M S I v P j x F b n R y e S B U e X B l P S J G a W x s R X J y b 3 J D b 2 R l I i B W Y W x 1 Z T 0 i c 1 V u a 2 5 v d 2 4 i L z 4 8 R W 5 0 c n k g V H l w Z T 0 i R m l s b E V y c m 9 y Q 2 9 1 b n Q i I F Z h b H V l P S J s M C I v P j x F b n R y e S B U e X B l P S J G a W x s T G F z d F V w Z G F 0 Z W Q i I F Z h b H V l P S J k M j A y M i 0 w M y 0 w N F Q x M j o y O D o 0 M S 4 y N T M z N D c 5 W i I v P j x F b n R y e S B U e X B l P S J G a W x s Q 2 9 s d W 1 u V H l w Z X M i I F Z h b H V l P S J z Q X d Z R 0 J n W U d C Z 1 l H Q l F Z R 0 J n W T 0 i L z 4 8 R W 5 0 c n k g V H l w Z T 0 i R m l s b E N v b H V t b k 5 h b W V z I i B W Y W x 1 Z T 0 i c 1 s m c X V v d D t 0 a W 1 l J n F 1 b 3 Q 7 L C Z x d W 9 0 O 2 d l b y Z x d W 9 0 O y w m c X V v d D t n Z W 9 f b G F i Z W w m c X V v d D s s J n F 1 b 3 Q 7 d W 5 p d C Z x d W 9 0 O y w m c X V v d D t 1 b m l 0 X 2 x h Y m V s J n F 1 b 3 Q 7 L C Z x d W 9 0 O 3 d h c 3 R l J n F 1 b 3 Q 7 L C Z x d W 9 0 O 3 d h c 3 R l X 2 x h Y m V s J n F 1 b 3 Q 7 L C Z x d W 9 0 O 3 d z d F 9 v c G V y J n F 1 b 3 Q 7 L C Z x d W 9 0 O 3 d z d F 9 v c G V y X 2 x h Y m V s J n F 1 b 3 Q 7 L C Z x d W 9 0 O 2 9 i c 1 9 2 Y W x 1 Z S Z x d W 9 0 O y w m c X V v d D t v Y n N f c 3 R h d H V z J n F 1 b 3 Q 7 L C Z x d W 9 0 O 2 9 i c 1 9 j b 2 5 m J n F 1 b 3 Q 7 L C Z x d W 9 0 O 2 9 i c 1 9 j b 2 1 t Z W 5 0 X 2 V z d G F 0 J n F 1 b 3 Q 7 L C Z x d W 9 0 O 2 9 i c 1 9 j b 2 1 t Z W 5 0 J n F 1 b 3 Q 7 X S I v P j x F b n R y e S B U e X B l P S J G a W x s Z W R D b 2 1 w b G V 0 Z V J l c 3 V s d F R v V 2 9 y a 3 N o Z W V 0 I i B W Y W x 1 Z T 0 i b D E i L z 4 8 R W 5 0 c n k g V H l w Z T 0 i R m l s b F N 0 Y X R 1 c y I g V m F s d W U 9 I n N X Y W l 0 a W 5 n R m 9 y R X h j Z W x S Z W Z y Z X N o I i 8 + P E V u d H J 5 I F R 5 c G U 9 I k Z p b G x U b 0 R h d G F N b 2 R l b E V u Y W J s Z W Q i I F Z h b H V l P S J s M C I v P j x F b n R y e S B U e X B l P S J J c 1 B y a X Z h d G U i I F Z h b H V l P S J s M C I v P j x F b n R y e S B U e X B l P S J S Z W x h d G l v b n N o a X B J b m Z v Q 2 9 u d G F p b m V y I i B W Y W x 1 Z T 0 i c 3 s m c X V v d D t j b 2 x 1 b W 5 D b 3 V u d C Z x d W 9 0 O z o x N C w m c X V v d D t r Z X l D b 2 x 1 b W 5 O Y W 1 l c y Z x d W 9 0 O z p b X S w m c X V v d D t x d W V y e V J l b G F 0 a W 9 u c 2 h p c H M m c X V v d D s 6 W 1 0 s J n F 1 b 3 Q 7 Y 2 9 s d W 1 u S W R l b n R p d G l l c y Z x d W 9 0 O z p b J n F 1 b 3 Q 7 U 2 V j d G l v b j E v Z W 5 2 X 3 d h c 3 B h Y 1 8 y M T E w M T h f M T Q 1 N i 9 H Z c O k b m R l c n R l c i B U e X A u e 3 R p b W U s M H 0 m c X V v d D s s J n F 1 b 3 Q 7 U 2 V j d G l v b j E v Z W 5 2 X 3 d h c 3 B h Y 1 8 y M T E w M T h f M T Q 1 N i 9 H Z c O k b m R l c n R l c i B U e X A u e 2 d l b y w x f S Z x d W 9 0 O y w m c X V v d D t T Z W N 0 a W 9 u M S 9 l b n Z f d 2 F z c G F j X z I x M T A x O F 8 x N D U 2 L 0 d l w 6 R u Z G V y d G V y I F R 5 c C 5 7 Z 2 V v X 2 x h Y m V s L D J 9 J n F 1 b 3 Q 7 L C Z x d W 9 0 O 1 N l Y 3 R p b 2 4 x L 2 V u d l 9 3 Y X N w Y W N f M j E x M D E 4 X z E 0 N T Y v R 2 X D p G 5 k Z X J 0 Z X I g V H l w L n t 1 b m l 0 L D N 9 J n F 1 b 3 Q 7 L C Z x d W 9 0 O 1 N l Y 3 R p b 2 4 x L 2 V u d l 9 3 Y X N w Y W N f M j E x M D E 4 X z E 0 N T Y v R 2 X D p G 5 k Z X J 0 Z X I g V H l w L n t 1 b m l 0 X 2 x h Y m V s L D R 9 J n F 1 b 3 Q 7 L C Z x d W 9 0 O 1 N l Y 3 R p b 2 4 x L 2 V u d l 9 3 Y X N w Y W N f M j E x M D E 4 X z E 0 N T Y v R 2 X D p G 5 k Z X J 0 Z X I g V H l w L n t 3 Y X N 0 Z S w 1 f S Z x d W 9 0 O y w m c X V v d D t T Z W N 0 a W 9 u M S 9 l b n Z f d 2 F z c G F j X z I x M T A x O F 8 x N D U 2 L 0 d l w 6 R u Z G V y d G V y I F R 5 c C 5 7 d 2 F z d G V f b G F i Z W w s N n 0 m c X V v d D s s J n F 1 b 3 Q 7 U 2 V j d G l v b j E v Z W 5 2 X 3 d h c 3 B h Y 1 8 y M T E w M T h f M T Q 1 N i 9 H Z c O k b m R l c n R l c i B U e X A u e 3 d z d F 9 v c G V y L D d 9 J n F 1 b 3 Q 7 L C Z x d W 9 0 O 1 N l Y 3 R p b 2 4 x L 2 V u d l 9 3 Y X N w Y W N f M j E x M D E 4 X z E 0 N T Y v R 2 X D p G 5 k Z X J 0 Z X I g V H l w L n t 3 c 3 R f b 3 B l c l 9 s Y W J l b C w 4 f S Z x d W 9 0 O y w m c X V v d D t T Z W N 0 a W 9 u M S 9 l b n Z f d 2 F z c G F j X z I x M T A x O F 8 x N D U 2 L 0 d l w 6 R u Z G V y d G V y I F R 5 c C B t a X Q g R 2 V i a W V 0 c 3 N j a G V t Y S 5 7 b 2 J z X 3 Z h b H V l L D l 9 J n F 1 b 3 Q 7 L C Z x d W 9 0 O 1 N l Y 3 R p b 2 4 x L 2 V u d l 9 3 Y X N w Y W N f M j E x M D E 4 X z E 0 N T Y v R 2 X D p G 5 k Z X J 0 Z X I g V H l w L n t v Y n N f c 3 R h d H V z L D E w f S Z x d W 9 0 O y w m c X V v d D t T Z W N 0 a W 9 u M S 9 l b n Z f d 2 F z c G F j X z I x M T A x O F 8 x N D U 2 L 0 d l w 6 R u Z G V y d G V y I F R 5 c C 5 7 b 2 J z X 2 N v b m Y s M T F 9 J n F 1 b 3 Q 7 L C Z x d W 9 0 O 1 N l Y 3 R p b 2 4 x L 2 V u d l 9 3 Y X N w Y W N f M j E x M D E 4 X z E 0 N T Y v R 2 X D p G 5 k Z X J 0 Z X I g V H l w L n t v Y n N f Y 2 9 t b W V u d F 9 l c 3 R h d C w x M n 0 m c X V v d D s s J n F 1 b 3 Q 7 U 2 V j d G l v b j E v Z W 5 2 X 3 d h c 3 B h Y 1 8 y M T E w M T h f M T Q 1 N i 9 H Z c O k b m R l c n R l c i B U e X A u e 2 9 i c 1 9 j b 2 1 t Z W 5 0 L D E z f S Z x d W 9 0 O 1 0 s J n F 1 b 3 Q 7 Q 2 9 s d W 1 u Q 2 9 1 b n Q m c X V v d D s 6 M T Q s J n F 1 b 3 Q 7 S 2 V 5 Q 2 9 s d W 1 u T m F t Z X M m c X V v d D s 6 W 1 0 s J n F 1 b 3 Q 7 Q 2 9 s d W 1 u S W R l b n R p d G l l c y Z x d W 9 0 O z p b J n F 1 b 3 Q 7 U 2 V j d G l v b j E v Z W 5 2 X 3 d h c 3 B h Y 1 8 y M T E w M T h f M T Q 1 N i 9 H Z c O k b m R l c n R l c i B U e X A u e 3 R p b W U s M H 0 m c X V v d D s s J n F 1 b 3 Q 7 U 2 V j d G l v b j E v Z W 5 2 X 3 d h c 3 B h Y 1 8 y M T E w M T h f M T Q 1 N i 9 H Z c O k b m R l c n R l c i B U e X A u e 2 d l b y w x f S Z x d W 9 0 O y w m c X V v d D t T Z W N 0 a W 9 u M S 9 l b n Z f d 2 F z c G F j X z I x M T A x O F 8 x N D U 2 L 0 d l w 6 R u Z G V y d G V y I F R 5 c C 5 7 Z 2 V v X 2 x h Y m V s L D J 9 J n F 1 b 3 Q 7 L C Z x d W 9 0 O 1 N l Y 3 R p b 2 4 x L 2 V u d l 9 3 Y X N w Y W N f M j E x M D E 4 X z E 0 N T Y v R 2 X D p G 5 k Z X J 0 Z X I g V H l w L n t 1 b m l 0 L D N 9 J n F 1 b 3 Q 7 L C Z x d W 9 0 O 1 N l Y 3 R p b 2 4 x L 2 V u d l 9 3 Y X N w Y W N f M j E x M D E 4 X z E 0 N T Y v R 2 X D p G 5 k Z X J 0 Z X I g V H l w L n t 1 b m l 0 X 2 x h Y m V s L D R 9 J n F 1 b 3 Q 7 L C Z x d W 9 0 O 1 N l Y 3 R p b 2 4 x L 2 V u d l 9 3 Y X N w Y W N f M j E x M D E 4 X z E 0 N T Y v R 2 X D p G 5 k Z X J 0 Z X I g V H l w L n t 3 Y X N 0 Z S w 1 f S Z x d W 9 0 O y w m c X V v d D t T Z W N 0 a W 9 u M S 9 l b n Z f d 2 F z c G F j X z I x M T A x O F 8 x N D U 2 L 0 d l w 6 R u Z G V y d G V y I F R 5 c C 5 7 d 2 F z d G V f b G F i Z W w s N n 0 m c X V v d D s s J n F 1 b 3 Q 7 U 2 V j d G l v b j E v Z W 5 2 X 3 d h c 3 B h Y 1 8 y M T E w M T h f M T Q 1 N i 9 H Z c O k b m R l c n R l c i B U e X A u e 3 d z d F 9 v c G V y L D d 9 J n F 1 b 3 Q 7 L C Z x d W 9 0 O 1 N l Y 3 R p b 2 4 x L 2 V u d l 9 3 Y X N w Y W N f M j E x M D E 4 X z E 0 N T Y v R 2 X D p G 5 k Z X J 0 Z X I g V H l w L n t 3 c 3 R f b 3 B l c l 9 s Y W J l b C w 4 f S Z x d W 9 0 O y w m c X V v d D t T Z W N 0 a W 9 u M S 9 l b n Z f d 2 F z c G F j X z I x M T A x O F 8 x N D U 2 L 0 d l w 6 R u Z G V y d G V y I F R 5 c C B t a X Q g R 2 V i a W V 0 c 3 N j a G V t Y S 5 7 b 2 J z X 3 Z h b H V l L D l 9 J n F 1 b 3 Q 7 L C Z x d W 9 0 O 1 N l Y 3 R p b 2 4 x L 2 V u d l 9 3 Y X N w Y W N f M j E x M D E 4 X z E 0 N T Y v R 2 X D p G 5 k Z X J 0 Z X I g V H l w L n t v Y n N f c 3 R h d H V z L D E w f S Z x d W 9 0 O y w m c X V v d D t T Z W N 0 a W 9 u M S 9 l b n Z f d 2 F z c G F j X z I x M T A x O F 8 x N D U 2 L 0 d l w 6 R u Z G V y d G V y I F R 5 c C 5 7 b 2 J z X 2 N v b m Y s M T F 9 J n F 1 b 3 Q 7 L C Z x d W 9 0 O 1 N l Y 3 R p b 2 4 x L 2 V u d l 9 3 Y X N w Y W N f M j E x M D E 4 X z E 0 N T Y v R 2 X D p G 5 k Z X J 0 Z X I g V H l w L n t v Y n N f Y 2 9 t b W V u d F 9 l c 3 R h d C w x M n 0 m c X V v d D s s J n F 1 b 3 Q 7 U 2 V j d G l v b j E v Z W 5 2 X 3 d h c 3 B h Y 1 8 y M T E w M T h f M T Q 1 N i 9 H Z c O k b m R l c n R l c i B U e X A u e 2 9 i c 1 9 j b 2 1 t Z W 5 0 L D E z f S Z x d W 9 0 O 1 0 s J n F 1 b 3 Q 7 U m V s Y X R p b 2 5 z a G l w S W 5 m b y Z x d W 9 0 O z p b X X 0 i L z 4 8 R W 5 0 c n k g V H l w Z T 0 i U m V z d W x 0 V H l w Z S I g V m F s d W U 9 I n N F e G N l c H R p b 2 4 i L z 4 8 R W 5 0 c n k g V H l w Z T 0 i T m F 2 a W d h d G l v b l N 0 Z X B O Y W 1 l I i B W Y W x 1 Z T 0 i c 0 5 h d m l n Y X R p b 2 4 i L z 4 8 R W 5 0 c n k g V H l w Z T 0 i R m l s b E 9 i a m V j d F R 5 c G U i I F Z h b H V l P S J z V G F i b G U i L z 4 8 R W 5 0 c n k g V H l w Z T 0 i T m F t Z V V w Z G F 0 Z W R B Z n R l c k Z p b G w i I F Z h b H V l P S J s M C I v P j x F b n R y e S B U e X B l P S J G a W x s V G F y Z 2 V 0 I i B W Y W x 1 Z T 0 i c 2 V u d l 9 3 Y X N w Y W N f M j E x M D E 4 X z E 0 N T Y i L z 4 8 L 1 N 0 Y W J s Z U V u d H J p Z X M + P C 9 J d G V t P j x J d G V t P j x J d G V t T G 9 j Y X R p b 2 4 + P E l 0 Z W 1 U e X B l P k Z v c m 1 1 b G E 8 L 0 l 0 Z W 1 U e X B l P j x J d G V t U G F 0 a D 5 T Z W N 0 a W 9 u M S 9 l b n Z f d 2 F z c G F j c l 8 y M T E w M T h f M T Q 1 N j w v S X R l b V B h d G g + P C 9 J d G V t T G 9 j Y X R p b 2 4 + P F N 0 Y W J s Z U V u d H J p Z X M + P E V u d H J 5 I F R 5 c G U 9 I k F k Z G V k V G 9 E Y X R h T W 9 k Z W w i I F Z h b H V l P S J s M C I v P j x F b n R y e S B U e X B l P S J C d W Z m Z X J O Z X h 0 U m V m c m V z a C I g V m F s d W U 9 I m w x I i 8 + P E V u d H J 5 I F R 5 c G U 9 I k Z p b G x F b m F i b G V k I i B W Y W x 1 Z T 0 i b D A i L z 4 8 R W 5 0 c n k g V H l w Z T 0 i R m l s b E V y c m 9 y Q 2 9 k Z S I g V m F s d W U 9 I n N V b m t u b 3 d u I i 8 + P E V u d H J 5 I F R 5 c G U 9 I k Z p b G x F c n J v c k N v d W 5 0 I i B W Y W x 1 Z T 0 i b D A i L z 4 8 R W 5 0 c n k g V H l w Z T 0 i R m l s b E x h c 3 R V c G R h d G V k I i B W Y W x 1 Z T 0 i Z D I w M j I t M D M t M D R U M T I 6 M j g 6 N D E u M z g 3 N z I 0 M V o i L z 4 8 R W 5 0 c n k g V H l w Z T 0 i R m l s b E N v b H V t b l R 5 c G V z I i B W Y W x 1 Z T 0 i c 0 F 3 W U d C Z 1 l H Q m d V R 0 J n W U c i L z 4 8 R W 5 0 c n k g V H l w Z T 0 i R m l s b E N v b H V t b k 5 h b W V z I i B W Y W x 1 Z T 0 i c 1 s m c X V v d D t 0 a W 1 l J n F 1 b 3 Q 7 L C Z x d W 9 0 O 2 d l b y Z x d W 9 0 O y w m c X V v d D t n Z W 9 f b G F i Z W w m c X V v d D s s J n F 1 b 3 Q 7 d W 5 p d C Z x d W 9 0 O y w m c X V v d D t 1 b m l 0 X 2 x h Y m V s J n F 1 b 3 Q 7 L C Z x d W 9 0 O 3 d h c 3 R l J n F 1 b 3 Q 7 L C Z x d W 9 0 O 3 d h c 3 R l X 2 x h Y m V s J n F 1 b 3 Q 7 L C Z x d W 9 0 O 2 9 i c 1 9 2 Y W x 1 Z S Z x d W 9 0 O y w m c X V v d D t v Y n N f c 3 R h d H V z J n F 1 b 3 Q 7 L C Z x d W 9 0 O 2 9 i c 1 9 j b 2 5 m J n F 1 b 3 Q 7 L C Z x d W 9 0 O 2 9 i c 1 9 j b 2 1 t Z W 5 0 X 2 V z d G F 0 J n F 1 b 3 Q 7 L C Z x d W 9 0 O 2 9 i c 1 9 j b 2 1 t Z W 5 0 J n F 1 b 3 Q 7 X S I v P j x F b n R y e S B U e X B l P S J G a W x s Z W R D b 2 1 w b G V 0 Z V J l c 3 V s d F R v V 2 9 y a 3 N o Z W V 0 I i B W Y W x 1 Z T 0 i b D E i L z 4 8 R W 5 0 c n k g V H l w Z T 0 i R m l s b F N 0 Y X R 1 c y I g V m F s d W U 9 I n N X Y W l 0 a W 5 n R m 9 y R X h j Z W x S Z W Z y Z X N o I i 8 + P E V u d H J 5 I F R 5 c G U 9 I k Z p b G x U b 0 R h d G F N b 2 R l b E V u Y W J s Z W Q i I F Z h b H V l P S J s M C I v P j x F b n R y e S B U e X B l P S J J c 1 B y a X Z h d G U i I F Z h b H V l P S J s M C I v P j x F b n R y e S B U e X B l P S J S Z W x h d G l v b n N o a X B J b m Z v Q 2 9 u d G F p b m V y I i B W Y W x 1 Z T 0 i c 3 s m c X V v d D t j b 2 x 1 b W 5 D b 3 V u d C Z x d W 9 0 O z o x M i w m c X V v d D t r Z X l D b 2 x 1 b W 5 O Y W 1 l c y Z x d W 9 0 O z p b X S w m c X V v d D t x d W V y e V J l b G F 0 a W 9 u c 2 h p c H M m c X V v d D s 6 W 1 0 s J n F 1 b 3 Q 7 Y 2 9 s d W 1 u S W R l b n R p d G l l c y Z x d W 9 0 O z p b J n F 1 b 3 Q 7 U 2 V j d G l v b j E v Z W 5 2 X 3 d h c 3 B h Y 3 J f M j E x M D E 4 X z E 0 N T Y v R 2 X D p G 5 k Z X J 0 Z X I g V H l w L n t 0 a W 1 l L D B 9 J n F 1 b 3 Q 7 L C Z x d W 9 0 O 1 N l Y 3 R p b 2 4 x L 2 V u d l 9 3 Y X N w Y W N y X z I x M T A x O F 8 x N D U 2 L 0 d l w 6 R u Z G V y d G V y I F R 5 c C 5 7 Z 2 V v L D F 9 J n F 1 b 3 Q 7 L C Z x d W 9 0 O 1 N l Y 3 R p b 2 4 x L 2 V u d l 9 3 Y X N w Y W N y X z I x M T A x O F 8 x N D U 2 L 0 d l w 6 R u Z G V y d G V y I F R 5 c C 5 7 Z 2 V v X 2 x h Y m V s L D J 9 J n F 1 b 3 Q 7 L C Z x d W 9 0 O 1 N l Y 3 R p b 2 4 x L 2 V u d l 9 3 Y X N w Y W N y X z I x M T A x O F 8 x N D U 2 L 0 d l w 6 R u Z G V y d G V y I F R 5 c C 5 7 d W 5 p d C w z f S Z x d W 9 0 O y w m c X V v d D t T Z W N 0 a W 9 u M S 9 l b n Z f d 2 F z c G F j c l 8 y M T E w M T h f M T Q 1 N i 9 H Z c O k b m R l c n R l c i B U e X A u e 3 V u a X R f b G F i Z W w s N H 0 m c X V v d D s s J n F 1 b 3 Q 7 U 2 V j d G l v b j E v Z W 5 2 X 3 d h c 3 B h Y 3 J f M j E x M D E 4 X z E 0 N T Y v R 2 X D p G 5 k Z X J 0 Z X I g V H l w L n t 3 Y X N 0 Z S w 1 f S Z x d W 9 0 O y w m c X V v d D t T Z W N 0 a W 9 u M S 9 l b n Z f d 2 F z c G F j c l 8 y M T E w M T h f M T Q 1 N i 9 H Z c O k b m R l c n R l c i B U e X A u e 3 d h c 3 R l X 2 x h Y m V s L D Z 9 J n F 1 b 3 Q 7 L C Z x d W 9 0 O 1 N l Y 3 R p b 2 4 x L 2 V u d l 9 3 Y X N w Y W N y X z I x M T A x O F 8 x N D U 2 L 0 d l w 6 R u Z G V y d G V y I F R 5 c C B t a X Q g R 2 V i a W V 0 c 3 N j a G V t Y S 5 7 b 2 J z X 3 Z h b H V l L D d 9 J n F 1 b 3 Q 7 L C Z x d W 9 0 O 1 N l Y 3 R p b 2 4 x L 2 V u d l 9 3 Y X N w Y W N y X z I x M T A x O F 8 x N D U 2 L 0 d l w 6 R u Z G V y d G V y I F R 5 c C 5 7 b 2 J z X 3 N 0 Y X R 1 c y w 4 f S Z x d W 9 0 O y w m c X V v d D t T Z W N 0 a W 9 u M S 9 l b n Z f d 2 F z c G F j c l 8 y M T E w M T h f M T Q 1 N i 9 H Z c O k b m R l c n R l c i B U e X A u e 2 9 i c 1 9 j b 2 5 m L D l 9 J n F 1 b 3 Q 7 L C Z x d W 9 0 O 1 N l Y 3 R p b 2 4 x L 2 V u d l 9 3 Y X N w Y W N y X z I x M T A x O F 8 x N D U 2 L 0 d l w 6 R u Z G V y d G V y I F R 5 c C 5 7 b 2 J z X 2 N v b W 1 l b n R f Z X N 0 Y X Q s M T B 9 J n F 1 b 3 Q 7 L C Z x d W 9 0 O 1 N l Y 3 R p b 2 4 x L 2 V u d l 9 3 Y X N w Y W N y X z I x M T A x O F 8 x N D U 2 L 0 d l w 6 R u Z G V y d G V y I F R 5 c C 5 7 b 2 J z X 2 N v b W 1 l b n Q s M T F 9 J n F 1 b 3 Q 7 X S w m c X V v d D t D b 2 x 1 b W 5 D b 3 V u d C Z x d W 9 0 O z o x M i w m c X V v d D t L Z X l D b 2 x 1 b W 5 O Y W 1 l c y Z x d W 9 0 O z p b X S w m c X V v d D t D b 2 x 1 b W 5 J Z G V u d G l 0 a W V z J n F 1 b 3 Q 7 O l s m c X V v d D t T Z W N 0 a W 9 u M S 9 l b n Z f d 2 F z c G F j c l 8 y M T E w M T h f M T Q 1 N i 9 H Z c O k b m R l c n R l c i B U e X A u e 3 R p b W U s M H 0 m c X V v d D s s J n F 1 b 3 Q 7 U 2 V j d G l v b j E v Z W 5 2 X 3 d h c 3 B h Y 3 J f M j E x M D E 4 X z E 0 N T Y v R 2 X D p G 5 k Z X J 0 Z X I g V H l w L n t n Z W 8 s M X 0 m c X V v d D s s J n F 1 b 3 Q 7 U 2 V j d G l v b j E v Z W 5 2 X 3 d h c 3 B h Y 3 J f M j E x M D E 4 X z E 0 N T Y v R 2 X D p G 5 k Z X J 0 Z X I g V H l w L n t n Z W 9 f b G F i Z W w s M n 0 m c X V v d D s s J n F 1 b 3 Q 7 U 2 V j d G l v b j E v Z W 5 2 X 3 d h c 3 B h Y 3 J f M j E x M D E 4 X z E 0 N T Y v R 2 X D p G 5 k Z X J 0 Z X I g V H l w L n t 1 b m l 0 L D N 9 J n F 1 b 3 Q 7 L C Z x d W 9 0 O 1 N l Y 3 R p b 2 4 x L 2 V u d l 9 3 Y X N w Y W N y X z I x M T A x O F 8 x N D U 2 L 0 d l w 6 R u Z G V y d G V y I F R 5 c C 5 7 d W 5 p d F 9 s Y W J l b C w 0 f S Z x d W 9 0 O y w m c X V v d D t T Z W N 0 a W 9 u M S 9 l b n Z f d 2 F z c G F j c l 8 y M T E w M T h f M T Q 1 N i 9 H Z c O k b m R l c n R l c i B U e X A u e 3 d h c 3 R l L D V 9 J n F 1 b 3 Q 7 L C Z x d W 9 0 O 1 N l Y 3 R p b 2 4 x L 2 V u d l 9 3 Y X N w Y W N y X z I x M T A x O F 8 x N D U 2 L 0 d l w 6 R u Z G V y d G V y I F R 5 c C 5 7 d 2 F z d G V f b G F i Z W w s N n 0 m c X V v d D s s J n F 1 b 3 Q 7 U 2 V j d G l v b j E v Z W 5 2 X 3 d h c 3 B h Y 3 J f M j E x M D E 4 X z E 0 N T Y v R 2 X D p G 5 k Z X J 0 Z X I g V H l w I G 1 p d C B H Z W J p Z X R z c 2 N o Z W 1 h L n t v Y n N f d m F s d W U s N 3 0 m c X V v d D s s J n F 1 b 3 Q 7 U 2 V j d G l v b j E v Z W 5 2 X 3 d h c 3 B h Y 3 J f M j E x M D E 4 X z E 0 N T Y v R 2 X D p G 5 k Z X J 0 Z X I g V H l w L n t v Y n N f c 3 R h d H V z L D h 9 J n F 1 b 3 Q 7 L C Z x d W 9 0 O 1 N l Y 3 R p b 2 4 x L 2 V u d l 9 3 Y X N w Y W N y X z I x M T A x O F 8 x N D U 2 L 0 d l w 6 R u Z G V y d G V y I F R 5 c C 5 7 b 2 J z X 2 N v b m Y s O X 0 m c X V v d D s s J n F 1 b 3 Q 7 U 2 V j d G l v b j E v Z W 5 2 X 3 d h c 3 B h Y 3 J f M j E x M D E 4 X z E 0 N T Y v R 2 X D p G 5 k Z X J 0 Z X I g V H l w L n t v Y n N f Y 2 9 t b W V u d F 9 l c 3 R h d C w x M H 0 m c X V v d D s s J n F 1 b 3 Q 7 U 2 V j d G l v b j E v Z W 5 2 X 3 d h c 3 B h Y 3 J f M j E x M D E 4 X z E 0 N T Y v R 2 X D p G 5 k Z X J 0 Z X I g V H l w L n t v Y n N f Y 2 9 t b W V u d C w x M X 0 m c X V v d D t d L C Z x d W 9 0 O 1 J l b G F 0 a W 9 u c 2 h p c E l u Z m 8 m c X V v d D s 6 W 1 1 9 I i 8 + P E V u d H J 5 I F R 5 c G U 9 I l J l c 3 V s d F R 5 c G U i I F Z h b H V l P S J z R X h j Z X B 0 a W 9 u I i 8 + P E V u d H J 5 I F R 5 c G U 9 I k 5 h d m l n Y X R p b 2 5 T d G V w T m F t Z S I g V m F s d W U 9 I n N O Y X Z p Z 2 F 0 a W 9 u I i 8 + P E V u d H J 5 I F R 5 c G U 9 I k Z p b G x P Y m p l Y 3 R U e X B l I i B W Y W x 1 Z T 0 i c 0 N v b m 5 l Y 3 R p b 2 5 P b m x 5 I i 8 + P E V u d H J 5 I F R 5 c G U 9 I k 5 h b W V V c G R h d G V k Q W Z 0 Z X J G a W x s I i B W Y W x 1 Z T 0 i b D A i L z 4 8 L 1 N 0 Y W J s Z U V u d H J p Z X M + P C 9 J d G V t P j x J d G V t P j x J d G V t T G 9 j Y X R p b 2 4 + P E l 0 Z W 1 U e X B l P k Z v c m 1 1 b G E 8 L 0 l 0 Z W 1 U e X B l P j x J d G V t U G F 0 a D 5 T Z W N 0 a W 9 u M S 9 l b n Z f d 2 F z c G F j X z I x M T A x O F 8 x N D U 2 L 1 F 1 Z W x s Z T w v S X R l b V B h d G g + P C 9 J d G V t T G 9 j Y X R p b 2 4 + P F N 0 Y W J s Z U V u d H J p Z X M v P j w v S X R l b T 4 8 S X R l b T 4 8 S X R l b U x v Y 2 F 0 a W 9 u P j x J d G V t V H l w Z T 5 G b 3 J t d W x h P C 9 J d G V t V H l w Z T 4 8 S X R l b V B h d G g + U 2 V j d G l v b j E v Z W 5 2 X 3 d h c 3 B h Y 1 8 y M T E w M T h f M T Q 1 N i 9 I J U M z J U I 2 a G V y J T I w Z 2 V z d H V m d G U l M j B I Z W F k Z X I 8 L 0 l 0 Z W 1 Q Y X R o P j w v S X R l b U x v Y 2 F 0 a W 9 u P j x T d G F i b G V F b n R y a W V z L z 4 8 L 0 l 0 Z W 0 + P E l 0 Z W 0 + P E l 0 Z W 1 M b 2 N h d G l v b j 4 8 S X R l b V R 5 c G U + R m 9 y b X V s Y T w v S X R l b V R 5 c G U + P E l 0 Z W 1 Q Y X R o P l N l Y 3 R p b 2 4 x L 2 V u d l 9 3 Y X N w Y W N f M j E x M D E 4 X z E 0 N T Y v R 2 U l Q z M l Q T R u Z G V y d G V y J T I w V H l w P C 9 J d G V t U G F 0 a D 4 8 L 0 l 0 Z W 1 M b 2 N h d G l v b j 4 8 U 3 R h Y m x l R W 5 0 c m l l c y 8 + P C 9 J d G V t P j x J d G V t P j x J d G V t T G 9 j Y X R p b 2 4 + P E l 0 Z W 1 U e X B l P k Z v c m 1 1 b G E 8 L 0 l 0 Z W 1 U e X B l P j x J d G V t U G F 0 a D 5 T Z W N 0 a W 9 u M S 9 l b n Z f d 2 F z c G F j X z I x M T A x O F 8 x N D U 2 L 0 d l J U M z J U E 0 b m R l c n R l c i U y M F R 5 c C U y M G 1 p d C U y M E d l Y m l l d H N z Y 2 h l b W E 8 L 0 l 0 Z W 1 Q Y X R o P j w v S X R l b U x v Y 2 F 0 a W 9 u P j x T d G F i b G V F b n R y a W V z L z 4 8 L 0 l 0 Z W 0 + P E l 0 Z W 0 + P E l 0 Z W 1 M b 2 N h d G l v b j 4 8 S X R l b V R 5 c G U + R m 9 y b X V s Y T w v S X R l b V R 5 c G U + P E l 0 Z W 1 Q Y X R o P l N l Y 3 R p b 2 4 x L 2 V u d l 9 3 Y X N w Y W N y X z I x M T A x O F 8 x N D U 2 L 1 F 1 Z W x s Z T w v S X R l b V B h d G g + P C 9 J d G V t T G 9 j Y X R p b 2 4 + P F N 0 Y W J s Z U V u d H J p Z X M v P j w v S X R l b T 4 8 S X R l b T 4 8 S X R l b U x v Y 2 F 0 a W 9 u P j x J d G V t V H l w Z T 5 G b 3 J t d W x h P C 9 J d G V t V H l w Z T 4 8 S X R l b V B h d G g + U 2 V j d G l v b j E v Z W 5 2 X 3 d h c 3 B h Y 3 J f M j E x M D E 4 X z E 0 N T Y v S C V D M y V C N m h l c i U y M G d l c 3 R 1 Z n R l J T I w S G V h Z G V y P C 9 J d G V t U G F 0 a D 4 8 L 0 l 0 Z W 1 M b 2 N h d G l v b j 4 8 U 3 R h Y m x l R W 5 0 c m l l c y 8 + P C 9 J d G V t P j x J d G V t P j x J d G V t T G 9 j Y X R p b 2 4 + P E l 0 Z W 1 U e X B l P k Z v c m 1 1 b G E 8 L 0 l 0 Z W 1 U e X B l P j x J d G V t U G F 0 a D 5 T Z W N 0 a W 9 u M S 9 l b n Z f d 2 F z c G F j c l 8 y M T E w M T h f M T Q 1 N i 9 H Z S V D M y V B N G 5 k Z X J 0 Z X I l M j B U e X A 8 L 0 l 0 Z W 1 Q Y X R o P j w v S X R l b U x v Y 2 F 0 a W 9 u P j x T d G F i b G V F b n R y a W V z L z 4 8 L 0 l 0 Z W 0 + P E l 0 Z W 0 + P E l 0 Z W 1 M b 2 N h d G l v b j 4 8 S X R l b V R 5 c G U + R m 9 y b X V s Y T w v S X R l b V R 5 c G U + P E l 0 Z W 1 Q Y X R o P l N l Y 3 R p b 2 4 x L 2 V u d l 9 3 Y X N w Y W N y X z I x M T A x O F 8 x N D U 2 L 0 d l J U M z J U E 0 b m R l c n R l c i U y M F R 5 c C U y M G 1 p d C U y M E d l Y m l l d H N z Y 2 h l b W E 8 L 0 l 0 Z W 1 Q Y X R o P j w v S X R l b U x v Y 2 F 0 a W 9 u P j x T d G F i b G V F b n R y a W V z L z 4 8 L 0 l 0 Z W 0 + P E l 0 Z W 0 + P E l 0 Z W 1 M b 2 N h d G l v b j 4 8 S X R l b V R 5 c G U + Q W x s R m 9 y b X V s Y X M 8 L 0 l 0 Z W 1 U e X B l P j x J d G V t U G F 0 a D 4 8 L 0 l 0 Z W 1 Q Y X R o P j w v S X R l b U x v Y 2 F 0 a W 9 u P j x T d G F i b G V F b n R y a W V z L z 4 8 L 0 l 0 Z W 0 + P C 9 J d G V t c z 4 8 L 0 x v Y 2 F s U G F j a 2 F n Z U 1 l d G F k Y X R h R m l s Z T 4 W A A A A U E s F B g A A A A A A A A A A A A A A A A A A A A A A A N o A A A A B A A A A 0 I y d 3 w E V 0 R G M e g D A T 8 K X 6 w E A A A D a i a 3 5 w r 9 M Q Z d p / f i U 9 u k n A A A A A A I A A A A A A A N m A A D A A A A A E A A A A B c R M n X D B p S x u k e O Y K J N h O E A A A A A B I A A A K A A A A A Q A A A A 4 F C D O 5 x w S 5 2 G d G z o I v / h e F A A A A D 8 5 t 7 2 T 3 T V K V O q I B 5 E o L q L T n 7 U u O n F V B B a 3 P + L 8 n T u s H B Q Q b o L f u 8 h R n 0 t 8 U u s e U x 5 1 Y + Z b S m u b D C D + o n M 5 L t H 8 9 7 w F N 9 8 F i f T R p A e T x E o G h Q A A A B Q X V X J C O g K 8 i A / 3 6 E / m p l w r m M t i A = = < / 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5.xml><?xml version="1.0" encoding="utf-8"?>
<p:properties xmlns:p="http://schemas.microsoft.com/office/2006/metadata/properties" xmlns:xsi="http://www.w3.org/2001/XMLSchema-instance" xmlns:pc="http://schemas.microsoft.com/office/infopath/2007/PartnerControls">
  <documentManagement>
    <_dlc_DocId xmlns="c37b5790-acd4-42f4-8325-bee80aaab7c3">HXSSKMFARZKA-1519940043-1821719</_dlc_DocId>
    <_dlc_DocIdUrl xmlns="c37b5790-acd4-42f4-8325-bee80aaab7c3">
      <Url>https://eunomiacouk.sharepoint.com/sites/EunomiaDrive/_layouts/15/DocIdRedir.aspx?ID=HXSSKMFARZKA-1519940043-1821719</Url>
      <Description>HXSSKMFARZKA-1519940043-1821719</Description>
    </_dlc_DocIdUrl>
    <TaxCatchAll xmlns="c37b5790-acd4-42f4-8325-bee80aaab7c3" xsi:nil="true"/>
    <lcf76f155ced4ddcb4097134ff3c332f xmlns="830b4a80-df52-4f19-a9d2-14f553f08061">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565DC6C1-AB36-44F8-8D0A-D128EB4DD5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37b5790-acd4-42f4-8325-bee80aaab7c3"/>
    <ds:schemaRef ds:uri="830b4a80-df52-4f19-a9d2-14f553f080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51E8BFB-D78F-40FD-8B77-A06C97C85A3E}">
  <ds:schemaRefs>
    <ds:schemaRef ds:uri="http://schemas.microsoft.com/DataMashup"/>
  </ds:schemaRefs>
</ds:datastoreItem>
</file>

<file path=customXml/itemProps3.xml><?xml version="1.0" encoding="utf-8"?>
<ds:datastoreItem xmlns:ds="http://schemas.openxmlformats.org/officeDocument/2006/customXml" ds:itemID="{DBE3A86E-B5A1-4F52-9089-9D9077DEA0B1}">
  <ds:schemaRefs>
    <ds:schemaRef ds:uri="http://schemas.microsoft.com/sharepoint/v3/contenttype/forms"/>
  </ds:schemaRefs>
</ds:datastoreItem>
</file>

<file path=customXml/itemProps4.xml><?xml version="1.0" encoding="utf-8"?>
<ds:datastoreItem xmlns:ds="http://schemas.openxmlformats.org/officeDocument/2006/customXml" ds:itemID="{735FE935-50FD-46F0-95E7-0457E38555A7}">
  <ds:schemaRefs>
    <ds:schemaRef ds:uri="http://schemas.microsoft.com/sharepoint/events"/>
  </ds:schemaRefs>
</ds:datastoreItem>
</file>

<file path=customXml/itemProps5.xml><?xml version="1.0" encoding="utf-8"?>
<ds:datastoreItem xmlns:ds="http://schemas.openxmlformats.org/officeDocument/2006/customXml" ds:itemID="{6BD590B1-956C-4718-919A-88FCC01A864A}">
  <ds:schemaRefs>
    <ds:schemaRef ds:uri="c37b5790-acd4-42f4-8325-bee80aaab7c3"/>
    <ds:schemaRef ds:uri="http://schemas.openxmlformats.org/package/2006/metadata/core-properties"/>
    <ds:schemaRef ds:uri="http://schemas.microsoft.com/office/infopath/2007/PartnerControls"/>
    <ds:schemaRef ds:uri="http://purl.org/dc/elements/1.1/"/>
    <ds:schemaRef ds:uri="http://purl.org/dc/terms/"/>
    <ds:schemaRef ds:uri="http://www.w3.org/XML/1998/namespace"/>
    <ds:schemaRef ds:uri="http://schemas.microsoft.com/office/2006/documentManagement/types"/>
    <ds:schemaRef ds:uri="830b4a80-df52-4f19-a9d2-14f553f08061"/>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Christian Heidorn</Manager>
  <Company>Eurostat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Packaging Waste Statistics</dc:title>
  <dc:subject/>
  <dc:creator>Wolfgang Jenseit and Stefanie Dittrich, Oeko Institut</dc:creator>
  <cp:keywords/>
  <dc:description/>
  <cp:lastModifiedBy>Knut Utvik</cp:lastModifiedBy>
  <cp:lastPrinted>2018-03-13T15:10:09Z</cp:lastPrinted>
  <dcterms:created xsi:type="dcterms:W3CDTF">2010-09-04T16:16:10Z</dcterms:created>
  <dcterms:modified xsi:type="dcterms:W3CDTF">2023-10-27T11:38:54Z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0x010100811EA2DCDABDF445A86FC6908F54AC80</vt:lpwstr>
  </property>
  <property fmtid="{D5CDD505-2E9C-101B-9397-08002B2CF9AE}" pid="3" name="_dlc_DocIdItemGuid">
    <vt:lpwstr>7a6baa61-c4b1-4d34-9b61-ce3d924b1d7c</vt:lpwstr>
  </property>
  <property fmtid="{D5CDD505-2E9C-101B-9397-08002B2CF9AE}" pid="4" name="MediaServiceImageTags">
    <vt:lpwstr/>
  </property>
</Properties>
</file>