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65" yWindow="0" windowWidth="27795" windowHeight="12585" firstSheet="8" activeTab="13"/>
  </bookViews>
  <sheets>
    <sheet name="Figure 1" sheetId="4" r:id="rId1"/>
    <sheet name="Figure 2 " sheetId="5" r:id="rId2"/>
    <sheet name="Figure 3" sheetId="6" r:id="rId3"/>
    <sheet name="Figure 4" sheetId="7" r:id="rId4"/>
    <sheet name="Figure 5" sheetId="8" r:id="rId5"/>
    <sheet name="Figure 6" sheetId="9" r:id="rId6"/>
    <sheet name="Figure 7" sheetId="10" r:id="rId7"/>
    <sheet name="Figure 8" sheetId="12" r:id="rId8"/>
    <sheet name="Figure 9" sheetId="14" r:id="rId9"/>
    <sheet name="Figure 10" sheetId="15" r:id="rId10"/>
    <sheet name="Figure 11" sheetId="17" r:id="rId11"/>
    <sheet name="Figure 12" sheetId="18" r:id="rId12"/>
    <sheet name="Figure 13" sheetId="19" r:id="rId13"/>
    <sheet name="Figure 14" sheetId="20" r:id="rId14"/>
  </sheets>
  <definedNames/>
  <calcPr calcId="162913"/>
</workbook>
</file>

<file path=xl/sharedStrings.xml><?xml version="1.0" encoding="utf-8"?>
<sst xmlns="http://schemas.openxmlformats.org/spreadsheetml/2006/main" count="1044" uniqueCount="182">
  <si>
    <t>YEAR</t>
  </si>
  <si>
    <t>AGE</t>
  </si>
  <si>
    <t>15+</t>
  </si>
  <si>
    <t>Sum of VALUE</t>
  </si>
  <si>
    <t>Row Labels</t>
  </si>
  <si>
    <t>No client in the last 12 months</t>
  </si>
  <si>
    <t>One client or more in the last 12 months, one was dominant</t>
  </si>
  <si>
    <t>2-9 clients in the last 12 months, and none was dominant</t>
  </si>
  <si>
    <t>More than 9 clients in the last 12 months, and none was dominant</t>
  </si>
  <si>
    <t>Self-employed persons by number and importance of clients in the last 12 months, 2017 (%)</t>
  </si>
  <si>
    <t>EU-28</t>
  </si>
  <si>
    <t>Spain</t>
  </si>
  <si>
    <t>Croatia</t>
  </si>
  <si>
    <t>Cyprus</t>
  </si>
  <si>
    <t>Belgium</t>
  </si>
  <si>
    <t>Portugal</t>
  </si>
  <si>
    <t>Greece</t>
  </si>
  <si>
    <t>Italy</t>
  </si>
  <si>
    <t>Poland</t>
  </si>
  <si>
    <t>Czechia</t>
  </si>
  <si>
    <t>Austria</t>
  </si>
  <si>
    <t>Netherlands</t>
  </si>
  <si>
    <t>Estonia</t>
  </si>
  <si>
    <t>Denmark</t>
  </si>
  <si>
    <t>France</t>
  </si>
  <si>
    <t>Luxembourg</t>
  </si>
  <si>
    <t>Malta</t>
  </si>
  <si>
    <t>Germany</t>
  </si>
  <si>
    <t>Finland</t>
  </si>
  <si>
    <t>Ireland</t>
  </si>
  <si>
    <t>United Kingdom</t>
  </si>
  <si>
    <t>Slovenia</t>
  </si>
  <si>
    <t>Romania</t>
  </si>
  <si>
    <t>Lithuania</t>
  </si>
  <si>
    <t>Bulgaria</t>
  </si>
  <si>
    <t>Hungary</t>
  </si>
  <si>
    <t>Source: Eurostat LFS Survey AHM-2017</t>
  </si>
  <si>
    <t>Sweden</t>
  </si>
  <si>
    <t>Slovakia</t>
  </si>
  <si>
    <t>Latvia</t>
  </si>
  <si>
    <t>Switzerland</t>
  </si>
  <si>
    <t>Turkey</t>
  </si>
  <si>
    <t>Norway</t>
  </si>
  <si>
    <t>Iceland</t>
  </si>
  <si>
    <t>Eurostat extraction</t>
  </si>
  <si>
    <t>Cells with very low reliability, were consequently deleted</t>
  </si>
  <si>
    <t>Cells in yellow have low reliability</t>
  </si>
  <si>
    <t>Self-employed persons having at least one client in the last 12 months by control over working time.</t>
  </si>
  <si>
    <t>Self-employed persons having at least one client in the last 12 months by control over working time, 2017 (%)</t>
  </si>
  <si>
    <t>Source: Eurostat (lfso_17seworg)</t>
  </si>
  <si>
    <t>Last update</t>
  </si>
  <si>
    <t>Extracted on</t>
  </si>
  <si>
    <t>Source of data</t>
  </si>
  <si>
    <t>Eurostat</t>
  </si>
  <si>
    <t>SEX</t>
  </si>
  <si>
    <t>Total</t>
  </si>
  <si>
    <t>UNIT</t>
  </si>
  <si>
    <t>Thousand</t>
  </si>
  <si>
    <t>CTR_WTIME</t>
  </si>
  <si>
    <t>The respondent decides</t>
  </si>
  <si>
    <t>The client/s of the respondent decide(s)</t>
  </si>
  <si>
    <t>Others</t>
  </si>
  <si>
    <t>GEO/TIME</t>
  </si>
  <si>
    <t>2017</t>
  </si>
  <si>
    <t>EU - 28</t>
  </si>
  <si>
    <t>:</t>
  </si>
  <si>
    <t>Special value:</t>
  </si>
  <si>
    <t>not available</t>
  </si>
  <si>
    <t>Employed persons by professional status, sex, educational attainment level and country of birth [lfso_17cscb]</t>
  </si>
  <si>
    <t>ISCED11</t>
  </si>
  <si>
    <t xml:space="preserve">All ISCED 2011 levels </t>
  </si>
  <si>
    <t>C_BIRTH</t>
  </si>
  <si>
    <t>TIME</t>
  </si>
  <si>
    <t>GEO/WSTATUS</t>
  </si>
  <si>
    <t>Independent self-employed without employees (own-account workers)</t>
  </si>
  <si>
    <t>Dependent self-employed without employees (own-account workers)</t>
  </si>
  <si>
    <t>Self-employed without employees (own-account workers), dependency not known</t>
  </si>
  <si>
    <t>Self-employed persons without employee by professional status, EU-28, 2017 (%)</t>
  </si>
  <si>
    <t>Source: Eurostat (lfso_17cscb)</t>
  </si>
  <si>
    <t>Not able to influence content of tasks</t>
  </si>
  <si>
    <t>Able to influence both contents and order of tasks</t>
  </si>
  <si>
    <t>Able to influence only content of tasks</t>
  </si>
  <si>
    <t>Self-employed persons by autonomy, EU-28, 2017 (%)</t>
  </si>
  <si>
    <t>Source: Eurostat (EU-LFS)</t>
  </si>
  <si>
    <t>Share of self-employed persons reported being able to influence contents and order of tasks by number and importance of clients in the last 12 months, 2017 (%)</t>
  </si>
  <si>
    <t>Source: Eurostat EU-LFS</t>
  </si>
  <si>
    <t>Self-employed persons by business partners, sex and professional status [lfso_17sebusp]</t>
  </si>
  <si>
    <t>WSTATUS</t>
  </si>
  <si>
    <t>Self-employed persons</t>
  </si>
  <si>
    <t>BSNPART</t>
  </si>
  <si>
    <t>No business partner</t>
  </si>
  <si>
    <t>Self-employed network</t>
  </si>
  <si>
    <t>Co-owner</t>
  </si>
  <si>
    <t>Co-owner and self-employed network</t>
  </si>
  <si>
    <t>% no business</t>
  </si>
  <si>
    <t xml:space="preserve">Germany </t>
  </si>
  <si>
    <t>Employed persons by professional status, sex, educational attainment level and economic activity [lfso_17csna]</t>
  </si>
  <si>
    <t>GEO</t>
  </si>
  <si>
    <t>European Union (current composition)</t>
  </si>
  <si>
    <t>NACE_R2</t>
  </si>
  <si>
    <t>TIME/WSTATUS</t>
  </si>
  <si>
    <t>Total - all NACE activities</t>
  </si>
  <si>
    <t>Independent self-employed without employees</t>
  </si>
  <si>
    <t xml:space="preserve">Dependent self-employed without employees </t>
  </si>
  <si>
    <t>Agriculture, forestry and fishing</t>
  </si>
  <si>
    <t>Manufacturing</t>
  </si>
  <si>
    <t>Wholesale and retail trade; repair of motor vehicles and motorcycles</t>
  </si>
  <si>
    <t>Construction</t>
  </si>
  <si>
    <t>Administrative and support service activities</t>
  </si>
  <si>
    <t>Transportation and storage</t>
  </si>
  <si>
    <t>Arts, entertainment and recreation</t>
  </si>
  <si>
    <t>Accommodation and food service activities</t>
  </si>
  <si>
    <t>Information and communication</t>
  </si>
  <si>
    <t>Financial and insurance activities</t>
  </si>
  <si>
    <t>Education</t>
  </si>
  <si>
    <t>Real estate activities</t>
  </si>
  <si>
    <t>Professional, scientific and technical activities</t>
  </si>
  <si>
    <t>Human health and social work activities</t>
  </si>
  <si>
    <t>Other service activities</t>
  </si>
  <si>
    <t>Activities of households as employers; undifferentiated goods- and services-producing activities of households for own use</t>
  </si>
  <si>
    <t>No response</t>
  </si>
  <si>
    <t>Activities of households as employers; producing activities of households for own use</t>
  </si>
  <si>
    <t>Source: Eurostat (lfso_17csna)</t>
  </si>
  <si>
    <t>Employed persons by professional status, sex, educational attainment level and occupation [lfso_17csoc]</t>
  </si>
  <si>
    <t/>
  </si>
  <si>
    <t>Self-employed persons with employees</t>
  </si>
  <si>
    <t>Dependent self-employed without employees</t>
  </si>
  <si>
    <t>Self-employed without employees, dependency not known</t>
  </si>
  <si>
    <t>Managers</t>
  </si>
  <si>
    <t>Skilled agricultural, forestry and fishery workers</t>
  </si>
  <si>
    <t>Clerical support workers</t>
  </si>
  <si>
    <t>Professionals</t>
  </si>
  <si>
    <t>Craft and related trades workers</t>
  </si>
  <si>
    <t>u</t>
  </si>
  <si>
    <t>Technicians and associate professionals</t>
  </si>
  <si>
    <t>Service and sales workers</t>
  </si>
  <si>
    <t>Elementary occupations</t>
  </si>
  <si>
    <t>Plant and machine operators and assemblers</t>
  </si>
  <si>
    <t>ISCO08</t>
  </si>
  <si>
    <t>Self-employed persons by professional status and occupation, EU-28, 2017 (% of professionnal status).</t>
  </si>
  <si>
    <t>Source: Eurostat (lfso_17csoc)</t>
  </si>
  <si>
    <t>ISCED11/GEO</t>
  </si>
  <si>
    <t>Self-employed persons without employees</t>
  </si>
  <si>
    <t>Low education</t>
  </si>
  <si>
    <t>Medium education</t>
  </si>
  <si>
    <t>High education</t>
  </si>
  <si>
    <t>Less than primary, primary and lower secondary education (levels 0-2)</t>
  </si>
  <si>
    <t>Upper secondary and post-secondary non-tertiary education (levels 3 and 4)</t>
  </si>
  <si>
    <t>Tertiary education (levels 5-8)</t>
  </si>
  <si>
    <t>Self employed persons by professionnal status and education level, EU28, 2017 (% of concerned professionnal status).</t>
  </si>
  <si>
    <t>Self-employed persons by professional status, and educational attainment level, EU-28, 2017 (% of professionnal status).</t>
  </si>
  <si>
    <t>Main reason for becoming self-employed, 2017 (% of self-employed)</t>
  </si>
  <si>
    <t>REASON</t>
  </si>
  <si>
    <t>No job found as employee</t>
  </si>
  <si>
    <t>Usual practice in the field</t>
  </si>
  <si>
    <t>Suitable opportunity</t>
  </si>
  <si>
    <t>Continued the family business</t>
  </si>
  <si>
    <t>Germany (until 1990 former territory of the FRG)</t>
  </si>
  <si>
    <t>Source: Eurostat (lfso_17sereas)</t>
  </si>
  <si>
    <t>No difficulties</t>
  </si>
  <si>
    <t>%</t>
  </si>
  <si>
    <t>Self-employed persons reporting having no difficulties  as self-employed (% of self-employed).</t>
  </si>
  <si>
    <t>% no difficulties</t>
  </si>
  <si>
    <t>Source: Eurostat (lfso_17sediff)</t>
  </si>
  <si>
    <t>Euro area (19 countries)</t>
  </si>
  <si>
    <t>Self-employed persons by main difficulty as self-employed, sex and professional status [lfso_17sediff]</t>
  </si>
  <si>
    <t>Delayed payments or non-payments</t>
  </si>
  <si>
    <t>High administrative burden</t>
  </si>
  <si>
    <t>Periods of financial hardship</t>
  </si>
  <si>
    <t>Periods of having no customer, no assignments or project to work on</t>
  </si>
  <si>
    <t>Main difficulties as self-employed, 2017 (% of self-employed).</t>
  </si>
  <si>
    <t>Source: Eurostat (lfso_sediff)</t>
  </si>
  <si>
    <t>Share of employed persons reported being highly satisfied by professionnal status (% of concerned professional status)</t>
  </si>
  <si>
    <t>Source: Eurostat (lfso_17jscb)</t>
  </si>
  <si>
    <t xml:space="preserve">Independent self-employed without employees </t>
  </si>
  <si>
    <t>Employees</t>
  </si>
  <si>
    <t>Contributing family workers</t>
  </si>
  <si>
    <t>Employed persons by job satisfaction, sex, professional status and country of birth [lfso_17jscb]</t>
  </si>
  <si>
    <t>LEV_SATIS</t>
  </si>
  <si>
    <t>High</t>
  </si>
  <si>
    <t>Self-employed persons with employees (employers)</t>
  </si>
  <si>
    <t>Source: Eurostat (lfso_jscb)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</si>
</sst>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dd\.mm\.yy"/>
    <numFmt numFmtId="166" formatCode="#,##0.0"/>
    <numFmt numFmtId="167" formatCode="0.0%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9.2"/>
      <color rgb="FF000000"/>
      <name val="Arial"/>
      <family val="2"/>
    </font>
    <font>
      <b/>
      <sz val="10"/>
      <name val="Arial"/>
      <family val="2"/>
    </font>
    <font>
      <b/>
      <sz val="8.45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3" fillId="0" borderId="0" applyFont="0" applyFill="0" applyBorder="0" applyAlignment="0" applyProtection="0"/>
    <xf numFmtId="0" fontId="0" fillId="2" borderId="1" applyNumberFormat="0" applyFont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0" xfId="20">
      <alignment/>
      <protection/>
    </xf>
    <xf numFmtId="0" fontId="0" fillId="0" borderId="0" xfId="21">
      <alignment/>
      <protection/>
    </xf>
    <xf numFmtId="0" fontId="0" fillId="0" borderId="0" xfId="21" applyAlignment="1">
      <alignment horizontal="left"/>
      <protection/>
    </xf>
    <xf numFmtId="0" fontId="0" fillId="0" borderId="0" xfId="21" applyFill="1">
      <alignment/>
      <protection/>
    </xf>
    <xf numFmtId="0" fontId="0" fillId="0" borderId="2" xfId="21" applyFill="1" applyBorder="1">
      <alignment/>
      <protection/>
    </xf>
    <xf numFmtId="0" fontId="0" fillId="0" borderId="0" xfId="21" applyNumberFormat="1">
      <alignment/>
      <protection/>
    </xf>
    <xf numFmtId="0" fontId="0" fillId="0" borderId="2" xfId="21" applyNumberFormat="1" applyBorder="1">
      <alignment/>
      <protection/>
    </xf>
    <xf numFmtId="0" fontId="4" fillId="3" borderId="0" xfId="0" applyFont="1" applyFill="1"/>
    <xf numFmtId="0" fontId="4" fillId="0" borderId="0" xfId="0" applyFont="1"/>
    <xf numFmtId="0" fontId="4" fillId="4" borderId="0" xfId="0" applyFont="1" applyFill="1"/>
    <xf numFmtId="0" fontId="4" fillId="0" borderId="0" xfId="20" applyNumberFormat="1" applyFont="1" applyFill="1" applyBorder="1" applyAlignment="1">
      <alignment/>
      <protection/>
    </xf>
    <xf numFmtId="0" fontId="4" fillId="0" borderId="0" xfId="20" applyFont="1">
      <alignment/>
      <protection/>
    </xf>
    <xf numFmtId="0" fontId="5" fillId="0" borderId="0" xfId="20" applyFont="1" applyAlignment="1">
      <alignment horizontal="left" vertical="center" readingOrder="1"/>
      <protection/>
    </xf>
    <xf numFmtId="165" fontId="4" fillId="0" borderId="0" xfId="20" applyNumberFormat="1" applyFont="1" applyFill="1" applyBorder="1" applyAlignment="1">
      <alignment/>
      <protection/>
    </xf>
    <xf numFmtId="0" fontId="4" fillId="5" borderId="3" xfId="20" applyNumberFormat="1" applyFont="1" applyFill="1" applyBorder="1" applyAlignment="1">
      <alignment/>
      <protection/>
    </xf>
    <xf numFmtId="166" fontId="4" fillId="0" borderId="3" xfId="20" applyNumberFormat="1" applyFont="1" applyFill="1" applyBorder="1" applyAlignment="1">
      <alignment/>
      <protection/>
    </xf>
    <xf numFmtId="166" fontId="4" fillId="0" borderId="4" xfId="20" applyNumberFormat="1" applyFont="1" applyFill="1" applyBorder="1" applyAlignment="1">
      <alignment/>
      <protection/>
    </xf>
    <xf numFmtId="166" fontId="4" fillId="0" borderId="5" xfId="20" applyNumberFormat="1" applyFont="1" applyFill="1" applyBorder="1" applyAlignment="1">
      <alignment/>
      <protection/>
    </xf>
    <xf numFmtId="166" fontId="4" fillId="0" borderId="6" xfId="20" applyNumberFormat="1" applyFont="1" applyFill="1" applyBorder="1" applyAlignment="1">
      <alignment/>
      <protection/>
    </xf>
    <xf numFmtId="0" fontId="4" fillId="3" borderId="7" xfId="0" applyFont="1" applyFill="1" applyBorder="1"/>
    <xf numFmtId="164" fontId="4" fillId="4" borderId="0" xfId="0" applyNumberFormat="1" applyFont="1" applyFill="1"/>
    <xf numFmtId="166" fontId="4" fillId="0" borderId="8" xfId="20" applyNumberFormat="1" applyFont="1" applyFill="1" applyBorder="1" applyAlignment="1">
      <alignment/>
      <protection/>
    </xf>
    <xf numFmtId="164" fontId="4" fillId="4" borderId="7" xfId="0" applyNumberFormat="1" applyFont="1" applyFill="1" applyBorder="1"/>
    <xf numFmtId="0" fontId="4" fillId="0" borderId="0" xfId="24" applyNumberFormat="1" applyFont="1" applyFill="1" applyBorder="1" applyAlignment="1">
      <alignment/>
      <protection/>
    </xf>
    <xf numFmtId="0" fontId="4" fillId="0" borderId="0" xfId="24" applyFont="1">
      <alignment/>
      <protection/>
    </xf>
    <xf numFmtId="165" fontId="4" fillId="0" borderId="0" xfId="24" applyNumberFormat="1" applyFont="1" applyFill="1" applyBorder="1" applyAlignment="1">
      <alignment/>
      <protection/>
    </xf>
    <xf numFmtId="0" fontId="4" fillId="5" borderId="3" xfId="24" applyNumberFormat="1" applyFont="1" applyFill="1" applyBorder="1" applyAlignment="1">
      <alignment/>
      <protection/>
    </xf>
    <xf numFmtId="166" fontId="4" fillId="0" borderId="3" xfId="24" applyNumberFormat="1" applyFont="1" applyFill="1" applyBorder="1" applyAlignment="1">
      <alignment/>
      <protection/>
    </xf>
    <xf numFmtId="0" fontId="4" fillId="0" borderId="3" xfId="24" applyNumberFormat="1" applyFont="1" applyFill="1" applyBorder="1" applyAlignment="1">
      <alignment/>
      <protection/>
    </xf>
    <xf numFmtId="166" fontId="4" fillId="0" borderId="4" xfId="24" applyNumberFormat="1" applyFont="1" applyFill="1" applyBorder="1" applyAlignment="1">
      <alignment/>
      <protection/>
    </xf>
    <xf numFmtId="0" fontId="4" fillId="0" borderId="8" xfId="24" applyNumberFormat="1" applyFont="1" applyFill="1" applyBorder="1" applyAlignment="1">
      <alignment/>
      <protection/>
    </xf>
    <xf numFmtId="166" fontId="4" fillId="0" borderId="5" xfId="24" applyNumberFormat="1" applyFont="1" applyFill="1" applyBorder="1" applyAlignment="1">
      <alignment/>
      <protection/>
    </xf>
    <xf numFmtId="166" fontId="4" fillId="4" borderId="3" xfId="24" applyNumberFormat="1" applyFont="1" applyFill="1" applyBorder="1" applyAlignment="1">
      <alignment/>
      <protection/>
    </xf>
    <xf numFmtId="166" fontId="4" fillId="4" borderId="8" xfId="24" applyNumberFormat="1" applyFont="1" applyFill="1" applyBorder="1" applyAlignment="1">
      <alignment/>
      <protection/>
    </xf>
    <xf numFmtId="0" fontId="5" fillId="0" borderId="0" xfId="0" applyFont="1" applyAlignment="1">
      <alignment horizontal="left" vertical="center" readingOrder="1"/>
    </xf>
    <xf numFmtId="0" fontId="4" fillId="4" borderId="0" xfId="24" applyFont="1" applyFill="1">
      <alignment/>
      <protection/>
    </xf>
    <xf numFmtId="0" fontId="4" fillId="5" borderId="8" xfId="24" applyNumberFormat="1" applyFont="1" applyFill="1" applyBorder="1" applyAlignment="1">
      <alignment/>
      <protection/>
    </xf>
    <xf numFmtId="166" fontId="4" fillId="4" borderId="7" xfId="24" applyNumberFormat="1" applyFont="1" applyFill="1" applyBorder="1" applyAlignment="1">
      <alignment/>
      <protection/>
    </xf>
    <xf numFmtId="166" fontId="4" fillId="0" borderId="7" xfId="24" applyNumberFormat="1" applyFont="1" applyFill="1" applyBorder="1" applyAlignment="1">
      <alignment/>
      <protection/>
    </xf>
    <xf numFmtId="166" fontId="4" fillId="4" borderId="4" xfId="24" applyNumberFormat="1" applyFont="1" applyFill="1" applyBorder="1" applyAlignment="1">
      <alignment/>
      <protection/>
    </xf>
    <xf numFmtId="0" fontId="4" fillId="5" borderId="0" xfId="24" applyNumberFormat="1" applyFont="1" applyFill="1" applyBorder="1" applyAlignment="1">
      <alignment/>
      <protection/>
    </xf>
    <xf numFmtId="1" fontId="4" fillId="0" borderId="3" xfId="24" applyNumberFormat="1" applyFont="1" applyFill="1" applyBorder="1" applyAlignment="1">
      <alignment/>
      <protection/>
    </xf>
    <xf numFmtId="1" fontId="4" fillId="4" borderId="3" xfId="24" applyNumberFormat="1" applyFont="1" applyFill="1" applyBorder="1" applyAlignment="1">
      <alignment/>
      <protection/>
    </xf>
    <xf numFmtId="1" fontId="4" fillId="0" borderId="4" xfId="24" applyNumberFormat="1" applyFont="1" applyFill="1" applyBorder="1" applyAlignment="1">
      <alignment/>
      <protection/>
    </xf>
    <xf numFmtId="0" fontId="4" fillId="5" borderId="5" xfId="24" applyNumberFormat="1" applyFont="1" applyFill="1" applyBorder="1" applyAlignment="1">
      <alignment/>
      <protection/>
    </xf>
    <xf numFmtId="1" fontId="4" fillId="0" borderId="6" xfId="24" applyNumberFormat="1" applyFont="1" applyFill="1" applyBorder="1" applyAlignment="1">
      <alignment/>
      <protection/>
    </xf>
    <xf numFmtId="167" fontId="4" fillId="0" borderId="0" xfId="25" applyNumberFormat="1" applyFont="1"/>
    <xf numFmtId="0" fontId="4" fillId="0" borderId="7" xfId="24" applyNumberFormat="1" applyFont="1" applyFill="1" applyBorder="1" applyAlignment="1">
      <alignment/>
      <protection/>
    </xf>
    <xf numFmtId="164" fontId="4" fillId="0" borderId="0" xfId="24" applyNumberFormat="1" applyFont="1">
      <alignment/>
      <protection/>
    </xf>
    <xf numFmtId="0" fontId="3" fillId="0" borderId="0" xfId="24">
      <alignment/>
      <protection/>
    </xf>
    <xf numFmtId="0" fontId="6" fillId="0" borderId="0" xfId="24" applyFont="1" applyAlignment="1">
      <alignment horizontal="left" vertical="center" readingOrder="1"/>
      <protection/>
    </xf>
    <xf numFmtId="0" fontId="3" fillId="0" borderId="0" xfId="24">
      <alignment/>
      <protection/>
    </xf>
    <xf numFmtId="0" fontId="1" fillId="0" borderId="0" xfId="24" applyNumberFormat="1" applyFont="1" applyFill="1" applyBorder="1" applyAlignment="1">
      <alignment/>
      <protection/>
    </xf>
    <xf numFmtId="165" fontId="1" fillId="0" borderId="0" xfId="24" applyNumberFormat="1" applyFont="1" applyFill="1" applyBorder="1" applyAlignment="1">
      <alignment/>
      <protection/>
    </xf>
    <xf numFmtId="0" fontId="1" fillId="5" borderId="3" xfId="24" applyNumberFormat="1" applyFont="1" applyFill="1" applyBorder="1" applyAlignment="1">
      <alignment/>
      <protection/>
    </xf>
    <xf numFmtId="166" fontId="1" fillId="0" borderId="3" xfId="24" applyNumberFormat="1" applyFont="1" applyFill="1" applyBorder="1" applyAlignment="1">
      <alignment/>
      <protection/>
    </xf>
    <xf numFmtId="166" fontId="1" fillId="0" borderId="4" xfId="24" applyNumberFormat="1" applyFont="1" applyFill="1" applyBorder="1" applyAlignment="1">
      <alignment/>
      <protection/>
    </xf>
    <xf numFmtId="0" fontId="1" fillId="5" borderId="5" xfId="24" applyNumberFormat="1" applyFont="1" applyFill="1" applyBorder="1" applyAlignment="1">
      <alignment/>
      <protection/>
    </xf>
    <xf numFmtId="166" fontId="1" fillId="4" borderId="7" xfId="24" applyNumberFormat="1" applyFont="1" applyFill="1" applyBorder="1" applyAlignment="1">
      <alignment/>
      <protection/>
    </xf>
    <xf numFmtId="164" fontId="0" fillId="0" borderId="0" xfId="21" applyNumberFormat="1">
      <alignment/>
      <protection/>
    </xf>
    <xf numFmtId="164" fontId="0" fillId="0" borderId="2" xfId="21" applyNumberFormat="1" applyBorder="1">
      <alignment/>
      <protection/>
    </xf>
    <xf numFmtId="164" fontId="4" fillId="3" borderId="0" xfId="0" applyNumberFormat="1" applyFont="1" applyFill="1"/>
    <xf numFmtId="167" fontId="0" fillId="0" borderId="0" xfId="15" applyNumberFormat="1" applyFont="1"/>
    <xf numFmtId="166" fontId="0" fillId="0" borderId="0" xfId="0" applyNumberFormat="1"/>
    <xf numFmtId="164" fontId="2" fillId="0" borderId="0" xfId="0" applyNumberFormat="1" applyFont="1"/>
    <xf numFmtId="164" fontId="2" fillId="4" borderId="0" xfId="0" applyNumberFormat="1" applyFont="1" applyFill="1"/>
    <xf numFmtId="167" fontId="4" fillId="0" borderId="0" xfId="15" applyNumberFormat="1" applyFont="1"/>
    <xf numFmtId="164" fontId="4" fillId="4" borderId="0" xfId="24" applyNumberFormat="1" applyFont="1" applyFill="1">
      <alignment/>
      <protection/>
    </xf>
    <xf numFmtId="167" fontId="4" fillId="0" borderId="0" xfId="24" applyNumberFormat="1" applyFont="1">
      <alignment/>
      <protection/>
    </xf>
    <xf numFmtId="167" fontId="4" fillId="4" borderId="0" xfId="24" applyNumberFormat="1" applyFont="1" applyFill="1">
      <alignment/>
      <protection/>
    </xf>
    <xf numFmtId="167" fontId="4" fillId="3" borderId="0" xfId="0" applyNumberFormat="1" applyFont="1" applyFill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Percent 2" xfId="22"/>
    <cellStyle name="Note 2" xfId="23"/>
    <cellStyle name="Normal 3" xfId="24"/>
    <cellStyle name="Percent 3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Self-employed persons by number and importance of clients in the last 12 months, 2017 (%)</a:t>
            </a:r>
          </a:p>
        </c:rich>
      </c:tx>
      <c:layout>
        <c:manualLayout>
          <c:xMode val="edge"/>
          <c:yMode val="edge"/>
          <c:x val="0.00675"/>
          <c:y val="0.011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1'!$B$7</c:f>
              <c:strCache>
                <c:ptCount val="1"/>
                <c:pt idx="0">
                  <c:v>No client in the last 12 months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1'!$A$8:$A$44</c:f>
              <c:strCache/>
            </c:strRef>
          </c:cat>
          <c:val>
            <c:numRef>
              <c:f>'Figure 1'!$B$8:$B$44</c:f>
              <c:numCache/>
            </c:numRef>
          </c:val>
        </c:ser>
        <c:ser>
          <c:idx val="1"/>
          <c:order val="1"/>
          <c:tx>
            <c:strRef>
              <c:f>'Figure 1'!$C$7</c:f>
              <c:strCache>
                <c:ptCount val="1"/>
                <c:pt idx="0">
                  <c:v>One client or more in the last 12 months, one was dominant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1'!$A$8:$A$44</c:f>
              <c:strCache/>
            </c:strRef>
          </c:cat>
          <c:val>
            <c:numRef>
              <c:f>'Figure 1'!$C$8:$C$44</c:f>
              <c:numCache/>
            </c:numRef>
          </c:val>
        </c:ser>
        <c:ser>
          <c:idx val="2"/>
          <c:order val="2"/>
          <c:tx>
            <c:strRef>
              <c:f>'Figure 1'!$D$7</c:f>
              <c:strCache>
                <c:ptCount val="1"/>
                <c:pt idx="0">
                  <c:v>2-9 clients in the last 12 months, and none was dominant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1'!$A$8:$A$44</c:f>
              <c:strCache/>
            </c:strRef>
          </c:cat>
          <c:val>
            <c:numRef>
              <c:f>'Figure 1'!$D$8:$D$44</c:f>
              <c:numCache/>
            </c:numRef>
          </c:val>
        </c:ser>
        <c:ser>
          <c:idx val="3"/>
          <c:order val="3"/>
          <c:tx>
            <c:strRef>
              <c:f>'Figure 1'!$E$7</c:f>
              <c:strCache>
                <c:ptCount val="1"/>
                <c:pt idx="0">
                  <c:v>More than 9 clients in the last 12 months, and none was dominant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1'!$A$8:$A$44</c:f>
              <c:strCache/>
            </c:strRef>
          </c:cat>
          <c:val>
            <c:numRef>
              <c:f>'Figure 1'!$E$8:$E$44</c:f>
              <c:numCache/>
            </c:numRef>
          </c:val>
        </c:ser>
        <c:overlap val="100"/>
        <c:axId val="32403480"/>
        <c:axId val="23195865"/>
      </c:barChart>
      <c:catAx>
        <c:axId val="3240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95865"/>
        <c:crosses val="autoZero"/>
        <c:auto val="1"/>
        <c:lblOffset val="100"/>
        <c:noMultiLvlLbl val="0"/>
      </c:catAx>
      <c:valAx>
        <c:axId val="231958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32403480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reason for becoming self-employed, 2017 (% of self-employed)</a:t>
            </a:r>
          </a:p>
        </c:rich>
      </c:tx>
      <c:layout>
        <c:manualLayout>
          <c:xMode val="edge"/>
          <c:yMode val="edge"/>
          <c:x val="0.00675"/>
          <c:y val="0.012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'Figure 10'!$D$48</c:f>
              <c:strCache>
                <c:ptCount val="1"/>
                <c:pt idx="0">
                  <c:v>Suitable opportunity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10'!$A$49:$A$83</c:f>
              <c:strCache/>
            </c:strRef>
          </c:cat>
          <c:val>
            <c:numRef>
              <c:f>'Figure 10'!$D$49:$D$83</c:f>
              <c:numCache/>
            </c:numRef>
          </c:val>
        </c:ser>
        <c:ser>
          <c:idx val="0"/>
          <c:order val="1"/>
          <c:tx>
            <c:strRef>
              <c:f>'Figure 10'!$C$48</c:f>
              <c:strCache>
                <c:ptCount val="1"/>
                <c:pt idx="0">
                  <c:v>Usual practice in the field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10'!$A$49:$A$83</c:f>
              <c:strCache/>
            </c:strRef>
          </c:cat>
          <c:val>
            <c:numRef>
              <c:f>'Figure 10'!$C$49:$C$83</c:f>
              <c:numCache/>
            </c:numRef>
          </c:val>
        </c:ser>
        <c:ser>
          <c:idx val="3"/>
          <c:order val="2"/>
          <c:tx>
            <c:strRef>
              <c:f>'Figure 10'!$E$48</c:f>
              <c:strCache>
                <c:ptCount val="1"/>
                <c:pt idx="0">
                  <c:v>Continued the family business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10'!$A$49:$A$83</c:f>
              <c:strCache/>
            </c:strRef>
          </c:cat>
          <c:val>
            <c:numRef>
              <c:f>'Figure 10'!$E$49:$E$83</c:f>
              <c:numCache/>
            </c:numRef>
          </c:val>
        </c:ser>
        <c:ser>
          <c:idx val="2"/>
          <c:order val="3"/>
          <c:tx>
            <c:strRef>
              <c:f>'Figure 10'!$B$48</c:f>
              <c:strCache>
                <c:ptCount val="1"/>
                <c:pt idx="0">
                  <c:v>No job found as employee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10'!$A$49:$A$83</c:f>
              <c:strCache/>
            </c:strRef>
          </c:cat>
          <c:val>
            <c:numRef>
              <c:f>'Figure 10'!$B$49:$B$83</c:f>
              <c:numCache/>
            </c:numRef>
          </c:val>
        </c:ser>
        <c:overlap val="100"/>
        <c:axId val="23481458"/>
        <c:axId val="10006531"/>
      </c:barChart>
      <c:catAx>
        <c:axId val="23481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06531"/>
        <c:crosses val="autoZero"/>
        <c:auto val="1"/>
        <c:lblOffset val="100"/>
        <c:noMultiLvlLbl val="0"/>
      </c:catAx>
      <c:valAx>
        <c:axId val="100065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23481458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Self-employed persons reporting having no difficulties  as self-employed (% of self-employed),</a:t>
            </a:r>
          </a:p>
        </c:rich>
      </c:tx>
      <c:layout>
        <c:manualLayout>
          <c:xMode val="edge"/>
          <c:yMode val="edge"/>
          <c:x val="0.008"/>
          <c:y val="0.013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11'!$G$4:$G$38</c:f>
              <c:strCache/>
            </c:strRef>
          </c:cat>
          <c:val>
            <c:numRef>
              <c:f>'Figure 11'!$H$4:$H$38</c:f>
              <c:numCache/>
            </c:numRef>
          </c:val>
        </c:ser>
        <c:axId val="22949916"/>
        <c:axId val="5222653"/>
      </c:barChart>
      <c:catAx>
        <c:axId val="22949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2653"/>
        <c:crosses val="autoZero"/>
        <c:auto val="1"/>
        <c:lblOffset val="100"/>
        <c:noMultiLvlLbl val="0"/>
      </c:catAx>
      <c:valAx>
        <c:axId val="52226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294991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difficulties as self-employed, 2017 (% of self-employed).</a:t>
            </a:r>
          </a:p>
        </c:rich>
      </c:tx>
      <c:layout>
        <c:manualLayout>
          <c:xMode val="edge"/>
          <c:yMode val="edge"/>
          <c:x val="0.011"/>
          <c:y val="0.022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'Figure 12'!$C$49</c:f>
              <c:strCache>
                <c:ptCount val="1"/>
                <c:pt idx="0">
                  <c:v>High administrative burden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12'!$A$50:$A$84</c:f>
              <c:strCache/>
            </c:strRef>
          </c:cat>
          <c:val>
            <c:numRef>
              <c:f>'Figure 12'!$C$50:$C$84</c:f>
              <c:numCache/>
            </c:numRef>
          </c:val>
        </c:ser>
        <c:ser>
          <c:idx val="0"/>
          <c:order val="1"/>
          <c:tx>
            <c:strRef>
              <c:f>'Figure 12'!$B$49</c:f>
              <c:strCache>
                <c:ptCount val="1"/>
                <c:pt idx="0">
                  <c:v>Delayed payments or non-payments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12'!$A$50:$A$84</c:f>
              <c:strCache/>
            </c:strRef>
          </c:cat>
          <c:val>
            <c:numRef>
              <c:f>'Figure 12'!$B$50:$B$84</c:f>
              <c:numCache/>
            </c:numRef>
          </c:val>
        </c:ser>
        <c:ser>
          <c:idx val="2"/>
          <c:order val="2"/>
          <c:tx>
            <c:strRef>
              <c:f>'Figure 12'!$D$49</c:f>
              <c:strCache>
                <c:ptCount val="1"/>
                <c:pt idx="0">
                  <c:v>Periods of financial hardship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12'!$A$50:$A$84</c:f>
              <c:strCache/>
            </c:strRef>
          </c:cat>
          <c:val>
            <c:numRef>
              <c:f>'Figure 12'!$D$50:$D$84</c:f>
              <c:numCache/>
            </c:numRef>
          </c:val>
        </c:ser>
        <c:ser>
          <c:idx val="3"/>
          <c:order val="3"/>
          <c:tx>
            <c:strRef>
              <c:f>'Figure 12'!$E$49</c:f>
              <c:strCache>
                <c:ptCount val="1"/>
                <c:pt idx="0">
                  <c:v>Periods of having no customer, no assignments or project to work on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12'!$A$50:$A$84</c:f>
              <c:strCache/>
            </c:strRef>
          </c:cat>
          <c:val>
            <c:numRef>
              <c:f>'Figure 12'!$E$50:$E$84</c:f>
              <c:numCache/>
            </c:numRef>
          </c:val>
        </c:ser>
        <c:overlap val="100"/>
        <c:axId val="47003878"/>
        <c:axId val="20381719"/>
      </c:barChart>
      <c:catAx>
        <c:axId val="4700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81719"/>
        <c:crosses val="autoZero"/>
        <c:auto val="1"/>
        <c:lblOffset val="100"/>
        <c:noMultiLvlLbl val="0"/>
      </c:catAx>
      <c:valAx>
        <c:axId val="203817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47003878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employed persons reported being highly satisfied by professionnal status, EU-28, 2017  (% of concerned professional status)</a:t>
            </a:r>
          </a:p>
        </c:rich>
      </c:tx>
      <c:layout>
        <c:manualLayout>
          <c:xMode val="edge"/>
          <c:yMode val="edge"/>
          <c:x val="0.011"/>
          <c:y val="0.018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13'!$P$16:$P$20</c:f>
              <c:strCache/>
            </c:strRef>
          </c:cat>
          <c:val>
            <c:numRef>
              <c:f>'Figure 13'!$Q$16:$Q$20</c:f>
              <c:numCache/>
            </c:numRef>
          </c:val>
        </c:ser>
        <c:axId val="49217744"/>
        <c:axId val="40306513"/>
      </c:barChart>
      <c:catAx>
        <c:axId val="49217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0306513"/>
        <c:crosses val="autoZero"/>
        <c:auto val="1"/>
        <c:lblOffset val="100"/>
        <c:noMultiLvlLbl val="0"/>
      </c:catAx>
      <c:valAx>
        <c:axId val="403065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9525">
            <a:noFill/>
          </a:ln>
        </c:spPr>
        <c:crossAx val="4921774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employed persons reported being highly satisfied by professionnal status (% of concerned professional status)</a:t>
            </a:r>
          </a:p>
        </c:rich>
      </c:tx>
      <c:layout>
        <c:manualLayout>
          <c:xMode val="edge"/>
          <c:yMode val="edge"/>
          <c:x val="0.002"/>
          <c:y val="0.00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"/>
          <c:y val="0.1015"/>
          <c:w val="0.93225"/>
          <c:h val="0.5785"/>
        </c:manualLayout>
      </c:layout>
      <c:lineChart>
        <c:grouping val="standard"/>
        <c:varyColors val="0"/>
        <c:ser>
          <c:idx val="0"/>
          <c:order val="0"/>
          <c:tx>
            <c:strRef>
              <c:f>'Figure 14'!$B$2</c:f>
              <c:strCache>
                <c:ptCount val="1"/>
                <c:pt idx="0">
                  <c:v>Employees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14'!$A$3:$A$37</c:f>
              <c:strCache/>
            </c:strRef>
          </c:cat>
          <c:val>
            <c:numRef>
              <c:f>'Figure 14'!$B$3:$B$37</c:f>
              <c:numCache/>
            </c:numRef>
          </c:val>
          <c:smooth val="0"/>
        </c:ser>
        <c:ser>
          <c:idx val="2"/>
          <c:order val="1"/>
          <c:tx>
            <c:strRef>
              <c:f>'Figure 14'!$C$2</c:f>
              <c:strCache>
                <c:ptCount val="1"/>
                <c:pt idx="0">
                  <c:v>Self-employed persons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70C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14'!$A$3:$A$37</c:f>
              <c:strCache/>
            </c:strRef>
          </c:cat>
          <c:val>
            <c:numRef>
              <c:f>'Figure 14'!$C$3:$C$37</c:f>
              <c:numCache/>
            </c:numRef>
          </c:val>
          <c:smooth val="0"/>
        </c:ser>
        <c:ser>
          <c:idx val="3"/>
          <c:order val="2"/>
          <c:tx>
            <c:strRef>
              <c:f>'Figure 14'!$D$2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14'!$A$3:$A$37</c:f>
              <c:strCache/>
            </c:strRef>
          </c:cat>
          <c:val>
            <c:numRef>
              <c:f>'Figure 14'!$D$3:$D$37</c:f>
              <c:numCache/>
            </c:numRef>
          </c:val>
          <c:smooth val="0"/>
        </c:ser>
        <c:marker val="1"/>
        <c:axId val="27214298"/>
        <c:axId val="43602091"/>
      </c:lineChart>
      <c:catAx>
        <c:axId val="2721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02091"/>
        <c:crosses val="autoZero"/>
        <c:auto val="1"/>
        <c:lblOffset val="100"/>
        <c:noMultiLvlLbl val="0"/>
      </c:catAx>
      <c:valAx>
        <c:axId val="436020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9525">
            <a:noFill/>
          </a:ln>
        </c:spPr>
        <c:crossAx val="2721429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7575"/>
          <c:y val="0.85875"/>
          <c:w val="0.64825"/>
          <c:h val="0.133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Self-employed persons having at least one client in the last 12 months by control over working time, 2017 (%)</a:t>
            </a:r>
          </a:p>
        </c:rich>
      </c:tx>
      <c:layout>
        <c:manualLayout>
          <c:xMode val="edge"/>
          <c:yMode val="edge"/>
          <c:x val="0.00575"/>
          <c:y val="0.011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2 '!$C$10</c:f>
              <c:strCache>
                <c:ptCount val="1"/>
                <c:pt idx="0">
                  <c:v>The respondent decides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 '!$A$12:$A$46</c:f>
              <c:strCache/>
            </c:strRef>
          </c:cat>
          <c:val>
            <c:numRef>
              <c:f>'Figure 2 '!$C$12:$C$46</c:f>
              <c:numCache/>
            </c:numRef>
          </c:val>
        </c:ser>
        <c:ser>
          <c:idx val="1"/>
          <c:order val="1"/>
          <c:tx>
            <c:strRef>
              <c:f>'Figure 2 '!$D$10</c:f>
              <c:strCache>
                <c:ptCount val="1"/>
                <c:pt idx="0">
                  <c:v>The client/s of the respondent decide(s)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 '!$D$12:$D$46</c:f>
              <c:numCache/>
            </c:numRef>
          </c:val>
        </c:ser>
        <c:ser>
          <c:idx val="2"/>
          <c:order val="2"/>
          <c:tx>
            <c:strRef>
              <c:f>'Figure 2 '!$E$10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 '!$E$12:$E$46</c:f>
              <c:numCache/>
            </c:numRef>
          </c:val>
        </c:ser>
        <c:overlap val="100"/>
        <c:axId val="7436194"/>
        <c:axId val="66925747"/>
      </c:barChart>
      <c:catAx>
        <c:axId val="7436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25747"/>
        <c:crosses val="autoZero"/>
        <c:auto val="1"/>
        <c:lblOffset val="100"/>
        <c:noMultiLvlLbl val="0"/>
      </c:catAx>
      <c:valAx>
        <c:axId val="669257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7436194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Self-employed persons without employee by professional status, EU-28, 2017 (%)</a:t>
            </a:r>
          </a:p>
        </c:rich>
      </c:tx>
      <c:layout>
        <c:manualLayout>
          <c:xMode val="edge"/>
          <c:yMode val="edge"/>
          <c:x val="0.011"/>
          <c:y val="0.022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'Figure 3'!$C$13</c:f>
              <c:strCache>
                <c:ptCount val="1"/>
                <c:pt idx="0">
                  <c:v>Dependent self-employed without employees (own-account workers)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3'!$A$14:$A$48</c:f>
              <c:strCache/>
            </c:strRef>
          </c:cat>
          <c:val>
            <c:numRef>
              <c:f>'Figure 3'!$C$14:$C$48</c:f>
              <c:numCache/>
            </c:numRef>
          </c:val>
        </c:ser>
        <c:ser>
          <c:idx val="0"/>
          <c:order val="1"/>
          <c:tx>
            <c:strRef>
              <c:f>'Figure 3'!$B$13</c:f>
              <c:strCache>
                <c:ptCount val="1"/>
                <c:pt idx="0">
                  <c:v>Independent self-employed without employees (own-account workers)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3'!$A$14:$A$48</c:f>
              <c:strCache/>
            </c:strRef>
          </c:cat>
          <c:val>
            <c:numRef>
              <c:f>'Figure 3'!$B$14:$B$48</c:f>
              <c:numCache/>
            </c:numRef>
          </c:val>
        </c:ser>
        <c:ser>
          <c:idx val="2"/>
          <c:order val="2"/>
          <c:tx>
            <c:strRef>
              <c:f>'Figure 3'!$D$13</c:f>
              <c:strCache>
                <c:ptCount val="1"/>
                <c:pt idx="0">
                  <c:v>Self-employed without employees (own-account workers), dependency not known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3'!$A$14:$A$48</c:f>
              <c:strCache/>
            </c:strRef>
          </c:cat>
          <c:val>
            <c:numRef>
              <c:f>'Figure 3'!$D$14:$D$48</c:f>
              <c:numCache/>
            </c:numRef>
          </c:val>
        </c:ser>
        <c:overlap val="100"/>
        <c:axId val="65460812"/>
        <c:axId val="52276397"/>
      </c:barChart>
      <c:catAx>
        <c:axId val="65460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76397"/>
        <c:crosses val="autoZero"/>
        <c:auto val="1"/>
        <c:lblOffset val="100"/>
        <c:noMultiLvlLbl val="0"/>
      </c:catAx>
      <c:valAx>
        <c:axId val="522763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65460812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Self-employed persons by autonomy, EU-28, 2017 (%)</a:t>
            </a:r>
          </a:p>
        </c:rich>
      </c:tx>
      <c:layout>
        <c:manualLayout>
          <c:xMode val="edge"/>
          <c:yMode val="edge"/>
          <c:x val="0.011"/>
          <c:y val="0.02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4'!$C$3</c:f>
              <c:strCache>
                <c:ptCount val="1"/>
                <c:pt idx="0">
                  <c:v>Not able to influence content of tasks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4'!$B$4:$B$38</c:f>
              <c:strCache/>
            </c:strRef>
          </c:cat>
          <c:val>
            <c:numRef>
              <c:f>'Figure 4'!$C$4:$C$38</c:f>
              <c:numCache/>
            </c:numRef>
          </c:val>
        </c:ser>
        <c:ser>
          <c:idx val="2"/>
          <c:order val="1"/>
          <c:tx>
            <c:strRef>
              <c:f>'Figure 4'!$E$3</c:f>
              <c:strCache>
                <c:ptCount val="1"/>
                <c:pt idx="0">
                  <c:v>Able to influence only content of tasks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4'!$B$4:$B$38</c:f>
              <c:strCache/>
            </c:strRef>
          </c:cat>
          <c:val>
            <c:numRef>
              <c:f>'Figure 4'!$E$4:$E$38</c:f>
              <c:numCache/>
            </c:numRef>
          </c:val>
        </c:ser>
        <c:ser>
          <c:idx val="1"/>
          <c:order val="2"/>
          <c:tx>
            <c:strRef>
              <c:f>'Figure 4'!$D$3</c:f>
              <c:strCache>
                <c:ptCount val="1"/>
                <c:pt idx="0">
                  <c:v>Able to influence both contents and order of tasks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4'!$B$4:$B$38</c:f>
              <c:strCache/>
            </c:strRef>
          </c:cat>
          <c:val>
            <c:numRef>
              <c:f>'Figure 4'!$D$4:$D$38</c:f>
              <c:numCache/>
            </c:numRef>
          </c:val>
        </c:ser>
        <c:overlap val="100"/>
        <c:axId val="725526"/>
        <c:axId val="6529735"/>
      </c:barChart>
      <c:catAx>
        <c:axId val="72552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9735"/>
        <c:crosses val="autoZero"/>
        <c:auto val="1"/>
        <c:lblOffset val="100"/>
        <c:noMultiLvlLbl val="0"/>
      </c:catAx>
      <c:valAx>
        <c:axId val="65297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2552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self-employed persons reported being able to influence contents and order of tasks by number and importance of clients in the last 12 months, 2017 (%)</a:t>
            </a:r>
          </a:p>
        </c:rich>
      </c:tx>
      <c:layout>
        <c:manualLayout>
          <c:xMode val="edge"/>
          <c:yMode val="edge"/>
          <c:x val="0.006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"/>
          <c:y val="0.0995"/>
          <c:w val="0.93225"/>
          <c:h val="0.5785"/>
        </c:manualLayout>
      </c:layout>
      <c:lineChart>
        <c:grouping val="standard"/>
        <c:varyColors val="0"/>
        <c:ser>
          <c:idx val="2"/>
          <c:order val="0"/>
          <c:tx>
            <c:strRef>
              <c:f>'Figure 5'!$C$4</c:f>
              <c:strCache>
                <c:ptCount val="1"/>
                <c:pt idx="0">
                  <c:v>More than 9 clients in the last 12 months, and none was dominant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5'!$A$5:$A$40</c:f>
              <c:strCache/>
            </c:strRef>
          </c:cat>
          <c:val>
            <c:numRef>
              <c:f>'Figure 5'!$C$5:$C$40</c:f>
              <c:numCache/>
            </c:numRef>
          </c:val>
          <c:smooth val="0"/>
        </c:ser>
        <c:ser>
          <c:idx val="0"/>
          <c:order val="1"/>
          <c:tx>
            <c:strRef>
              <c:f>'Figure 5'!$B$4</c:f>
              <c:strCache>
                <c:ptCount val="1"/>
                <c:pt idx="0">
                  <c:v>2-9 clients in the last 12 months, and none was dominant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5'!$A$5:$A$40</c:f>
              <c:strCache/>
            </c:strRef>
          </c:cat>
          <c:val>
            <c:numRef>
              <c:f>'Figure 5'!$B$5:$B$40</c:f>
              <c:numCache/>
            </c:numRef>
          </c:val>
          <c:smooth val="0"/>
        </c:ser>
        <c:ser>
          <c:idx val="1"/>
          <c:order val="2"/>
          <c:tx>
            <c:strRef>
              <c:f>'Figure 5'!$D$4</c:f>
              <c:strCache>
                <c:ptCount val="1"/>
                <c:pt idx="0">
                  <c:v>One client or more in the last 12 months, one was dominant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5'!$A$5:$A$40</c:f>
              <c:strCache/>
            </c:strRef>
          </c:cat>
          <c:val>
            <c:numRef>
              <c:f>'Figure 5'!$D$5:$D$40</c:f>
              <c:numCache/>
            </c:numRef>
          </c:val>
          <c:smooth val="0"/>
        </c:ser>
        <c:marker val="1"/>
        <c:axId val="58767616"/>
        <c:axId val="59146497"/>
      </c:lineChart>
      <c:catAx>
        <c:axId val="5876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146497"/>
        <c:crosses val="autoZero"/>
        <c:auto val="1"/>
        <c:lblOffset val="100"/>
        <c:noMultiLvlLbl val="0"/>
      </c:catAx>
      <c:valAx>
        <c:axId val="5914649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9525">
            <a:noFill/>
          </a:ln>
        </c:spPr>
        <c:crossAx val="58767616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Self-employed persons by business partners, EU-28, 2017 (%)</a:t>
            </a:r>
          </a:p>
        </c:rich>
      </c:tx>
      <c:layout>
        <c:manualLayout>
          <c:xMode val="edge"/>
          <c:yMode val="edge"/>
          <c:x val="0.0665"/>
          <c:y val="0.024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'Figure 6'!$B$12</c:f>
              <c:strCache>
                <c:ptCount val="1"/>
                <c:pt idx="0">
                  <c:v>No business partner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6'!$A$13:$A$47</c:f>
              <c:strCache/>
            </c:strRef>
          </c:cat>
          <c:val>
            <c:numRef>
              <c:f>'Figure 6'!$B$13:$B$47</c:f>
              <c:numCache/>
            </c:numRef>
          </c:val>
        </c:ser>
        <c:ser>
          <c:idx val="0"/>
          <c:order val="1"/>
          <c:tx>
            <c:strRef>
              <c:f>'Figure 6'!$C$12</c:f>
              <c:strCache>
                <c:ptCount val="1"/>
                <c:pt idx="0">
                  <c:v>Self-employed network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6'!$A$13:$A$47</c:f>
              <c:strCache/>
            </c:strRef>
          </c:cat>
          <c:val>
            <c:numRef>
              <c:f>'Figure 6'!$C$13:$C$47</c:f>
              <c:numCache/>
            </c:numRef>
          </c:val>
        </c:ser>
        <c:ser>
          <c:idx val="2"/>
          <c:order val="2"/>
          <c:tx>
            <c:strRef>
              <c:f>'Figure 6'!$D$12</c:f>
              <c:strCache>
                <c:ptCount val="1"/>
                <c:pt idx="0">
                  <c:v>Co-owner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6'!$A$13:$A$47</c:f>
              <c:strCache/>
            </c:strRef>
          </c:cat>
          <c:val>
            <c:numRef>
              <c:f>'Figure 6'!$D$13:$D$47</c:f>
              <c:numCache/>
            </c:numRef>
          </c:val>
        </c:ser>
        <c:ser>
          <c:idx val="3"/>
          <c:order val="3"/>
          <c:tx>
            <c:strRef>
              <c:f>'Figure 6'!$E$12</c:f>
              <c:strCache>
                <c:ptCount val="1"/>
                <c:pt idx="0">
                  <c:v>Co-owner and self-employed network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6'!$A$13:$A$47</c:f>
              <c:strCache/>
            </c:strRef>
          </c:cat>
          <c:val>
            <c:numRef>
              <c:f>'Figure 6'!$E$13:$E$47</c:f>
              <c:numCache/>
            </c:numRef>
          </c:val>
        </c:ser>
        <c:overlap val="100"/>
        <c:axId val="62556426"/>
        <c:axId val="26136923"/>
      </c:barChart>
      <c:catAx>
        <c:axId val="6255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36923"/>
        <c:crosses val="autoZero"/>
        <c:auto val="1"/>
        <c:lblOffset val="100"/>
        <c:noMultiLvlLbl val="0"/>
      </c:catAx>
      <c:valAx>
        <c:axId val="261369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62556426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Self-employed persons by professional status and economic activity EU-28, 2017 (% of professional status)</a:t>
            </a:r>
          </a:p>
        </c:rich>
      </c:tx>
      <c:layout>
        <c:manualLayout>
          <c:xMode val="edge"/>
          <c:yMode val="edge"/>
          <c:x val="0.00425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5025"/>
          <c:w val="0.99175"/>
          <c:h val="0.73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7'!$P$13</c:f>
              <c:strCache>
                <c:ptCount val="1"/>
                <c:pt idx="0">
                  <c:v>Independent self-employed without employees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7'!$O$14:$O$29</c:f>
              <c:strCache/>
            </c:strRef>
          </c:cat>
          <c:val>
            <c:numRef>
              <c:f>'Figure 7'!$P$14:$P$29</c:f>
              <c:numCache/>
            </c:numRef>
          </c:val>
        </c:ser>
        <c:ser>
          <c:idx val="1"/>
          <c:order val="1"/>
          <c:tx>
            <c:strRef>
              <c:f>'Figure 7'!$Q$13</c:f>
              <c:strCache>
                <c:ptCount val="1"/>
                <c:pt idx="0">
                  <c:v>Dependent self-employed without employees 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7'!$O$14:$O$29</c:f>
              <c:strCache/>
            </c:strRef>
          </c:cat>
          <c:val>
            <c:numRef>
              <c:f>'Figure 7'!$Q$14:$Q$29</c:f>
              <c:numCache/>
            </c:numRef>
          </c:val>
        </c:ser>
        <c:overlap val="-25"/>
        <c:gapWidth val="75"/>
        <c:axId val="33905716"/>
        <c:axId val="36715989"/>
      </c:barChart>
      <c:catAx>
        <c:axId val="3390571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6715989"/>
        <c:crosses val="autoZero"/>
        <c:auto val="1"/>
        <c:lblOffset val="100"/>
        <c:noMultiLvlLbl val="0"/>
      </c:catAx>
      <c:valAx>
        <c:axId val="36715989"/>
        <c:scaling>
          <c:orientation val="minMax"/>
          <c:max val="2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33905716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07125"/>
          <c:y val="0.92225"/>
          <c:w val="0.635"/>
          <c:h val="0.05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Self-employed persons by professional status and occupation, EU-28, 2017 (% of professionnal status).</a:t>
            </a:r>
          </a:p>
        </c:rich>
      </c:tx>
      <c:layout>
        <c:manualLayout>
          <c:xMode val="edge"/>
          <c:yMode val="edge"/>
          <c:x val="0.00675"/>
          <c:y val="0.02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92"/>
          <c:w val="0.99175"/>
          <c:h val="0.6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8'!$F$25</c:f>
              <c:strCache>
                <c:ptCount val="1"/>
                <c:pt idx="0">
                  <c:v>Independent self-employed without employees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8'!$E$26:$E$34</c:f>
              <c:strCache/>
            </c:strRef>
          </c:cat>
          <c:val>
            <c:numRef>
              <c:f>'Figure 8'!$F$26:$F$34</c:f>
              <c:numCache/>
            </c:numRef>
          </c:val>
        </c:ser>
        <c:ser>
          <c:idx val="1"/>
          <c:order val="1"/>
          <c:tx>
            <c:strRef>
              <c:f>'Figure 8'!$G$25</c:f>
              <c:strCache>
                <c:ptCount val="1"/>
                <c:pt idx="0">
                  <c:v>Dependent self-employed without employees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8'!$E$26:$E$34</c:f>
              <c:strCache/>
            </c:strRef>
          </c:cat>
          <c:val>
            <c:numRef>
              <c:f>'Figure 8'!$G$26:$G$34</c:f>
              <c:numCache/>
            </c:numRef>
          </c:val>
        </c:ser>
        <c:axId val="62008446"/>
        <c:axId val="21205103"/>
      </c:barChart>
      <c:catAx>
        <c:axId val="620084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205103"/>
        <c:crosses val="autoZero"/>
        <c:auto val="1"/>
        <c:lblOffset val="100"/>
        <c:noMultiLvlLbl val="0"/>
      </c:catAx>
      <c:valAx>
        <c:axId val="2120510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9525">
            <a:noFill/>
          </a:ln>
        </c:spPr>
        <c:crossAx val="62008446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07425"/>
          <c:y val="0.90075"/>
          <c:w val="0.856"/>
          <c:h val="0.06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Self-employed persons by professional status, and educational attainment level, EU-28, 2017 (% of professionnal status).</a:t>
            </a:r>
          </a:p>
        </c:rich>
      </c:tx>
      <c:layout>
        <c:manualLayout>
          <c:xMode val="edge"/>
          <c:yMode val="edge"/>
          <c:x val="0.00675"/>
          <c:y val="0.013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9'!$B$13</c:f>
              <c:strCache>
                <c:ptCount val="1"/>
                <c:pt idx="0">
                  <c:v>Low education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9'!$A$16,'Figure 9'!$A$19)</c:f>
              <c:strCache/>
            </c:strRef>
          </c:cat>
          <c:val>
            <c:numRef>
              <c:f>('Figure 9'!$D$16,'Figure 9'!$D$19)</c:f>
              <c:numCache/>
            </c:numRef>
          </c:val>
        </c:ser>
        <c:ser>
          <c:idx val="1"/>
          <c:order val="1"/>
          <c:tx>
            <c:strRef>
              <c:f>'Figure 9'!$B$14</c:f>
              <c:strCache>
                <c:ptCount val="1"/>
                <c:pt idx="0">
                  <c:v>Medium education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9'!$A$16,'Figure 9'!$A$19)</c:f>
              <c:strCache/>
            </c:strRef>
          </c:cat>
          <c:val>
            <c:numRef>
              <c:f>('Figure 9'!$D$17,'Figure 9'!$D$20)</c:f>
              <c:numCache/>
            </c:numRef>
          </c:val>
        </c:ser>
        <c:ser>
          <c:idx val="2"/>
          <c:order val="2"/>
          <c:tx>
            <c:strRef>
              <c:f>'Figure 9'!$B$18</c:f>
              <c:strCache>
                <c:ptCount val="1"/>
                <c:pt idx="0">
                  <c:v>High education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9'!$A$16,'Figure 9'!$A$19)</c:f>
              <c:strCache/>
            </c:strRef>
          </c:cat>
          <c:val>
            <c:numRef>
              <c:f>('Figure 9'!$D$18,'Figure 9'!$D$21)</c:f>
              <c:numCache/>
            </c:numRef>
          </c:val>
        </c:ser>
        <c:axId val="56628200"/>
        <c:axId val="39891753"/>
      </c:barChart>
      <c:catAx>
        <c:axId val="5662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9891753"/>
        <c:crosses val="autoZero"/>
        <c:auto val="1"/>
        <c:lblOffset val="100"/>
        <c:noMultiLvlLbl val="0"/>
      </c:catAx>
      <c:valAx>
        <c:axId val="3989175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9525">
            <a:noFill/>
          </a:ln>
        </c:spPr>
        <c:crossAx val="56628200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9</xdr:row>
      <xdr:rowOff>19050</xdr:rowOff>
    </xdr:from>
    <xdr:to>
      <xdr:col>23</xdr:col>
      <xdr:colOff>66675</xdr:colOff>
      <xdr:row>33</xdr:row>
      <xdr:rowOff>19050</xdr:rowOff>
    </xdr:to>
    <xdr:graphicFrame macro="">
      <xdr:nvGraphicFramePr>
        <xdr:cNvPr id="2" name="Chart 1"/>
        <xdr:cNvGraphicFramePr/>
      </xdr:nvGraphicFramePr>
      <xdr:xfrm>
        <a:off x="7486650" y="1733550"/>
        <a:ext cx="76866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609600</xdr:colOff>
      <xdr:row>13</xdr:row>
      <xdr:rowOff>0</xdr:rowOff>
    </xdr:from>
    <xdr:to>
      <xdr:col>24</xdr:col>
      <xdr:colOff>57150</xdr:colOff>
      <xdr:row>38</xdr:row>
      <xdr:rowOff>114300</xdr:rowOff>
    </xdr:to>
    <xdr:graphicFrame macro="">
      <xdr:nvGraphicFramePr>
        <xdr:cNvPr id="2" name="Chart 1"/>
        <xdr:cNvGraphicFramePr/>
      </xdr:nvGraphicFramePr>
      <xdr:xfrm>
        <a:off x="7924800" y="2476500"/>
        <a:ext cx="67627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4</xdr:row>
      <xdr:rowOff>9525</xdr:rowOff>
    </xdr:from>
    <xdr:to>
      <xdr:col>20</xdr:col>
      <xdr:colOff>57150</xdr:colOff>
      <xdr:row>33</xdr:row>
      <xdr:rowOff>47625</xdr:rowOff>
    </xdr:to>
    <xdr:graphicFrame macro="">
      <xdr:nvGraphicFramePr>
        <xdr:cNvPr id="2" name="Chart 1"/>
        <xdr:cNvGraphicFramePr/>
      </xdr:nvGraphicFramePr>
      <xdr:xfrm>
        <a:off x="5486400" y="771525"/>
        <a:ext cx="67627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27</xdr:row>
      <xdr:rowOff>180975</xdr:rowOff>
    </xdr:from>
    <xdr:to>
      <xdr:col>25</xdr:col>
      <xdr:colOff>0</xdr:colOff>
      <xdr:row>51</xdr:row>
      <xdr:rowOff>57150</xdr:rowOff>
    </xdr:to>
    <xdr:graphicFrame macro="">
      <xdr:nvGraphicFramePr>
        <xdr:cNvPr id="2" name="Chart 1"/>
        <xdr:cNvGraphicFramePr/>
      </xdr:nvGraphicFramePr>
      <xdr:xfrm>
        <a:off x="8610600" y="5324475"/>
        <a:ext cx="67056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</xdr:row>
      <xdr:rowOff>161925</xdr:rowOff>
    </xdr:from>
    <xdr:to>
      <xdr:col>12</xdr:col>
      <xdr:colOff>523875</xdr:colOff>
      <xdr:row>30</xdr:row>
      <xdr:rowOff>104775</xdr:rowOff>
    </xdr:to>
    <xdr:graphicFrame macro="">
      <xdr:nvGraphicFramePr>
        <xdr:cNvPr id="2" name="Chart 1"/>
        <xdr:cNvGraphicFramePr/>
      </xdr:nvGraphicFramePr>
      <xdr:xfrm>
        <a:off x="1057275" y="523875"/>
        <a:ext cx="67818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</xdr:row>
      <xdr:rowOff>0</xdr:rowOff>
    </xdr:from>
    <xdr:ext cx="8220075" cy="4733925"/>
    <xdr:graphicFrame macro="">
      <xdr:nvGraphicFramePr>
        <xdr:cNvPr id="2" name="Chart 3"/>
        <xdr:cNvGraphicFramePr/>
      </xdr:nvGraphicFramePr>
      <xdr:xfrm>
        <a:off x="3657600" y="571500"/>
        <a:ext cx="82200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5</xdr:row>
      <xdr:rowOff>38100</xdr:rowOff>
    </xdr:from>
    <xdr:to>
      <xdr:col>21</xdr:col>
      <xdr:colOff>104775</xdr:colOff>
      <xdr:row>29</xdr:row>
      <xdr:rowOff>57150</xdr:rowOff>
    </xdr:to>
    <xdr:graphicFrame macro="">
      <xdr:nvGraphicFramePr>
        <xdr:cNvPr id="2" name="Chart 1"/>
        <xdr:cNvGraphicFramePr/>
      </xdr:nvGraphicFramePr>
      <xdr:xfrm>
        <a:off x="8429625" y="1000125"/>
        <a:ext cx="67818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133350</xdr:rowOff>
    </xdr:from>
    <xdr:to>
      <xdr:col>19</xdr:col>
      <xdr:colOff>38100</xdr:colOff>
      <xdr:row>41</xdr:row>
      <xdr:rowOff>19050</xdr:rowOff>
    </xdr:to>
    <xdr:graphicFrame macro="">
      <xdr:nvGraphicFramePr>
        <xdr:cNvPr id="2" name="Chart 2"/>
        <xdr:cNvGraphicFramePr/>
      </xdr:nvGraphicFramePr>
      <xdr:xfrm>
        <a:off x="5095875" y="2990850"/>
        <a:ext cx="67437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45</xdr:row>
      <xdr:rowOff>95250</xdr:rowOff>
    </xdr:from>
    <xdr:to>
      <xdr:col>14</xdr:col>
      <xdr:colOff>95250</xdr:colOff>
      <xdr:row>70</xdr:row>
      <xdr:rowOff>47625</xdr:rowOff>
    </xdr:to>
    <xdr:graphicFrame macro="">
      <xdr:nvGraphicFramePr>
        <xdr:cNvPr id="2" name="Chart 1"/>
        <xdr:cNvGraphicFramePr/>
      </xdr:nvGraphicFramePr>
      <xdr:xfrm>
        <a:off x="876300" y="8639175"/>
        <a:ext cx="76676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561975</xdr:colOff>
      <xdr:row>11</xdr:row>
      <xdr:rowOff>0</xdr:rowOff>
    </xdr:from>
    <xdr:ext cx="8543925" cy="5105400"/>
    <xdr:graphicFrame macro="">
      <xdr:nvGraphicFramePr>
        <xdr:cNvPr id="2" name="Chart 3"/>
        <xdr:cNvGraphicFramePr/>
      </xdr:nvGraphicFramePr>
      <xdr:xfrm>
        <a:off x="4276725" y="2057400"/>
        <a:ext cx="85439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19050</xdr:rowOff>
    </xdr:from>
    <xdr:to>
      <xdr:col>20</xdr:col>
      <xdr:colOff>428625</xdr:colOff>
      <xdr:row>25</xdr:row>
      <xdr:rowOff>57150</xdr:rowOff>
    </xdr:to>
    <xdr:graphicFrame macro="">
      <xdr:nvGraphicFramePr>
        <xdr:cNvPr id="2" name="Chart 2"/>
        <xdr:cNvGraphicFramePr/>
      </xdr:nvGraphicFramePr>
      <xdr:xfrm>
        <a:off x="5276850" y="19050"/>
        <a:ext cx="73437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31</xdr:row>
      <xdr:rowOff>28575</xdr:rowOff>
    </xdr:from>
    <xdr:to>
      <xdr:col>19</xdr:col>
      <xdr:colOff>28575</xdr:colOff>
      <xdr:row>57</xdr:row>
      <xdr:rowOff>9525</xdr:rowOff>
    </xdr:to>
    <xdr:graphicFrame macro="">
      <xdr:nvGraphicFramePr>
        <xdr:cNvPr id="2" name="Chart 1"/>
        <xdr:cNvGraphicFramePr/>
      </xdr:nvGraphicFramePr>
      <xdr:xfrm>
        <a:off x="1828800" y="5934075"/>
        <a:ext cx="11934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17</xdr:row>
      <xdr:rowOff>66675</xdr:rowOff>
    </xdr:from>
    <xdr:to>
      <xdr:col>22</xdr:col>
      <xdr:colOff>266700</xdr:colOff>
      <xdr:row>39</xdr:row>
      <xdr:rowOff>9525</xdr:rowOff>
    </xdr:to>
    <xdr:graphicFrame macro="">
      <xdr:nvGraphicFramePr>
        <xdr:cNvPr id="2" name="Chart 1"/>
        <xdr:cNvGraphicFramePr/>
      </xdr:nvGraphicFramePr>
      <xdr:xfrm>
        <a:off x="10334625" y="3305175"/>
        <a:ext cx="7219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1133475</xdr:colOff>
      <xdr:row>29</xdr:row>
      <xdr:rowOff>133350</xdr:rowOff>
    </xdr:from>
    <xdr:to>
      <xdr:col>12</xdr:col>
      <xdr:colOff>400050</xdr:colOff>
      <xdr:row>55</xdr:row>
      <xdr:rowOff>9525</xdr:rowOff>
    </xdr:to>
    <xdr:graphicFrame macro="">
      <xdr:nvGraphicFramePr>
        <xdr:cNvPr id="2" name="Chart 3"/>
        <xdr:cNvGraphicFramePr/>
      </xdr:nvGraphicFramePr>
      <xdr:xfrm>
        <a:off x="8658225" y="5657850"/>
        <a:ext cx="69342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workbookViewId="0" topLeftCell="A11">
      <selection activeCell="G19" sqref="G19"/>
    </sheetView>
  </sheetViews>
  <sheetFormatPr defaultColWidth="9.140625" defaultRowHeight="15"/>
  <cols>
    <col min="1" max="1" width="9.140625" style="2" customWidth="1"/>
    <col min="2" max="2" width="11.57421875" style="2" bestFit="1" customWidth="1"/>
    <col min="3" max="3" width="12.57421875" style="2" bestFit="1" customWidth="1"/>
    <col min="4" max="4" width="11.57421875" style="2" bestFit="1" customWidth="1"/>
    <col min="5" max="5" width="12.57421875" style="2" bestFit="1" customWidth="1"/>
    <col min="11" max="21" width="9.140625" style="2" customWidth="1"/>
    <col min="22" max="23" width="11.421875" style="2" customWidth="1"/>
    <col min="28" max="277" width="9.140625" style="2" customWidth="1"/>
    <col min="278" max="279" width="11.421875" style="2" customWidth="1"/>
    <col min="280" max="533" width="9.140625" style="2" customWidth="1"/>
    <col min="534" max="535" width="11.421875" style="2" customWidth="1"/>
    <col min="536" max="789" width="9.140625" style="2" customWidth="1"/>
    <col min="790" max="791" width="11.421875" style="2" customWidth="1"/>
    <col min="792" max="1045" width="9.140625" style="2" customWidth="1"/>
    <col min="1046" max="1047" width="11.421875" style="2" customWidth="1"/>
    <col min="1048" max="1301" width="9.140625" style="2" customWidth="1"/>
    <col min="1302" max="1303" width="11.421875" style="2" customWidth="1"/>
    <col min="1304" max="1557" width="9.140625" style="2" customWidth="1"/>
    <col min="1558" max="1559" width="11.421875" style="2" customWidth="1"/>
    <col min="1560" max="1813" width="9.140625" style="2" customWidth="1"/>
    <col min="1814" max="1815" width="11.421875" style="2" customWidth="1"/>
    <col min="1816" max="2069" width="9.140625" style="2" customWidth="1"/>
    <col min="2070" max="2071" width="11.421875" style="2" customWidth="1"/>
    <col min="2072" max="2325" width="9.140625" style="2" customWidth="1"/>
    <col min="2326" max="2327" width="11.421875" style="2" customWidth="1"/>
    <col min="2328" max="2581" width="9.140625" style="2" customWidth="1"/>
    <col min="2582" max="2583" width="11.421875" style="2" customWidth="1"/>
    <col min="2584" max="2837" width="9.140625" style="2" customWidth="1"/>
    <col min="2838" max="2839" width="11.421875" style="2" customWidth="1"/>
    <col min="2840" max="3093" width="9.140625" style="2" customWidth="1"/>
    <col min="3094" max="3095" width="11.421875" style="2" customWidth="1"/>
    <col min="3096" max="3349" width="9.140625" style="2" customWidth="1"/>
    <col min="3350" max="3351" width="11.421875" style="2" customWidth="1"/>
    <col min="3352" max="3605" width="9.140625" style="2" customWidth="1"/>
    <col min="3606" max="3607" width="11.421875" style="2" customWidth="1"/>
    <col min="3608" max="3861" width="9.140625" style="2" customWidth="1"/>
    <col min="3862" max="3863" width="11.421875" style="2" customWidth="1"/>
    <col min="3864" max="4117" width="9.140625" style="2" customWidth="1"/>
    <col min="4118" max="4119" width="11.421875" style="2" customWidth="1"/>
    <col min="4120" max="4373" width="9.140625" style="2" customWidth="1"/>
    <col min="4374" max="4375" width="11.421875" style="2" customWidth="1"/>
    <col min="4376" max="4629" width="9.140625" style="2" customWidth="1"/>
    <col min="4630" max="4631" width="11.421875" style="2" customWidth="1"/>
    <col min="4632" max="4885" width="9.140625" style="2" customWidth="1"/>
    <col min="4886" max="4887" width="11.421875" style="2" customWidth="1"/>
    <col min="4888" max="5141" width="9.140625" style="2" customWidth="1"/>
    <col min="5142" max="5143" width="11.421875" style="2" customWidth="1"/>
    <col min="5144" max="5397" width="9.140625" style="2" customWidth="1"/>
    <col min="5398" max="5399" width="11.421875" style="2" customWidth="1"/>
    <col min="5400" max="5653" width="9.140625" style="2" customWidth="1"/>
    <col min="5654" max="5655" width="11.421875" style="2" customWidth="1"/>
    <col min="5656" max="5909" width="9.140625" style="2" customWidth="1"/>
    <col min="5910" max="5911" width="11.421875" style="2" customWidth="1"/>
    <col min="5912" max="6165" width="9.140625" style="2" customWidth="1"/>
    <col min="6166" max="6167" width="11.421875" style="2" customWidth="1"/>
    <col min="6168" max="6421" width="9.140625" style="2" customWidth="1"/>
    <col min="6422" max="6423" width="11.421875" style="2" customWidth="1"/>
    <col min="6424" max="6677" width="9.140625" style="2" customWidth="1"/>
    <col min="6678" max="6679" width="11.421875" style="2" customWidth="1"/>
    <col min="6680" max="6933" width="9.140625" style="2" customWidth="1"/>
    <col min="6934" max="6935" width="11.421875" style="2" customWidth="1"/>
    <col min="6936" max="7189" width="9.140625" style="2" customWidth="1"/>
    <col min="7190" max="7191" width="11.421875" style="2" customWidth="1"/>
    <col min="7192" max="7445" width="9.140625" style="2" customWidth="1"/>
    <col min="7446" max="7447" width="11.421875" style="2" customWidth="1"/>
    <col min="7448" max="7701" width="9.140625" style="2" customWidth="1"/>
    <col min="7702" max="7703" width="11.421875" style="2" customWidth="1"/>
    <col min="7704" max="7957" width="9.140625" style="2" customWidth="1"/>
    <col min="7958" max="7959" width="11.421875" style="2" customWidth="1"/>
    <col min="7960" max="8213" width="9.140625" style="2" customWidth="1"/>
    <col min="8214" max="8215" width="11.421875" style="2" customWidth="1"/>
    <col min="8216" max="8469" width="9.140625" style="2" customWidth="1"/>
    <col min="8470" max="8471" width="11.421875" style="2" customWidth="1"/>
    <col min="8472" max="8725" width="9.140625" style="2" customWidth="1"/>
    <col min="8726" max="8727" width="11.421875" style="2" customWidth="1"/>
    <col min="8728" max="8981" width="9.140625" style="2" customWidth="1"/>
    <col min="8982" max="8983" width="11.421875" style="2" customWidth="1"/>
    <col min="8984" max="9237" width="9.140625" style="2" customWidth="1"/>
    <col min="9238" max="9239" width="11.421875" style="2" customWidth="1"/>
    <col min="9240" max="9493" width="9.140625" style="2" customWidth="1"/>
    <col min="9494" max="9495" width="11.421875" style="2" customWidth="1"/>
    <col min="9496" max="9749" width="9.140625" style="2" customWidth="1"/>
    <col min="9750" max="9751" width="11.421875" style="2" customWidth="1"/>
    <col min="9752" max="10005" width="9.140625" style="2" customWidth="1"/>
    <col min="10006" max="10007" width="11.421875" style="2" customWidth="1"/>
    <col min="10008" max="10261" width="9.140625" style="2" customWidth="1"/>
    <col min="10262" max="10263" width="11.421875" style="2" customWidth="1"/>
    <col min="10264" max="10517" width="9.140625" style="2" customWidth="1"/>
    <col min="10518" max="10519" width="11.421875" style="2" customWidth="1"/>
    <col min="10520" max="10773" width="9.140625" style="2" customWidth="1"/>
    <col min="10774" max="10775" width="11.421875" style="2" customWidth="1"/>
    <col min="10776" max="11029" width="9.140625" style="2" customWidth="1"/>
    <col min="11030" max="11031" width="11.421875" style="2" customWidth="1"/>
    <col min="11032" max="11285" width="9.140625" style="2" customWidth="1"/>
    <col min="11286" max="11287" width="11.421875" style="2" customWidth="1"/>
    <col min="11288" max="11541" width="9.140625" style="2" customWidth="1"/>
    <col min="11542" max="11543" width="11.421875" style="2" customWidth="1"/>
    <col min="11544" max="11797" width="9.140625" style="2" customWidth="1"/>
    <col min="11798" max="11799" width="11.421875" style="2" customWidth="1"/>
    <col min="11800" max="12053" width="9.140625" style="2" customWidth="1"/>
    <col min="12054" max="12055" width="11.421875" style="2" customWidth="1"/>
    <col min="12056" max="12309" width="9.140625" style="2" customWidth="1"/>
    <col min="12310" max="12311" width="11.421875" style="2" customWidth="1"/>
    <col min="12312" max="12565" width="9.140625" style="2" customWidth="1"/>
    <col min="12566" max="12567" width="11.421875" style="2" customWidth="1"/>
    <col min="12568" max="12821" width="9.140625" style="2" customWidth="1"/>
    <col min="12822" max="12823" width="11.421875" style="2" customWidth="1"/>
    <col min="12824" max="13077" width="9.140625" style="2" customWidth="1"/>
    <col min="13078" max="13079" width="11.421875" style="2" customWidth="1"/>
    <col min="13080" max="13333" width="9.140625" style="2" customWidth="1"/>
    <col min="13334" max="13335" width="11.421875" style="2" customWidth="1"/>
    <col min="13336" max="13589" width="9.140625" style="2" customWidth="1"/>
    <col min="13590" max="13591" width="11.421875" style="2" customWidth="1"/>
    <col min="13592" max="13845" width="9.140625" style="2" customWidth="1"/>
    <col min="13846" max="13847" width="11.421875" style="2" customWidth="1"/>
    <col min="13848" max="14101" width="9.140625" style="2" customWidth="1"/>
    <col min="14102" max="14103" width="11.421875" style="2" customWidth="1"/>
    <col min="14104" max="14357" width="9.140625" style="2" customWidth="1"/>
    <col min="14358" max="14359" width="11.421875" style="2" customWidth="1"/>
    <col min="14360" max="14613" width="9.140625" style="2" customWidth="1"/>
    <col min="14614" max="14615" width="11.421875" style="2" customWidth="1"/>
    <col min="14616" max="14869" width="9.140625" style="2" customWidth="1"/>
    <col min="14870" max="14871" width="11.421875" style="2" customWidth="1"/>
    <col min="14872" max="15125" width="9.140625" style="2" customWidth="1"/>
    <col min="15126" max="15127" width="11.421875" style="2" customWidth="1"/>
    <col min="15128" max="15381" width="9.140625" style="2" customWidth="1"/>
    <col min="15382" max="15383" width="11.421875" style="2" customWidth="1"/>
    <col min="15384" max="15637" width="9.140625" style="2" customWidth="1"/>
    <col min="15638" max="15639" width="11.421875" style="2" customWidth="1"/>
    <col min="15640" max="15893" width="9.140625" style="2" customWidth="1"/>
    <col min="15894" max="15895" width="11.421875" style="2" customWidth="1"/>
    <col min="15896" max="16149" width="9.140625" style="2" customWidth="1"/>
    <col min="16150" max="16151" width="11.421875" style="2" customWidth="1"/>
    <col min="16152" max="16384" width="9.140625" style="2" customWidth="1"/>
  </cols>
  <sheetData>
    <row r="1" ht="15">
      <c r="A1" s="2" t="s">
        <v>44</v>
      </c>
    </row>
    <row r="3" spans="1:13" ht="15">
      <c r="A3" s="3" t="s">
        <v>0</v>
      </c>
      <c r="B3" s="4">
        <v>2017</v>
      </c>
      <c r="C3" s="3"/>
      <c r="E3" s="3"/>
      <c r="K3" s="3"/>
      <c r="L3" s="3"/>
      <c r="M3" s="3"/>
    </row>
    <row r="4" spans="1:13" ht="15">
      <c r="A4" s="3" t="s">
        <v>1</v>
      </c>
      <c r="B4" s="3" t="s">
        <v>2</v>
      </c>
      <c r="C4" s="3"/>
      <c r="E4" s="3"/>
      <c r="K4" s="3"/>
      <c r="L4" s="3"/>
      <c r="M4" s="3"/>
    </row>
    <row r="6" spans="1:13" ht="15">
      <c r="A6" s="3" t="s">
        <v>3</v>
      </c>
      <c r="B6" s="3"/>
      <c r="C6" s="3"/>
      <c r="D6" s="3"/>
      <c r="E6" s="3"/>
      <c r="K6" s="3"/>
      <c r="L6" s="3"/>
      <c r="M6" s="3"/>
    </row>
    <row r="7" spans="1:13" ht="15">
      <c r="A7" s="3" t="s">
        <v>4</v>
      </c>
      <c r="B7" s="5" t="s">
        <v>5</v>
      </c>
      <c r="C7" s="5" t="s">
        <v>6</v>
      </c>
      <c r="D7" s="5" t="s">
        <v>7</v>
      </c>
      <c r="E7" s="6" t="s">
        <v>8</v>
      </c>
      <c r="L7" s="2" t="s">
        <v>9</v>
      </c>
      <c r="M7" s="3"/>
    </row>
    <row r="8" spans="1:13" ht="15">
      <c r="A8" s="4" t="s">
        <v>10</v>
      </c>
      <c r="B8" s="61">
        <v>1377.2739</v>
      </c>
      <c r="C8" s="61">
        <v>5761.22556</v>
      </c>
      <c r="D8" s="61">
        <v>5155.56302</v>
      </c>
      <c r="E8" s="62">
        <v>19420.07898</v>
      </c>
      <c r="M8" s="3"/>
    </row>
    <row r="9" spans="1:13" ht="15">
      <c r="A9" s="4"/>
      <c r="B9" s="7"/>
      <c r="C9" s="7"/>
      <c r="D9" s="7"/>
      <c r="E9" s="8"/>
      <c r="M9" s="3"/>
    </row>
    <row r="10" spans="1:13" ht="15">
      <c r="A10" s="4"/>
      <c r="B10" s="7"/>
      <c r="C10" s="7"/>
      <c r="D10" s="7"/>
      <c r="E10" s="8"/>
      <c r="M10" s="3"/>
    </row>
    <row r="11" spans="1:13" ht="15">
      <c r="A11" s="4" t="s">
        <v>11</v>
      </c>
      <c r="B11" s="61">
        <v>41.66791</v>
      </c>
      <c r="C11" s="61">
        <v>367.93913</v>
      </c>
      <c r="D11" s="61">
        <v>286.57693</v>
      </c>
      <c r="E11" s="62">
        <v>2195.59717</v>
      </c>
      <c r="M11" s="7"/>
    </row>
    <row r="12" spans="1:13" ht="15">
      <c r="A12" s="4" t="s">
        <v>12</v>
      </c>
      <c r="B12" s="22">
        <v>10.04997</v>
      </c>
      <c r="C12" s="22">
        <v>16.94386</v>
      </c>
      <c r="D12" s="61">
        <v>43.11986</v>
      </c>
      <c r="E12" s="62">
        <v>113.93945</v>
      </c>
      <c r="M12" s="7"/>
    </row>
    <row r="13" spans="1:13" ht="15">
      <c r="A13" s="4" t="s">
        <v>13</v>
      </c>
      <c r="B13" s="63"/>
      <c r="C13" s="61">
        <v>6.73479</v>
      </c>
      <c r="D13" s="61">
        <v>8.40373</v>
      </c>
      <c r="E13" s="62">
        <v>29.75784</v>
      </c>
      <c r="M13" s="7"/>
    </row>
    <row r="14" spans="1:13" ht="15">
      <c r="A14" s="4" t="s">
        <v>14</v>
      </c>
      <c r="B14" s="61">
        <v>12.42574</v>
      </c>
      <c r="C14" s="61">
        <v>82.98213</v>
      </c>
      <c r="D14" s="61">
        <v>66.09413</v>
      </c>
      <c r="E14" s="62">
        <v>462.37312</v>
      </c>
      <c r="M14" s="7"/>
    </row>
    <row r="15" spans="1:13" ht="15">
      <c r="A15" s="4" t="s">
        <v>15</v>
      </c>
      <c r="B15" s="61">
        <v>9.65159</v>
      </c>
      <c r="C15" s="61">
        <v>86.5259</v>
      </c>
      <c r="D15" s="61">
        <v>86.28248</v>
      </c>
      <c r="E15" s="62">
        <v>427.35538</v>
      </c>
      <c r="M15" s="7"/>
    </row>
    <row r="16" spans="1:13" ht="15">
      <c r="A16" s="4" t="s">
        <v>16</v>
      </c>
      <c r="B16" s="61">
        <v>6.66054</v>
      </c>
      <c r="C16" s="61">
        <v>165.42175</v>
      </c>
      <c r="D16" s="61">
        <v>176.28008</v>
      </c>
      <c r="E16" s="62">
        <v>734.93647</v>
      </c>
      <c r="M16" s="7"/>
    </row>
    <row r="17" spans="1:13" ht="15">
      <c r="A17" s="4" t="s">
        <v>17</v>
      </c>
      <c r="B17" s="61">
        <v>14.0807</v>
      </c>
      <c r="C17" s="61">
        <v>837.4466</v>
      </c>
      <c r="D17" s="61">
        <v>956.7917</v>
      </c>
      <c r="E17" s="62">
        <v>3181.5986</v>
      </c>
      <c r="M17" s="7"/>
    </row>
    <row r="18" spans="1:13" ht="15">
      <c r="A18" s="4" t="s">
        <v>18</v>
      </c>
      <c r="B18" s="61">
        <v>26.39812</v>
      </c>
      <c r="C18" s="61">
        <v>522.09605</v>
      </c>
      <c r="D18" s="61">
        <v>561.93609</v>
      </c>
      <c r="E18" s="62">
        <v>1575.43</v>
      </c>
      <c r="M18" s="7"/>
    </row>
    <row r="19" spans="1:13" ht="15">
      <c r="A19" s="4" t="s">
        <v>19</v>
      </c>
      <c r="B19" s="61">
        <v>15.91954</v>
      </c>
      <c r="C19" s="61">
        <v>161.74834</v>
      </c>
      <c r="D19" s="61">
        <v>87.89494</v>
      </c>
      <c r="E19" s="62">
        <v>586.45942</v>
      </c>
      <c r="M19" s="7"/>
    </row>
    <row r="20" spans="1:13" ht="15">
      <c r="A20" s="4" t="s">
        <v>20</v>
      </c>
      <c r="B20" s="22">
        <v>5.96885</v>
      </c>
      <c r="C20" s="61">
        <v>91.233</v>
      </c>
      <c r="D20" s="61">
        <v>74.6646</v>
      </c>
      <c r="E20" s="62">
        <v>293.18931</v>
      </c>
      <c r="M20" s="7"/>
    </row>
    <row r="21" spans="1:13" ht="15">
      <c r="A21" s="4" t="s">
        <v>21</v>
      </c>
      <c r="B21" s="61">
        <v>68.36298</v>
      </c>
      <c r="C21" s="61">
        <v>219.61681</v>
      </c>
      <c r="D21" s="61">
        <v>266.64787</v>
      </c>
      <c r="E21" s="62">
        <v>770.51493</v>
      </c>
      <c r="M21" s="7"/>
    </row>
    <row r="22" spans="1:13" ht="15">
      <c r="A22" s="4" t="s">
        <v>22</v>
      </c>
      <c r="B22" s="22">
        <v>3.38686</v>
      </c>
      <c r="C22" s="61">
        <v>10.73967</v>
      </c>
      <c r="D22" s="61">
        <v>11.82389</v>
      </c>
      <c r="E22" s="62">
        <v>38.59739</v>
      </c>
      <c r="M22" s="7"/>
    </row>
    <row r="23" spans="1:13" ht="15">
      <c r="A23" s="4" t="s">
        <v>23</v>
      </c>
      <c r="B23" s="61">
        <v>10.23654</v>
      </c>
      <c r="C23" s="61">
        <v>38.56199</v>
      </c>
      <c r="D23" s="61">
        <v>24.7006</v>
      </c>
      <c r="E23" s="62">
        <v>145.01977</v>
      </c>
      <c r="M23" s="7"/>
    </row>
    <row r="24" spans="1:13" ht="15">
      <c r="A24" s="4" t="s">
        <v>24</v>
      </c>
      <c r="B24" s="61">
        <v>146.77845</v>
      </c>
      <c r="C24" s="61">
        <v>532.34018</v>
      </c>
      <c r="D24" s="61">
        <v>430.02137</v>
      </c>
      <c r="E24" s="62">
        <v>1836.75686</v>
      </c>
      <c r="M24" s="7"/>
    </row>
    <row r="25" spans="1:13" ht="15">
      <c r="A25" s="4" t="s">
        <v>25</v>
      </c>
      <c r="B25" s="63"/>
      <c r="C25" s="22">
        <v>3.9354</v>
      </c>
      <c r="D25" s="22">
        <v>3.362</v>
      </c>
      <c r="E25" s="62">
        <v>9.18767</v>
      </c>
      <c r="M25" s="7"/>
    </row>
    <row r="26" spans="1:13" ht="15">
      <c r="A26" s="4" t="s">
        <v>26</v>
      </c>
      <c r="B26" s="22">
        <v>1.433</v>
      </c>
      <c r="C26" s="61">
        <v>6.95</v>
      </c>
      <c r="D26" s="61">
        <v>2.432</v>
      </c>
      <c r="E26" s="62">
        <v>22.833</v>
      </c>
      <c r="M26" s="7"/>
    </row>
    <row r="27" spans="1:13" ht="15">
      <c r="A27" s="4" t="s">
        <v>27</v>
      </c>
      <c r="B27" s="61">
        <v>410.50308</v>
      </c>
      <c r="C27" s="61">
        <v>561.52985</v>
      </c>
      <c r="D27" s="61">
        <v>633.27906</v>
      </c>
      <c r="E27" s="62">
        <v>2127.50705</v>
      </c>
      <c r="M27" s="7"/>
    </row>
    <row r="28" spans="1:13" ht="15">
      <c r="A28" s="4" t="s">
        <v>28</v>
      </c>
      <c r="B28" s="22">
        <v>3.66876</v>
      </c>
      <c r="C28" s="61">
        <v>66.48202</v>
      </c>
      <c r="D28" s="61">
        <v>35.02805</v>
      </c>
      <c r="E28" s="62">
        <v>153.74984</v>
      </c>
      <c r="M28" s="7"/>
    </row>
    <row r="29" spans="1:13" ht="15">
      <c r="A29" s="4" t="s">
        <v>29</v>
      </c>
      <c r="B29" s="61">
        <v>11.86957</v>
      </c>
      <c r="C29" s="61">
        <v>61.37323</v>
      </c>
      <c r="D29" s="61">
        <v>46.73456</v>
      </c>
      <c r="E29" s="62">
        <v>146.17692</v>
      </c>
      <c r="M29" s="7"/>
    </row>
    <row r="30" spans="1:13" ht="15">
      <c r="A30" s="4" t="s">
        <v>30</v>
      </c>
      <c r="B30" s="61">
        <v>159.55208</v>
      </c>
      <c r="C30" s="61">
        <v>1163.2079</v>
      </c>
      <c r="D30" s="61">
        <v>763.72706</v>
      </c>
      <c r="E30" s="62">
        <v>2657.36284</v>
      </c>
      <c r="M30" s="7"/>
    </row>
    <row r="31" spans="1:13" ht="15">
      <c r="A31" s="4" t="s">
        <v>31</v>
      </c>
      <c r="B31" s="61">
        <v>9.00679</v>
      </c>
      <c r="C31" s="61">
        <v>23.94955</v>
      </c>
      <c r="D31" s="61">
        <v>18.24514</v>
      </c>
      <c r="E31" s="62">
        <v>62.38384</v>
      </c>
      <c r="M31" s="7"/>
    </row>
    <row r="32" spans="1:13" ht="15">
      <c r="A32" s="4" t="s">
        <v>32</v>
      </c>
      <c r="B32" s="61">
        <v>305.44472</v>
      </c>
      <c r="C32" s="61">
        <v>216.0341</v>
      </c>
      <c r="D32" s="61">
        <v>318.75019</v>
      </c>
      <c r="E32" s="62">
        <v>902.6571</v>
      </c>
      <c r="M32" s="7"/>
    </row>
    <row r="33" spans="1:13" ht="15">
      <c r="A33" s="4" t="s">
        <v>33</v>
      </c>
      <c r="B33" s="61">
        <v>19.42383</v>
      </c>
      <c r="C33" s="61">
        <v>28.28013</v>
      </c>
      <c r="D33" s="61">
        <v>25.20139</v>
      </c>
      <c r="E33" s="62">
        <v>84.84654</v>
      </c>
      <c r="M33" s="7"/>
    </row>
    <row r="34" spans="1:13" ht="15">
      <c r="A34" s="4" t="s">
        <v>34</v>
      </c>
      <c r="B34" s="61">
        <v>25.33778</v>
      </c>
      <c r="C34" s="61">
        <v>89.45566</v>
      </c>
      <c r="D34" s="61">
        <v>45.61273</v>
      </c>
      <c r="E34" s="62">
        <v>188.36638</v>
      </c>
      <c r="M34" s="7"/>
    </row>
    <row r="35" spans="1:13" ht="15">
      <c r="A35" s="4" t="s">
        <v>35</v>
      </c>
      <c r="B35" s="63"/>
      <c r="C35" s="61">
        <v>138.21357</v>
      </c>
      <c r="D35" s="61">
        <v>49.4624</v>
      </c>
      <c r="E35" s="62">
        <v>231.83061</v>
      </c>
      <c r="L35" s="2" t="s">
        <v>36</v>
      </c>
      <c r="M35" s="7"/>
    </row>
    <row r="36" spans="1:13" ht="15">
      <c r="A36" s="4" t="s">
        <v>37</v>
      </c>
      <c r="B36" s="61">
        <v>25.29327</v>
      </c>
      <c r="C36" s="61">
        <v>122.45767</v>
      </c>
      <c r="D36" s="61">
        <v>56.95744</v>
      </c>
      <c r="E36" s="62">
        <v>215.99833</v>
      </c>
      <c r="M36" s="7"/>
    </row>
    <row r="37" spans="1:21" ht="15">
      <c r="A37" s="4" t="s">
        <v>38</v>
      </c>
      <c r="B37" s="22">
        <v>15.58701</v>
      </c>
      <c r="C37" s="61">
        <v>120.25124</v>
      </c>
      <c r="D37" s="61">
        <v>57.92267</v>
      </c>
      <c r="E37" s="62">
        <v>183.26152</v>
      </c>
      <c r="M37"/>
      <c r="N37"/>
      <c r="O37"/>
      <c r="P37"/>
      <c r="Q37"/>
      <c r="R37"/>
      <c r="S37"/>
      <c r="T37"/>
      <c r="U37"/>
    </row>
    <row r="38" spans="1:21" ht="15">
      <c r="A38" s="4" t="s">
        <v>39</v>
      </c>
      <c r="B38" s="61">
        <v>16.85815</v>
      </c>
      <c r="C38" s="61">
        <v>18.77504</v>
      </c>
      <c r="D38" s="61">
        <v>17.61006</v>
      </c>
      <c r="E38" s="62">
        <v>42.39163</v>
      </c>
      <c r="G38" s="9"/>
      <c r="H38" s="10" t="s">
        <v>45</v>
      </c>
      <c r="M38"/>
      <c r="N38"/>
      <c r="O38"/>
      <c r="P38"/>
      <c r="Q38"/>
      <c r="R38"/>
      <c r="S38"/>
      <c r="T38"/>
      <c r="U38"/>
    </row>
    <row r="39" spans="1:21" ht="15">
      <c r="A39" s="4"/>
      <c r="B39" s="7"/>
      <c r="C39" s="7"/>
      <c r="D39" s="7"/>
      <c r="E39" s="8"/>
      <c r="G39" s="11"/>
      <c r="H39" s="10" t="s">
        <v>46</v>
      </c>
      <c r="M39"/>
      <c r="N39"/>
      <c r="O39"/>
      <c r="P39"/>
      <c r="Q39"/>
      <c r="R39"/>
      <c r="S39"/>
      <c r="T39"/>
      <c r="U39"/>
    </row>
    <row r="40" spans="1:21" ht="15">
      <c r="A40" s="4"/>
      <c r="B40" s="7"/>
      <c r="C40" s="7"/>
      <c r="D40" s="7"/>
      <c r="E40" s="8"/>
      <c r="M40"/>
      <c r="N40"/>
      <c r="O40"/>
      <c r="P40"/>
      <c r="Q40"/>
      <c r="R40"/>
      <c r="S40"/>
      <c r="T40"/>
      <c r="U40"/>
    </row>
    <row r="41" spans="1:21" ht="15">
      <c r="A41" s="4" t="s">
        <v>40</v>
      </c>
      <c r="B41" s="61">
        <v>26.91612</v>
      </c>
      <c r="C41" s="61">
        <v>76.41516</v>
      </c>
      <c r="D41" s="61">
        <v>78.53193</v>
      </c>
      <c r="E41" s="62">
        <v>422.31948</v>
      </c>
      <c r="M41"/>
      <c r="N41"/>
      <c r="O41"/>
      <c r="P41"/>
      <c r="Q41"/>
      <c r="R41"/>
      <c r="S41"/>
      <c r="T41"/>
      <c r="U41"/>
    </row>
    <row r="42" spans="1:21" ht="15">
      <c r="A42" s="4" t="s">
        <v>41</v>
      </c>
      <c r="B42" s="61">
        <v>124.94731</v>
      </c>
      <c r="C42" s="61">
        <v>1290.00138</v>
      </c>
      <c r="D42" s="61">
        <v>1148.43588</v>
      </c>
      <c r="E42" s="62">
        <v>3537.51906</v>
      </c>
      <c r="M42"/>
      <c r="N42"/>
      <c r="O42"/>
      <c r="P42"/>
      <c r="Q42"/>
      <c r="R42"/>
      <c r="S42"/>
      <c r="T42"/>
      <c r="U42"/>
    </row>
    <row r="43" spans="1:21" ht="15">
      <c r="A43" s="4" t="s">
        <v>42</v>
      </c>
      <c r="B43" s="61">
        <v>17.2224325</v>
      </c>
      <c r="C43" s="61">
        <v>52.9376775</v>
      </c>
      <c r="D43" s="61">
        <v>19.4696075</v>
      </c>
      <c r="E43" s="62">
        <v>71.7892875</v>
      </c>
      <c r="M43"/>
      <c r="N43"/>
      <c r="O43"/>
      <c r="P43"/>
      <c r="Q43"/>
      <c r="R43"/>
      <c r="S43"/>
      <c r="T43"/>
      <c r="U43"/>
    </row>
    <row r="44" spans="1:21" ht="15">
      <c r="A44" s="4" t="s">
        <v>43</v>
      </c>
      <c r="B44" s="61">
        <v>3.3104</v>
      </c>
      <c r="C44" s="61">
        <v>6.07172</v>
      </c>
      <c r="D44" s="61">
        <v>3.34298</v>
      </c>
      <c r="E44" s="62">
        <v>8.54616</v>
      </c>
      <c r="M44"/>
      <c r="N44"/>
      <c r="O44"/>
      <c r="P44"/>
      <c r="Q44"/>
      <c r="R44"/>
      <c r="S44"/>
      <c r="T44"/>
      <c r="U44"/>
    </row>
    <row r="45" spans="13:21" ht="15">
      <c r="M45"/>
      <c r="N45"/>
      <c r="O45"/>
      <c r="P45"/>
      <c r="Q45"/>
      <c r="R45"/>
      <c r="S45"/>
      <c r="T45"/>
      <c r="U45"/>
    </row>
    <row r="46" spans="13:21" ht="15">
      <c r="M46"/>
      <c r="N46"/>
      <c r="O46"/>
      <c r="P46"/>
      <c r="Q46"/>
      <c r="R46"/>
      <c r="S46"/>
      <c r="T46"/>
      <c r="U46"/>
    </row>
    <row r="47" spans="13:21" ht="15">
      <c r="M47"/>
      <c r="N47"/>
      <c r="O47"/>
      <c r="P47"/>
      <c r="Q47"/>
      <c r="R47"/>
      <c r="S47"/>
      <c r="T47"/>
      <c r="U47"/>
    </row>
    <row r="48" spans="13:21" ht="15">
      <c r="M48"/>
      <c r="N48"/>
      <c r="O48"/>
      <c r="P48"/>
      <c r="Q48"/>
      <c r="R48"/>
      <c r="S48"/>
      <c r="T48"/>
      <c r="U48"/>
    </row>
    <row r="49" spans="13:21" ht="15">
      <c r="M49"/>
      <c r="N49"/>
      <c r="O49"/>
      <c r="P49"/>
      <c r="Q49"/>
      <c r="R49"/>
      <c r="S49"/>
      <c r="T49"/>
      <c r="U49"/>
    </row>
    <row r="50" spans="13:21" ht="15">
      <c r="M50"/>
      <c r="N50"/>
      <c r="O50"/>
      <c r="P50"/>
      <c r="Q50"/>
      <c r="R50"/>
      <c r="S50"/>
      <c r="T50"/>
      <c r="U5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 topLeftCell="A1">
      <selection activeCell="J21" sqref="J21"/>
    </sheetView>
  </sheetViews>
  <sheetFormatPr defaultColWidth="9.140625" defaultRowHeight="15"/>
  <cols>
    <col min="1" max="16384" width="9.140625" style="26" customWidth="1"/>
  </cols>
  <sheetData>
    <row r="1" ht="15">
      <c r="A1" s="25" t="s">
        <v>151</v>
      </c>
    </row>
    <row r="3" spans="1:10" ht="15">
      <c r="A3" s="25" t="s">
        <v>50</v>
      </c>
      <c r="B3" s="27">
        <v>43424.67900462963</v>
      </c>
      <c r="I3" s="9"/>
      <c r="J3" s="10" t="s">
        <v>45</v>
      </c>
    </row>
    <row r="4" spans="1:10" ht="15">
      <c r="A4" s="25" t="s">
        <v>51</v>
      </c>
      <c r="B4" s="27">
        <v>43430.6588181713</v>
      </c>
      <c r="I4" s="11"/>
      <c r="J4" s="10" t="s">
        <v>46</v>
      </c>
    </row>
    <row r="5" spans="1:2" ht="15">
      <c r="A5" s="25" t="s">
        <v>52</v>
      </c>
      <c r="B5" s="25" t="s">
        <v>53</v>
      </c>
    </row>
    <row r="7" spans="1:2" ht="15">
      <c r="A7" s="25" t="s">
        <v>87</v>
      </c>
      <c r="B7" s="25" t="s">
        <v>88</v>
      </c>
    </row>
    <row r="8" spans="1:2" ht="15">
      <c r="A8" s="25" t="s">
        <v>54</v>
      </c>
      <c r="B8" s="25" t="s">
        <v>55</v>
      </c>
    </row>
    <row r="9" spans="1:2" ht="15">
      <c r="A9" s="25" t="s">
        <v>56</v>
      </c>
      <c r="B9" s="25" t="s">
        <v>57</v>
      </c>
    </row>
    <row r="11" spans="1:7" ht="15">
      <c r="A11" s="28" t="s">
        <v>152</v>
      </c>
      <c r="B11" s="28" t="s">
        <v>55</v>
      </c>
      <c r="C11" s="28" t="s">
        <v>153</v>
      </c>
      <c r="D11" s="28" t="s">
        <v>154</v>
      </c>
      <c r="E11" s="28" t="s">
        <v>155</v>
      </c>
      <c r="F11" s="28" t="s">
        <v>156</v>
      </c>
      <c r="G11" s="28" t="s">
        <v>120</v>
      </c>
    </row>
    <row r="12" spans="1:12" ht="15">
      <c r="A12" s="28" t="s">
        <v>62</v>
      </c>
      <c r="B12" s="28" t="s">
        <v>63</v>
      </c>
      <c r="C12" s="28" t="s">
        <v>63</v>
      </c>
      <c r="D12" s="28" t="s">
        <v>63</v>
      </c>
      <c r="E12" s="28" t="s">
        <v>63</v>
      </c>
      <c r="F12" s="28" t="s">
        <v>63</v>
      </c>
      <c r="G12" s="46" t="s">
        <v>63</v>
      </c>
      <c r="I12" s="26" t="s">
        <v>153</v>
      </c>
      <c r="J12" s="26" t="s">
        <v>154</v>
      </c>
      <c r="K12" s="26" t="s">
        <v>155</v>
      </c>
      <c r="L12" s="26" t="s">
        <v>156</v>
      </c>
    </row>
    <row r="13" spans="1:12" ht="15">
      <c r="A13" s="28" t="s">
        <v>98</v>
      </c>
      <c r="B13" s="29">
        <v>33122.2</v>
      </c>
      <c r="C13" s="29">
        <v>3417.4</v>
      </c>
      <c r="D13" s="29">
        <v>4707</v>
      </c>
      <c r="E13" s="29">
        <v>7219.8</v>
      </c>
      <c r="F13" s="31">
        <v>5005.7</v>
      </c>
      <c r="G13" s="40">
        <v>1340</v>
      </c>
      <c r="H13" s="26" t="s">
        <v>10</v>
      </c>
      <c r="I13" s="48">
        <f>C13/($B13-$G13)</f>
        <v>0.10752559608837653</v>
      </c>
      <c r="J13" s="48">
        <f>D13/($B13-$G13)</f>
        <v>0.1481017676561094</v>
      </c>
      <c r="K13" s="48">
        <f>E13/($B13-$G13)</f>
        <v>0.22716489103963858</v>
      </c>
      <c r="L13" s="48">
        <f>F13/($B13-$G13)</f>
        <v>0.15750011012453513</v>
      </c>
    </row>
    <row r="14" spans="1:12" ht="12">
      <c r="A14" s="28" t="s">
        <v>14</v>
      </c>
      <c r="B14" s="29">
        <v>637.3</v>
      </c>
      <c r="C14" s="29">
        <v>35.1</v>
      </c>
      <c r="D14" s="29">
        <v>175.7</v>
      </c>
      <c r="E14" s="29">
        <v>133</v>
      </c>
      <c r="F14" s="31">
        <v>89</v>
      </c>
      <c r="G14" s="21">
        <v>0</v>
      </c>
      <c r="H14" s="26" t="s">
        <v>14</v>
      </c>
      <c r="I14" s="70">
        <f aca="true" t="shared" si="0" ref="I14:L45">C14/($B14-$G14)</f>
        <v>0.055076102306606</v>
      </c>
      <c r="J14" s="70">
        <f t="shared" si="0"/>
        <v>0.275694335477797</v>
      </c>
      <c r="K14" s="70">
        <f t="shared" si="0"/>
        <v>0.20869292327004552</v>
      </c>
      <c r="L14" s="70">
        <f t="shared" si="0"/>
        <v>0.13965165542130867</v>
      </c>
    </row>
    <row r="15" spans="1:12" ht="12">
      <c r="A15" s="28" t="s">
        <v>34</v>
      </c>
      <c r="B15" s="29">
        <v>352.9</v>
      </c>
      <c r="C15" s="29">
        <v>72</v>
      </c>
      <c r="D15" s="29">
        <v>66.7</v>
      </c>
      <c r="E15" s="29">
        <v>148.4</v>
      </c>
      <c r="F15" s="31">
        <v>15</v>
      </c>
      <c r="G15" s="21">
        <v>0</v>
      </c>
      <c r="H15" s="26" t="s">
        <v>34</v>
      </c>
      <c r="I15" s="70">
        <f t="shared" si="0"/>
        <v>0.20402380277699067</v>
      </c>
      <c r="J15" s="70">
        <f t="shared" si="0"/>
        <v>0.1890053839614622</v>
      </c>
      <c r="K15" s="70">
        <f t="shared" si="0"/>
        <v>0.42051572683479743</v>
      </c>
      <c r="L15" s="70">
        <f t="shared" si="0"/>
        <v>0.04250495891187305</v>
      </c>
    </row>
    <row r="16" spans="1:12" ht="12">
      <c r="A16" s="28" t="s">
        <v>19</v>
      </c>
      <c r="B16" s="29">
        <v>862.4</v>
      </c>
      <c r="C16" s="29">
        <v>46.8</v>
      </c>
      <c r="D16" s="29">
        <v>241.2</v>
      </c>
      <c r="E16" s="29">
        <v>267</v>
      </c>
      <c r="F16" s="31">
        <v>37.5</v>
      </c>
      <c r="G16" s="40">
        <v>7</v>
      </c>
      <c r="H16" s="26" t="s">
        <v>19</v>
      </c>
      <c r="I16" s="70">
        <f t="shared" si="0"/>
        <v>0.0547112462006079</v>
      </c>
      <c r="J16" s="70">
        <f t="shared" si="0"/>
        <v>0.28197334580313305</v>
      </c>
      <c r="K16" s="70">
        <f t="shared" si="0"/>
        <v>0.3121346738368015</v>
      </c>
      <c r="L16" s="70">
        <f t="shared" si="0"/>
        <v>0.043839139583820436</v>
      </c>
    </row>
    <row r="17" spans="1:12" ht="12">
      <c r="A17" s="28" t="s">
        <v>23</v>
      </c>
      <c r="B17" s="29">
        <v>218.5</v>
      </c>
      <c r="C17" s="34">
        <v>5.8</v>
      </c>
      <c r="D17" s="29">
        <v>27.2</v>
      </c>
      <c r="E17" s="29">
        <v>56.8</v>
      </c>
      <c r="F17" s="31">
        <v>8.5</v>
      </c>
      <c r="G17" s="40">
        <v>9.3</v>
      </c>
      <c r="H17" s="26" t="s">
        <v>23</v>
      </c>
      <c r="I17" s="71">
        <f>C17/($B17-$G17)</f>
        <v>0.027724665391969407</v>
      </c>
      <c r="J17" s="70">
        <f t="shared" si="0"/>
        <v>0.13001912045889102</v>
      </c>
      <c r="K17" s="70">
        <f t="shared" si="0"/>
        <v>0.27151051625239003</v>
      </c>
      <c r="L17" s="70">
        <f t="shared" si="0"/>
        <v>0.04063097514340344</v>
      </c>
    </row>
    <row r="18" spans="1:12" ht="12">
      <c r="A18" s="28" t="s">
        <v>157</v>
      </c>
      <c r="B18" s="29">
        <v>4155.6</v>
      </c>
      <c r="C18" s="29">
        <v>307.8</v>
      </c>
      <c r="D18" s="29">
        <v>754.6</v>
      </c>
      <c r="E18" s="29">
        <v>560.9</v>
      </c>
      <c r="F18" s="31">
        <v>361.7</v>
      </c>
      <c r="G18" s="40">
        <v>577.6</v>
      </c>
      <c r="H18" s="26" t="s">
        <v>27</v>
      </c>
      <c r="I18" s="70">
        <f t="shared" si="0"/>
        <v>0.08602571268865288</v>
      </c>
      <c r="J18" s="70">
        <f t="shared" si="0"/>
        <v>0.21089994410285073</v>
      </c>
      <c r="K18" s="70">
        <f t="shared" si="0"/>
        <v>0.15676355505869197</v>
      </c>
      <c r="L18" s="70">
        <f t="shared" si="0"/>
        <v>0.10108999441028506</v>
      </c>
    </row>
    <row r="19" spans="1:12" ht="12">
      <c r="A19" s="28" t="s">
        <v>22</v>
      </c>
      <c r="B19" s="29">
        <v>65.7</v>
      </c>
      <c r="C19" s="29">
        <v>5.6</v>
      </c>
      <c r="D19" s="29">
        <v>11.6</v>
      </c>
      <c r="E19" s="29">
        <v>17.6</v>
      </c>
      <c r="F19" s="9" t="s">
        <v>65</v>
      </c>
      <c r="G19" s="21">
        <v>0</v>
      </c>
      <c r="H19" s="26" t="s">
        <v>22</v>
      </c>
      <c r="I19" s="70">
        <f t="shared" si="0"/>
        <v>0.0852359208523592</v>
      </c>
      <c r="J19" s="70">
        <f t="shared" si="0"/>
        <v>0.1765601217656012</v>
      </c>
      <c r="K19" s="70">
        <f t="shared" si="0"/>
        <v>0.2678843226788432</v>
      </c>
      <c r="L19" s="72" t="s">
        <v>65</v>
      </c>
    </row>
    <row r="20" spans="1:12" ht="12">
      <c r="A20" s="28" t="s">
        <v>29</v>
      </c>
      <c r="B20" s="29">
        <v>325.9</v>
      </c>
      <c r="C20" s="29">
        <v>12.6</v>
      </c>
      <c r="D20" s="29">
        <v>40.8</v>
      </c>
      <c r="E20" s="29">
        <v>87.7</v>
      </c>
      <c r="F20" s="31">
        <v>65</v>
      </c>
      <c r="G20" s="40">
        <v>57.7</v>
      </c>
      <c r="H20" s="26" t="s">
        <v>29</v>
      </c>
      <c r="I20" s="70">
        <f t="shared" si="0"/>
        <v>0.04697986577181208</v>
      </c>
      <c r="J20" s="70">
        <f t="shared" si="0"/>
        <v>0.15212527964205816</v>
      </c>
      <c r="K20" s="70">
        <f t="shared" si="0"/>
        <v>0.3269947800149143</v>
      </c>
      <c r="L20" s="70">
        <f t="shared" si="0"/>
        <v>0.2423564504101417</v>
      </c>
    </row>
    <row r="21" spans="1:12" ht="12">
      <c r="A21" s="28" t="s">
        <v>16</v>
      </c>
      <c r="B21" s="29">
        <v>1134.1</v>
      </c>
      <c r="C21" s="29">
        <v>147.5</v>
      </c>
      <c r="D21" s="29">
        <v>228.9</v>
      </c>
      <c r="E21" s="29">
        <v>186.3</v>
      </c>
      <c r="F21" s="31">
        <v>277.7</v>
      </c>
      <c r="G21" s="40">
        <v>36.7</v>
      </c>
      <c r="H21" s="26" t="s">
        <v>16</v>
      </c>
      <c r="I21" s="70">
        <f t="shared" si="0"/>
        <v>0.13440860215053765</v>
      </c>
      <c r="J21" s="70">
        <f t="shared" si="0"/>
        <v>0.2085839256424276</v>
      </c>
      <c r="K21" s="70">
        <f t="shared" si="0"/>
        <v>0.16976489885183163</v>
      </c>
      <c r="L21" s="70">
        <f t="shared" si="0"/>
        <v>0.2530526699471478</v>
      </c>
    </row>
    <row r="22" spans="1:12" ht="12">
      <c r="A22" s="28" t="s">
        <v>11</v>
      </c>
      <c r="B22" s="29">
        <v>3042.2</v>
      </c>
      <c r="C22" s="29">
        <v>377.9</v>
      </c>
      <c r="D22" s="29">
        <v>413</v>
      </c>
      <c r="E22" s="29">
        <v>685.7</v>
      </c>
      <c r="F22" s="31">
        <v>704.6</v>
      </c>
      <c r="G22" s="40">
        <v>83.7</v>
      </c>
      <c r="H22" s="26" t="s">
        <v>11</v>
      </c>
      <c r="I22" s="70">
        <f t="shared" si="0"/>
        <v>0.1277336488085178</v>
      </c>
      <c r="J22" s="70">
        <f t="shared" si="0"/>
        <v>0.13959776913976676</v>
      </c>
      <c r="K22" s="70">
        <f t="shared" si="0"/>
        <v>0.23177285786716242</v>
      </c>
      <c r="L22" s="70">
        <f t="shared" si="0"/>
        <v>0.23816123035321954</v>
      </c>
    </row>
    <row r="23" spans="1:12" ht="12">
      <c r="A23" s="28" t="s">
        <v>24</v>
      </c>
      <c r="B23" s="29">
        <v>3017.5</v>
      </c>
      <c r="C23" s="29">
        <v>205.7</v>
      </c>
      <c r="D23" s="29">
        <v>359.9</v>
      </c>
      <c r="E23" s="29">
        <v>542.5</v>
      </c>
      <c r="F23" s="31">
        <v>383.4</v>
      </c>
      <c r="G23" s="39">
        <v>71.6</v>
      </c>
      <c r="H23" s="26" t="s">
        <v>24</v>
      </c>
      <c r="I23" s="70">
        <f t="shared" si="0"/>
        <v>0.06982585966937098</v>
      </c>
      <c r="J23" s="70">
        <f t="shared" si="0"/>
        <v>0.12216979530873416</v>
      </c>
      <c r="K23" s="70">
        <f t="shared" si="0"/>
        <v>0.1841542482772667</v>
      </c>
      <c r="L23" s="70">
        <f t="shared" si="0"/>
        <v>0.13014698394378627</v>
      </c>
    </row>
    <row r="24" spans="1:12" ht="12">
      <c r="A24" s="28" t="s">
        <v>12</v>
      </c>
      <c r="B24" s="29">
        <v>185.6</v>
      </c>
      <c r="C24" s="29">
        <v>42.2</v>
      </c>
      <c r="D24" s="34">
        <v>6.7</v>
      </c>
      <c r="E24" s="29">
        <v>46.6</v>
      </c>
      <c r="F24" s="31">
        <v>42.5</v>
      </c>
      <c r="G24" s="21">
        <v>0</v>
      </c>
      <c r="H24" s="26" t="s">
        <v>12</v>
      </c>
      <c r="I24" s="70">
        <f t="shared" si="0"/>
        <v>0.22737068965517243</v>
      </c>
      <c r="J24" s="71">
        <f>D24/($B24-$G24)</f>
        <v>0.03609913793103448</v>
      </c>
      <c r="K24" s="70">
        <f t="shared" si="0"/>
        <v>0.2510775862068966</v>
      </c>
      <c r="L24" s="70">
        <f t="shared" si="0"/>
        <v>0.22898706896551724</v>
      </c>
    </row>
    <row r="25" spans="1:12" ht="12">
      <c r="A25" s="28" t="s">
        <v>17</v>
      </c>
      <c r="B25" s="29">
        <v>5053</v>
      </c>
      <c r="C25" s="29">
        <v>519.6</v>
      </c>
      <c r="D25" s="29">
        <v>363.9</v>
      </c>
      <c r="E25" s="29">
        <v>1954.3</v>
      </c>
      <c r="F25" s="31">
        <v>1214.5</v>
      </c>
      <c r="G25" s="40">
        <v>37.6</v>
      </c>
      <c r="H25" s="26" t="s">
        <v>17</v>
      </c>
      <c r="I25" s="70">
        <f t="shared" si="0"/>
        <v>0.10360090919966504</v>
      </c>
      <c r="J25" s="70">
        <f t="shared" si="0"/>
        <v>0.0725565259002273</v>
      </c>
      <c r="K25" s="70">
        <f t="shared" si="0"/>
        <v>0.38965984766917894</v>
      </c>
      <c r="L25" s="70">
        <f t="shared" si="0"/>
        <v>0.2421541651712725</v>
      </c>
    </row>
    <row r="26" spans="1:12" ht="12">
      <c r="A26" s="28" t="s">
        <v>13</v>
      </c>
      <c r="B26" s="29">
        <v>45.1</v>
      </c>
      <c r="C26" s="29">
        <v>11.4</v>
      </c>
      <c r="D26" s="29">
        <v>9.2</v>
      </c>
      <c r="E26" s="29">
        <v>10.4</v>
      </c>
      <c r="F26" s="31">
        <v>3.9</v>
      </c>
      <c r="G26" s="49"/>
      <c r="H26" s="26" t="s">
        <v>13</v>
      </c>
      <c r="I26" s="70">
        <f t="shared" si="0"/>
        <v>0.25277161862527714</v>
      </c>
      <c r="J26" s="70">
        <f t="shared" si="0"/>
        <v>0.2039911308203991</v>
      </c>
      <c r="K26" s="70">
        <f t="shared" si="0"/>
        <v>0.23059866962305986</v>
      </c>
      <c r="L26" s="70">
        <f t="shared" si="0"/>
        <v>0.08647450110864745</v>
      </c>
    </row>
    <row r="27" spans="1:12" ht="12">
      <c r="A27" s="28" t="s">
        <v>39</v>
      </c>
      <c r="B27" s="29">
        <v>100</v>
      </c>
      <c r="C27" s="29">
        <v>19.2</v>
      </c>
      <c r="D27" s="29">
        <v>19.7</v>
      </c>
      <c r="E27" s="29">
        <v>14.2</v>
      </c>
      <c r="F27" s="41">
        <v>4.5</v>
      </c>
      <c r="G27" s="39">
        <v>3.5</v>
      </c>
      <c r="H27" s="26" t="s">
        <v>39</v>
      </c>
      <c r="I27" s="70">
        <f t="shared" si="0"/>
        <v>0.19896373056994818</v>
      </c>
      <c r="J27" s="70">
        <f t="shared" si="0"/>
        <v>0.20414507772020724</v>
      </c>
      <c r="K27" s="70">
        <f t="shared" si="0"/>
        <v>0.14715025906735751</v>
      </c>
      <c r="L27" s="71">
        <f>F27/($B27-$G27)</f>
        <v>0.046632124352331605</v>
      </c>
    </row>
    <row r="28" spans="1:12" ht="12">
      <c r="A28" s="28" t="s">
        <v>33</v>
      </c>
      <c r="B28" s="29">
        <v>157.8</v>
      </c>
      <c r="C28" s="29">
        <v>21.9</v>
      </c>
      <c r="D28" s="29">
        <v>29.4</v>
      </c>
      <c r="E28" s="29">
        <v>48.4</v>
      </c>
      <c r="F28" s="41">
        <v>6.6</v>
      </c>
      <c r="G28" s="49"/>
      <c r="H28" s="26" t="s">
        <v>33</v>
      </c>
      <c r="I28" s="70">
        <f t="shared" si="0"/>
        <v>0.13878326996197718</v>
      </c>
      <c r="J28" s="70">
        <f t="shared" si="0"/>
        <v>0.18631178707224333</v>
      </c>
      <c r="K28" s="70">
        <f t="shared" si="0"/>
        <v>0.30671736375158426</v>
      </c>
      <c r="L28" s="71">
        <f>F28/($B28-$G28)</f>
        <v>0.04182509505703422</v>
      </c>
    </row>
    <row r="29" spans="1:12" ht="12">
      <c r="A29" s="28" t="s">
        <v>25</v>
      </c>
      <c r="B29" s="29">
        <v>24.6</v>
      </c>
      <c r="C29" s="9" t="s">
        <v>65</v>
      </c>
      <c r="D29" s="34">
        <v>3.8</v>
      </c>
      <c r="E29" s="34">
        <v>3.8</v>
      </c>
      <c r="F29" s="9" t="s">
        <v>65</v>
      </c>
      <c r="G29" s="40">
        <v>7.4</v>
      </c>
      <c r="H29" s="26" t="s">
        <v>25</v>
      </c>
      <c r="I29" s="72" t="s">
        <v>65</v>
      </c>
      <c r="J29" s="71">
        <f t="shared" si="0"/>
        <v>0.22093023255813948</v>
      </c>
      <c r="K29" s="71">
        <f t="shared" si="0"/>
        <v>0.22093023255813948</v>
      </c>
      <c r="L29" s="72" t="s">
        <v>65</v>
      </c>
    </row>
    <row r="30" spans="1:12" ht="12">
      <c r="A30" s="28" t="s">
        <v>35</v>
      </c>
      <c r="B30" s="29">
        <v>437.7</v>
      </c>
      <c r="C30" s="29">
        <v>35.2</v>
      </c>
      <c r="D30" s="29">
        <v>88.3</v>
      </c>
      <c r="E30" s="29">
        <v>151.8</v>
      </c>
      <c r="F30" s="31">
        <v>37.5</v>
      </c>
      <c r="G30" s="40">
        <v>15.1</v>
      </c>
      <c r="H30" s="26" t="s">
        <v>35</v>
      </c>
      <c r="I30" s="70">
        <f t="shared" si="0"/>
        <v>0.08329389493610981</v>
      </c>
      <c r="J30" s="70">
        <f t="shared" si="0"/>
        <v>0.20894462849029816</v>
      </c>
      <c r="K30" s="70">
        <f t="shared" si="0"/>
        <v>0.35920492191197356</v>
      </c>
      <c r="L30" s="70">
        <f t="shared" si="0"/>
        <v>0.08873639375295789</v>
      </c>
    </row>
    <row r="31" spans="1:12" ht="12">
      <c r="A31" s="28" t="s">
        <v>26</v>
      </c>
      <c r="B31" s="29">
        <v>33.6</v>
      </c>
      <c r="C31" s="29">
        <v>2.2</v>
      </c>
      <c r="D31" s="29">
        <v>6.6</v>
      </c>
      <c r="E31" s="29">
        <v>11.2</v>
      </c>
      <c r="F31" s="31">
        <v>6.6</v>
      </c>
      <c r="G31" s="49"/>
      <c r="H31" s="26" t="s">
        <v>26</v>
      </c>
      <c r="I31" s="70">
        <f t="shared" si="0"/>
        <v>0.06547619047619048</v>
      </c>
      <c r="J31" s="70">
        <f t="shared" si="0"/>
        <v>0.1964285714285714</v>
      </c>
      <c r="K31" s="70">
        <f t="shared" si="0"/>
        <v>0.3333333333333333</v>
      </c>
      <c r="L31" s="70">
        <f t="shared" si="0"/>
        <v>0.1964285714285714</v>
      </c>
    </row>
    <row r="32" spans="1:12" ht="12">
      <c r="A32" s="28" t="s">
        <v>21</v>
      </c>
      <c r="B32" s="29">
        <v>1347.3</v>
      </c>
      <c r="C32" s="29">
        <v>81.3</v>
      </c>
      <c r="D32" s="29">
        <v>121.8</v>
      </c>
      <c r="E32" s="29">
        <v>409.8</v>
      </c>
      <c r="F32" s="31">
        <v>113.5</v>
      </c>
      <c r="G32" s="40">
        <v>50.9</v>
      </c>
      <c r="H32" s="26" t="s">
        <v>21</v>
      </c>
      <c r="I32" s="70">
        <f t="shared" si="0"/>
        <v>0.0627121258870719</v>
      </c>
      <c r="J32" s="70">
        <f t="shared" si="0"/>
        <v>0.09395248380129591</v>
      </c>
      <c r="K32" s="70">
        <f t="shared" si="0"/>
        <v>0.3161061400802222</v>
      </c>
      <c r="L32" s="70">
        <f t="shared" si="0"/>
        <v>0.08755013884603519</v>
      </c>
    </row>
    <row r="33" spans="1:12" ht="12">
      <c r="A33" s="28" t="s">
        <v>20</v>
      </c>
      <c r="B33" s="29">
        <v>465.1</v>
      </c>
      <c r="C33" s="29">
        <v>17.9</v>
      </c>
      <c r="D33" s="29">
        <v>26</v>
      </c>
      <c r="E33" s="29">
        <v>85.3</v>
      </c>
      <c r="F33" s="31">
        <v>117.5</v>
      </c>
      <c r="G33" s="49"/>
      <c r="H33" s="26" t="s">
        <v>20</v>
      </c>
      <c r="I33" s="70">
        <f t="shared" si="0"/>
        <v>0.03848634702214577</v>
      </c>
      <c r="J33" s="70">
        <f t="shared" si="0"/>
        <v>0.05590195656847989</v>
      </c>
      <c r="K33" s="70">
        <f t="shared" si="0"/>
        <v>0.18340141904966673</v>
      </c>
      <c r="L33" s="70">
        <f t="shared" si="0"/>
        <v>0.25263384218447643</v>
      </c>
    </row>
    <row r="34" spans="1:12" ht="12">
      <c r="A34" s="28" t="s">
        <v>18</v>
      </c>
      <c r="B34" s="29">
        <v>2881.5</v>
      </c>
      <c r="C34" s="29">
        <v>283.3</v>
      </c>
      <c r="D34" s="29">
        <v>371.6</v>
      </c>
      <c r="E34" s="29">
        <v>212.9</v>
      </c>
      <c r="F34" s="31">
        <v>748.3</v>
      </c>
      <c r="G34" s="40">
        <v>72</v>
      </c>
      <c r="H34" s="26" t="s">
        <v>18</v>
      </c>
      <c r="I34" s="70">
        <f t="shared" si="0"/>
        <v>0.1008364477665065</v>
      </c>
      <c r="J34" s="70">
        <f t="shared" si="0"/>
        <v>0.13226552767396335</v>
      </c>
      <c r="K34" s="70">
        <f t="shared" si="0"/>
        <v>0.07577860829329063</v>
      </c>
      <c r="L34" s="70">
        <f t="shared" si="0"/>
        <v>0.26634632496885563</v>
      </c>
    </row>
    <row r="35" spans="1:12" ht="12">
      <c r="A35" s="28" t="s">
        <v>15</v>
      </c>
      <c r="B35" s="29">
        <v>806.2</v>
      </c>
      <c r="C35" s="29">
        <v>92.3</v>
      </c>
      <c r="D35" s="29">
        <v>78.1</v>
      </c>
      <c r="E35" s="29">
        <v>167</v>
      </c>
      <c r="F35" s="31">
        <v>103.9</v>
      </c>
      <c r="G35" s="40">
        <v>202</v>
      </c>
      <c r="H35" s="26" t="s">
        <v>15</v>
      </c>
      <c r="I35" s="70">
        <f t="shared" si="0"/>
        <v>0.15276398543528633</v>
      </c>
      <c r="J35" s="70">
        <f t="shared" si="0"/>
        <v>0.12926183382985765</v>
      </c>
      <c r="K35" s="70">
        <f t="shared" si="0"/>
        <v>0.27639854352863286</v>
      </c>
      <c r="L35" s="70">
        <f t="shared" si="0"/>
        <v>0.171962926183383</v>
      </c>
    </row>
    <row r="36" spans="1:12" ht="12">
      <c r="A36" s="28" t="s">
        <v>32</v>
      </c>
      <c r="B36" s="29">
        <v>1744.7</v>
      </c>
      <c r="C36" s="29">
        <v>668</v>
      </c>
      <c r="D36" s="29">
        <v>234</v>
      </c>
      <c r="E36" s="29">
        <v>124.3</v>
      </c>
      <c r="F36" s="31">
        <v>197.9</v>
      </c>
      <c r="G36" s="21">
        <v>0</v>
      </c>
      <c r="H36" s="26" t="s">
        <v>32</v>
      </c>
      <c r="I36" s="70">
        <f t="shared" si="0"/>
        <v>0.3828738465065627</v>
      </c>
      <c r="J36" s="70">
        <f t="shared" si="0"/>
        <v>0.13412047916547257</v>
      </c>
      <c r="K36" s="70">
        <f t="shared" si="0"/>
        <v>0.07124434000114632</v>
      </c>
      <c r="L36" s="70">
        <f t="shared" si="0"/>
        <v>0.1134292428497736</v>
      </c>
    </row>
    <row r="37" spans="1:12" ht="12">
      <c r="A37" s="28" t="s">
        <v>31</v>
      </c>
      <c r="B37" s="29">
        <v>113.6</v>
      </c>
      <c r="C37" s="29">
        <v>15.1</v>
      </c>
      <c r="D37" s="34">
        <v>8.5</v>
      </c>
      <c r="E37" s="29">
        <v>34.9</v>
      </c>
      <c r="F37" s="31">
        <v>29</v>
      </c>
      <c r="G37" s="49"/>
      <c r="H37" s="26" t="s">
        <v>31</v>
      </c>
      <c r="I37" s="70">
        <f t="shared" si="0"/>
        <v>0.13292253521126762</v>
      </c>
      <c r="J37" s="71">
        <f t="shared" si="0"/>
        <v>0.07482394366197183</v>
      </c>
      <c r="K37" s="70">
        <f t="shared" si="0"/>
        <v>0.30721830985915494</v>
      </c>
      <c r="L37" s="70">
        <f t="shared" si="0"/>
        <v>0.25528169014084506</v>
      </c>
    </row>
    <row r="38" spans="1:12" ht="12">
      <c r="A38" s="28" t="s">
        <v>38</v>
      </c>
      <c r="B38" s="29">
        <v>382.7</v>
      </c>
      <c r="C38" s="29">
        <v>68</v>
      </c>
      <c r="D38" s="29">
        <v>98.6</v>
      </c>
      <c r="E38" s="29">
        <v>118.5</v>
      </c>
      <c r="F38" s="31">
        <v>9.8</v>
      </c>
      <c r="G38" s="21">
        <v>0</v>
      </c>
      <c r="H38" s="26" t="s">
        <v>38</v>
      </c>
      <c r="I38" s="70">
        <f t="shared" si="0"/>
        <v>0.17768487065586622</v>
      </c>
      <c r="J38" s="70">
        <f t="shared" si="0"/>
        <v>0.257643062451006</v>
      </c>
      <c r="K38" s="70">
        <f t="shared" si="0"/>
        <v>0.3096420172458845</v>
      </c>
      <c r="L38" s="70">
        <f t="shared" si="0"/>
        <v>0.02560752547687484</v>
      </c>
    </row>
    <row r="39" spans="1:12" ht="12">
      <c r="A39" s="28" t="s">
        <v>28</v>
      </c>
      <c r="B39" s="29">
        <v>310.7</v>
      </c>
      <c r="C39" s="29">
        <v>17.8</v>
      </c>
      <c r="D39" s="29">
        <v>28.2</v>
      </c>
      <c r="E39" s="29">
        <v>66.5</v>
      </c>
      <c r="F39" s="31">
        <v>44</v>
      </c>
      <c r="G39" s="40">
        <v>50.9</v>
      </c>
      <c r="H39" s="26" t="s">
        <v>28</v>
      </c>
      <c r="I39" s="70">
        <f t="shared" si="0"/>
        <v>0.06851424172440339</v>
      </c>
      <c r="J39" s="70">
        <f t="shared" si="0"/>
        <v>0.10854503464203233</v>
      </c>
      <c r="K39" s="70">
        <f t="shared" si="0"/>
        <v>0.2559661277906081</v>
      </c>
      <c r="L39" s="70">
        <f t="shared" si="0"/>
        <v>0.16936104695919937</v>
      </c>
    </row>
    <row r="40" spans="1:12" ht="15">
      <c r="A40" s="28" t="s">
        <v>37</v>
      </c>
      <c r="B40" s="29">
        <v>421.7</v>
      </c>
      <c r="C40" s="29">
        <v>19.2</v>
      </c>
      <c r="D40" s="29">
        <v>32.2</v>
      </c>
      <c r="E40" s="29">
        <v>120.9</v>
      </c>
      <c r="F40" s="31">
        <v>42.7</v>
      </c>
      <c r="G40" s="21">
        <v>0</v>
      </c>
      <c r="H40" s="26" t="s">
        <v>37</v>
      </c>
      <c r="I40" s="70">
        <f t="shared" si="0"/>
        <v>0.04552999762864596</v>
      </c>
      <c r="J40" s="70">
        <f t="shared" si="0"/>
        <v>0.07635760018970833</v>
      </c>
      <c r="K40" s="70">
        <f t="shared" si="0"/>
        <v>0.28669670381788004</v>
      </c>
      <c r="L40" s="70">
        <f t="shared" si="0"/>
        <v>0.10125681764287409</v>
      </c>
    </row>
    <row r="41" spans="1:12" ht="15">
      <c r="A41" s="28" t="s">
        <v>30</v>
      </c>
      <c r="B41" s="29">
        <v>4799.2</v>
      </c>
      <c r="C41" s="29">
        <v>285.1</v>
      </c>
      <c r="D41" s="29">
        <v>860.5</v>
      </c>
      <c r="E41" s="29">
        <v>953</v>
      </c>
      <c r="F41" s="31">
        <v>337.1</v>
      </c>
      <c r="G41" s="40">
        <v>39.9</v>
      </c>
      <c r="H41" s="26" t="s">
        <v>30</v>
      </c>
      <c r="I41" s="70">
        <f t="shared" si="0"/>
        <v>0.05990376736074633</v>
      </c>
      <c r="J41" s="70">
        <f t="shared" si="0"/>
        <v>0.18080389973315403</v>
      </c>
      <c r="K41" s="70">
        <f t="shared" si="0"/>
        <v>0.20023953102346984</v>
      </c>
      <c r="L41" s="70">
        <f t="shared" si="0"/>
        <v>0.07082974386989684</v>
      </c>
    </row>
    <row r="42" spans="1:15" ht="15">
      <c r="A42" s="28" t="s">
        <v>43</v>
      </c>
      <c r="B42" s="29">
        <v>21.6</v>
      </c>
      <c r="C42" s="9" t="s">
        <v>65</v>
      </c>
      <c r="D42" s="29">
        <v>3</v>
      </c>
      <c r="E42" s="29">
        <v>5.2</v>
      </c>
      <c r="F42" s="9" t="s">
        <v>65</v>
      </c>
      <c r="G42" s="21">
        <v>0</v>
      </c>
      <c r="H42" s="26" t="s">
        <v>43</v>
      </c>
      <c r="I42" s="72" t="s">
        <v>65</v>
      </c>
      <c r="J42" s="70">
        <f t="shared" si="0"/>
        <v>0.13888888888888887</v>
      </c>
      <c r="K42" s="70">
        <f t="shared" si="0"/>
        <v>0.24074074074074073</v>
      </c>
      <c r="L42" s="72" t="s">
        <v>65</v>
      </c>
      <c r="O42" s="26" t="s">
        <v>158</v>
      </c>
    </row>
    <row r="43" spans="1:12" ht="15">
      <c r="A43" s="28" t="s">
        <v>42</v>
      </c>
      <c r="B43" s="29">
        <v>174.4</v>
      </c>
      <c r="C43" s="34">
        <v>4.4</v>
      </c>
      <c r="D43" s="29">
        <v>21</v>
      </c>
      <c r="E43" s="29">
        <v>18.6</v>
      </c>
      <c r="F43" s="31">
        <v>23.8</v>
      </c>
      <c r="G43" s="40">
        <v>7</v>
      </c>
      <c r="H43" s="26" t="s">
        <v>42</v>
      </c>
      <c r="I43" s="71">
        <f t="shared" si="0"/>
        <v>0.026284348864994027</v>
      </c>
      <c r="J43" s="70">
        <f t="shared" si="0"/>
        <v>0.12544802867383512</v>
      </c>
      <c r="K43" s="70">
        <f t="shared" si="0"/>
        <v>0.11111111111111112</v>
      </c>
      <c r="L43" s="70">
        <f t="shared" si="0"/>
        <v>0.14217443249701314</v>
      </c>
    </row>
    <row r="44" spans="1:12" ht="15">
      <c r="A44" s="28" t="s">
        <v>40</v>
      </c>
      <c r="B44" s="29">
        <v>613.1</v>
      </c>
      <c r="C44" s="29">
        <v>29.1</v>
      </c>
      <c r="D44" s="29">
        <v>44</v>
      </c>
      <c r="E44" s="29">
        <v>189.8</v>
      </c>
      <c r="F44" s="31">
        <v>82.3</v>
      </c>
      <c r="G44" s="40">
        <v>15.9</v>
      </c>
      <c r="H44" s="26" t="s">
        <v>40</v>
      </c>
      <c r="I44" s="70">
        <f t="shared" si="0"/>
        <v>0.04872739450770261</v>
      </c>
      <c r="J44" s="70">
        <f t="shared" si="0"/>
        <v>0.07367716008037507</v>
      </c>
      <c r="K44" s="70">
        <f>E44/($B44-$G44)</f>
        <v>0.3178164768921634</v>
      </c>
      <c r="L44" s="70">
        <f t="shared" si="0"/>
        <v>0.13780977896851973</v>
      </c>
    </row>
    <row r="45" spans="1:12" ht="15">
      <c r="A45" s="28" t="s">
        <v>41</v>
      </c>
      <c r="B45" s="29">
        <v>6100.9</v>
      </c>
      <c r="C45" s="29">
        <v>988.5</v>
      </c>
      <c r="D45" s="29">
        <v>834.7</v>
      </c>
      <c r="E45" s="29">
        <v>1517.5</v>
      </c>
      <c r="F45" s="31">
        <v>2132.7</v>
      </c>
      <c r="G45" s="49"/>
      <c r="H45" s="26" t="s">
        <v>41</v>
      </c>
      <c r="I45" s="70">
        <f t="shared" si="0"/>
        <v>0.16202527495943223</v>
      </c>
      <c r="J45" s="70">
        <f t="shared" si="0"/>
        <v>0.13681587962431774</v>
      </c>
      <c r="K45" s="70">
        <f t="shared" si="0"/>
        <v>0.248733793374748</v>
      </c>
      <c r="L45" s="70">
        <f t="shared" si="0"/>
        <v>0.34957137471520594</v>
      </c>
    </row>
    <row r="48" spans="2:5" ht="15">
      <c r="B48" s="26" t="s">
        <v>153</v>
      </c>
      <c r="C48" s="26" t="s">
        <v>154</v>
      </c>
      <c r="D48" s="26" t="s">
        <v>155</v>
      </c>
      <c r="E48" s="26" t="s">
        <v>156</v>
      </c>
    </row>
    <row r="49" spans="1:5" ht="15">
      <c r="A49" s="26" t="s">
        <v>10</v>
      </c>
      <c r="B49" s="26">
        <v>10.752559608837654</v>
      </c>
      <c r="C49" s="26">
        <v>14.810176765610942</v>
      </c>
      <c r="D49" s="26">
        <v>22.71648910396386</v>
      </c>
      <c r="E49" s="26">
        <v>15.750011012453513</v>
      </c>
    </row>
    <row r="51" spans="1:5" ht="15">
      <c r="A51" s="26" t="s">
        <v>34</v>
      </c>
      <c r="B51" s="26">
        <v>20.402380277699066</v>
      </c>
      <c r="C51" s="26">
        <v>18.900538396146217</v>
      </c>
      <c r="D51" s="26">
        <v>42.05157268347974</v>
      </c>
      <c r="E51" s="26">
        <v>4.250495891187305</v>
      </c>
    </row>
    <row r="52" spans="1:5" ht="15">
      <c r="A52" s="26" t="s">
        <v>17</v>
      </c>
      <c r="B52" s="26">
        <v>10.360090919966504</v>
      </c>
      <c r="C52" s="26">
        <v>7.255652590022731</v>
      </c>
      <c r="D52" s="26">
        <v>38.96598476691789</v>
      </c>
      <c r="E52" s="26">
        <v>24.21541651712725</v>
      </c>
    </row>
    <row r="53" spans="1:5" ht="15">
      <c r="A53" s="26" t="s">
        <v>35</v>
      </c>
      <c r="B53" s="26">
        <v>8.32938949361098</v>
      </c>
      <c r="C53" s="26">
        <v>20.894462849029814</v>
      </c>
      <c r="D53" s="26">
        <v>35.920492191197354</v>
      </c>
      <c r="E53" s="26">
        <v>8.873639375295788</v>
      </c>
    </row>
    <row r="54" spans="1:5" ht="15">
      <c r="A54" s="26" t="s">
        <v>26</v>
      </c>
      <c r="B54" s="26">
        <v>6.547619047619048</v>
      </c>
      <c r="C54" s="26">
        <v>19.64285714285714</v>
      </c>
      <c r="D54" s="26">
        <v>33.33333333333333</v>
      </c>
      <c r="E54" s="26">
        <v>19.64285714285714</v>
      </c>
    </row>
    <row r="55" spans="1:5" ht="15">
      <c r="A55" s="26" t="s">
        <v>29</v>
      </c>
      <c r="B55" s="26">
        <v>4.697986577181208</v>
      </c>
      <c r="C55" s="26">
        <v>15.212527964205815</v>
      </c>
      <c r="D55" s="26">
        <v>32.69947800149143</v>
      </c>
      <c r="E55" s="26">
        <v>24.23564504101417</v>
      </c>
    </row>
    <row r="56" spans="1:5" ht="15">
      <c r="A56" s="26" t="s">
        <v>21</v>
      </c>
      <c r="B56" s="26">
        <v>6.27121258870719</v>
      </c>
      <c r="C56" s="26">
        <v>9.39524838012959</v>
      </c>
      <c r="D56" s="26">
        <v>31.61061400802222</v>
      </c>
      <c r="E56" s="26">
        <v>8.75501388460352</v>
      </c>
    </row>
    <row r="57" spans="1:5" ht="15">
      <c r="A57" s="26" t="s">
        <v>19</v>
      </c>
      <c r="B57" s="26">
        <v>5.47112462006079</v>
      </c>
      <c r="C57" s="26">
        <v>28.197334580313303</v>
      </c>
      <c r="D57" s="26">
        <v>31.21346738368015</v>
      </c>
      <c r="E57" s="26">
        <v>4.383913958382044</v>
      </c>
    </row>
    <row r="58" spans="1:5" ht="15">
      <c r="A58" s="26" t="s">
        <v>38</v>
      </c>
      <c r="B58" s="26">
        <v>17.768487065586623</v>
      </c>
      <c r="C58" s="26">
        <v>25.7643062451006</v>
      </c>
      <c r="D58" s="26">
        <v>30.964201724588452</v>
      </c>
      <c r="E58" s="26">
        <v>2.560752547687484</v>
      </c>
    </row>
    <row r="59" spans="1:5" ht="15">
      <c r="A59" s="26" t="s">
        <v>31</v>
      </c>
      <c r="B59" s="26">
        <v>13.292253521126762</v>
      </c>
      <c r="C59" s="26">
        <v>7.482394366197183</v>
      </c>
      <c r="D59" s="26">
        <v>30.721830985915492</v>
      </c>
      <c r="E59" s="26">
        <v>25.528169014084508</v>
      </c>
    </row>
    <row r="60" spans="1:5" ht="15">
      <c r="A60" s="26" t="s">
        <v>33</v>
      </c>
      <c r="B60" s="26">
        <v>13.878326996197718</v>
      </c>
      <c r="C60" s="26">
        <v>18.631178707224333</v>
      </c>
      <c r="D60" s="26">
        <v>30.671736375158424</v>
      </c>
      <c r="E60" s="26">
        <v>4.182509505703422</v>
      </c>
    </row>
    <row r="61" spans="1:5" ht="15">
      <c r="A61" s="26" t="s">
        <v>37</v>
      </c>
      <c r="B61" s="26">
        <v>4.552999762864596</v>
      </c>
      <c r="C61" s="26">
        <v>7.635760018970833</v>
      </c>
      <c r="D61" s="26">
        <v>28.669670381788002</v>
      </c>
      <c r="E61" s="26">
        <v>10.125681764287409</v>
      </c>
    </row>
    <row r="62" spans="1:5" ht="15">
      <c r="A62" s="26" t="s">
        <v>15</v>
      </c>
      <c r="B62" s="26">
        <v>15.276398543528632</v>
      </c>
      <c r="C62" s="26">
        <v>12.926183382985764</v>
      </c>
      <c r="D62" s="26">
        <v>27.639854352863285</v>
      </c>
      <c r="E62" s="26">
        <v>17.196292618338298</v>
      </c>
    </row>
    <row r="63" spans="1:5" ht="15">
      <c r="A63" s="26" t="s">
        <v>23</v>
      </c>
      <c r="B63" s="26">
        <v>2.7724665391969405</v>
      </c>
      <c r="C63" s="26">
        <v>13.001912045889103</v>
      </c>
      <c r="D63" s="26">
        <v>27.151051625239003</v>
      </c>
      <c r="E63" s="26">
        <v>4.0630975143403445</v>
      </c>
    </row>
    <row r="64" spans="1:5" ht="15">
      <c r="A64" s="26" t="s">
        <v>22</v>
      </c>
      <c r="B64" s="26">
        <v>8.52359208523592</v>
      </c>
      <c r="C64" s="26">
        <v>17.65601217656012</v>
      </c>
      <c r="D64" s="26">
        <v>26.78843226788432</v>
      </c>
      <c r="E64" s="26" t="s">
        <v>65</v>
      </c>
    </row>
    <row r="65" spans="1:5" ht="15">
      <c r="A65" s="26" t="s">
        <v>28</v>
      </c>
      <c r="B65" s="26">
        <v>6.851424172440339</v>
      </c>
      <c r="C65" s="26">
        <v>10.854503464203233</v>
      </c>
      <c r="D65" s="26">
        <v>25.596612779060813</v>
      </c>
      <c r="E65" s="26">
        <v>16.936104695919937</v>
      </c>
    </row>
    <row r="66" spans="1:5" ht="15">
      <c r="A66" s="26" t="s">
        <v>12</v>
      </c>
      <c r="B66" s="26">
        <v>22.737068965517242</v>
      </c>
      <c r="C66" s="26">
        <v>3.6099137931034484</v>
      </c>
      <c r="D66" s="26">
        <v>25.10775862068966</v>
      </c>
      <c r="E66" s="26">
        <v>22.898706896551722</v>
      </c>
    </row>
    <row r="67" spans="1:5" ht="15">
      <c r="A67" s="26" t="s">
        <v>11</v>
      </c>
      <c r="B67" s="26">
        <v>12.773364880851782</v>
      </c>
      <c r="C67" s="26">
        <v>13.959776913976677</v>
      </c>
      <c r="D67" s="26">
        <v>23.177285786716244</v>
      </c>
      <c r="E67" s="26">
        <v>23.816123035321954</v>
      </c>
    </row>
    <row r="68" spans="1:5" ht="15">
      <c r="A68" s="26" t="s">
        <v>13</v>
      </c>
      <c r="B68" s="26">
        <v>25.277161862527713</v>
      </c>
      <c r="C68" s="26">
        <v>20.39911308203991</v>
      </c>
      <c r="D68" s="26">
        <v>23.059866962305986</v>
      </c>
      <c r="E68" s="26">
        <v>8.647450110864744</v>
      </c>
    </row>
    <row r="69" spans="1:5" ht="15">
      <c r="A69" s="26" t="s">
        <v>25</v>
      </c>
      <c r="B69" s="26" t="s">
        <v>65</v>
      </c>
      <c r="C69" s="26">
        <v>22.093023255813947</v>
      </c>
      <c r="D69" s="26">
        <v>22.093023255813947</v>
      </c>
      <c r="E69" s="26" t="s">
        <v>65</v>
      </c>
    </row>
    <row r="70" spans="1:5" ht="15">
      <c r="A70" s="26" t="s">
        <v>14</v>
      </c>
      <c r="B70" s="26">
        <v>5.5076102306606</v>
      </c>
      <c r="C70" s="26">
        <v>27.5694335477797</v>
      </c>
      <c r="D70" s="26">
        <v>20.86929232700455</v>
      </c>
      <c r="E70" s="26">
        <v>13.965165542130867</v>
      </c>
    </row>
    <row r="71" spans="1:5" ht="15">
      <c r="A71" s="26" t="s">
        <v>30</v>
      </c>
      <c r="B71" s="26">
        <v>5.990376736074634</v>
      </c>
      <c r="C71" s="26">
        <v>18.080389973315402</v>
      </c>
      <c r="D71" s="26">
        <v>20.023953102346983</v>
      </c>
      <c r="E71" s="26">
        <v>7.082974386989684</v>
      </c>
    </row>
    <row r="72" spans="1:5" ht="15">
      <c r="A72" s="26" t="s">
        <v>24</v>
      </c>
      <c r="B72" s="26">
        <v>6.982585966937098</v>
      </c>
      <c r="C72" s="26">
        <v>12.216979530873417</v>
      </c>
      <c r="D72" s="26">
        <v>18.41542482772667</v>
      </c>
      <c r="E72" s="26">
        <v>13.014698394378627</v>
      </c>
    </row>
    <row r="73" spans="1:5" ht="15">
      <c r="A73" s="26" t="s">
        <v>20</v>
      </c>
      <c r="B73" s="26">
        <v>3.848634702214577</v>
      </c>
      <c r="C73" s="26">
        <v>5.590195656847989</v>
      </c>
      <c r="D73" s="26">
        <v>18.34014190496667</v>
      </c>
      <c r="E73" s="26">
        <v>25.263384218447644</v>
      </c>
    </row>
    <row r="74" spans="1:5" ht="15">
      <c r="A74" s="26" t="s">
        <v>16</v>
      </c>
      <c r="B74" s="26">
        <v>13.440860215053766</v>
      </c>
      <c r="C74" s="26">
        <v>20.85839256424276</v>
      </c>
      <c r="D74" s="26">
        <v>16.976489885183163</v>
      </c>
      <c r="E74" s="26">
        <v>25.30526699471478</v>
      </c>
    </row>
    <row r="75" spans="1:5" ht="15">
      <c r="A75" s="26" t="s">
        <v>27</v>
      </c>
      <c r="B75" s="26">
        <v>8.602571268865287</v>
      </c>
      <c r="C75" s="26">
        <v>21.089994410285072</v>
      </c>
      <c r="D75" s="26">
        <v>15.676355505869196</v>
      </c>
      <c r="E75" s="26">
        <v>10.108999441028505</v>
      </c>
    </row>
    <row r="76" spans="1:5" ht="15">
      <c r="A76" s="26" t="s">
        <v>39</v>
      </c>
      <c r="B76" s="26">
        <v>19.89637305699482</v>
      </c>
      <c r="C76" s="26">
        <v>20.414507772020723</v>
      </c>
      <c r="D76" s="26">
        <v>14.715025906735752</v>
      </c>
      <c r="E76" s="26">
        <v>4.66321243523316</v>
      </c>
    </row>
    <row r="77" spans="1:5" ht="15">
      <c r="A77" s="26" t="s">
        <v>18</v>
      </c>
      <c r="B77" s="26">
        <v>10.083644776650651</v>
      </c>
      <c r="C77" s="26">
        <v>13.226552767396335</v>
      </c>
      <c r="D77" s="26">
        <v>7.577860829329063</v>
      </c>
      <c r="E77" s="26">
        <v>26.634632496885562</v>
      </c>
    </row>
    <row r="78" spans="1:5" ht="15">
      <c r="A78" s="26" t="s">
        <v>32</v>
      </c>
      <c r="B78" s="26">
        <v>38.28738465065627</v>
      </c>
      <c r="C78" s="26">
        <v>13.412047916547257</v>
      </c>
      <c r="D78" s="26">
        <v>7.124434000114633</v>
      </c>
      <c r="E78" s="26">
        <v>11.342924284977359</v>
      </c>
    </row>
    <row r="80" spans="1:5" ht="15">
      <c r="A80" s="26" t="s">
        <v>40</v>
      </c>
      <c r="B80" s="26">
        <v>4.872739450770261</v>
      </c>
      <c r="C80" s="26">
        <v>7.367716008037507</v>
      </c>
      <c r="D80" s="26">
        <v>31.781647689216342</v>
      </c>
      <c r="E80" s="26">
        <v>13.780977896851972</v>
      </c>
    </row>
    <row r="81" spans="1:5" ht="15">
      <c r="A81" s="26" t="s">
        <v>41</v>
      </c>
      <c r="B81" s="26">
        <v>16.202527495943222</v>
      </c>
      <c r="C81" s="26">
        <v>13.681587962431774</v>
      </c>
      <c r="D81" s="26">
        <v>24.8733793374748</v>
      </c>
      <c r="E81" s="26">
        <v>34.957137471520596</v>
      </c>
    </row>
    <row r="82" spans="1:5" ht="15">
      <c r="A82" s="26" t="s">
        <v>43</v>
      </c>
      <c r="B82" s="26" t="s">
        <v>65</v>
      </c>
      <c r="C82" s="26">
        <v>13.888888888888888</v>
      </c>
      <c r="D82" s="26">
        <v>24.074074074074073</v>
      </c>
      <c r="E82" s="26" t="s">
        <v>65</v>
      </c>
    </row>
    <row r="83" spans="1:5" ht="15">
      <c r="A83" s="26" t="s">
        <v>42</v>
      </c>
      <c r="B83" s="26">
        <v>2.6284348864994027</v>
      </c>
      <c r="C83" s="26">
        <v>12.544802867383511</v>
      </c>
      <c r="D83" s="26">
        <v>11.111111111111112</v>
      </c>
      <c r="E83" s="26">
        <v>14.217443249701315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workbookViewId="0" topLeftCell="A1">
      <selection activeCell="J37" sqref="J37:K38"/>
    </sheetView>
  </sheetViews>
  <sheetFormatPr defaultColWidth="9.140625" defaultRowHeight="15"/>
  <cols>
    <col min="1" max="16384" width="9.140625" style="26" customWidth="1"/>
  </cols>
  <sheetData>
    <row r="2" spans="1:10" ht="15">
      <c r="A2" s="26" t="s">
        <v>152</v>
      </c>
      <c r="B2" s="26" t="s">
        <v>55</v>
      </c>
      <c r="C2" s="26" t="s">
        <v>159</v>
      </c>
      <c r="D2" s="26" t="s">
        <v>120</v>
      </c>
      <c r="E2" s="26" t="s">
        <v>160</v>
      </c>
      <c r="J2" s="26" t="s">
        <v>161</v>
      </c>
    </row>
    <row r="3" spans="1:10" ht="15">
      <c r="A3" s="26" t="s">
        <v>98</v>
      </c>
      <c r="B3" s="26">
        <v>33122.2</v>
      </c>
      <c r="C3" s="26">
        <v>8798.7</v>
      </c>
      <c r="D3" s="26">
        <v>2004.8</v>
      </c>
      <c r="E3" s="26">
        <f>C3/(B3-D3)*100</f>
        <v>28.2758199592511</v>
      </c>
      <c r="G3" s="26" t="s">
        <v>152</v>
      </c>
      <c r="H3" s="26" t="s">
        <v>162</v>
      </c>
      <c r="J3" s="26" t="s">
        <v>163</v>
      </c>
    </row>
    <row r="4" spans="1:8" ht="15">
      <c r="A4" s="26" t="s">
        <v>164</v>
      </c>
      <c r="B4" s="26">
        <v>21218</v>
      </c>
      <c r="C4" s="26">
        <v>4863.2</v>
      </c>
      <c r="D4" s="26">
        <v>1707.3</v>
      </c>
      <c r="E4" s="26">
        <f aca="true" t="shared" si="0" ref="E4:E35">C4/(B4-D4)*100</f>
        <v>24.925809940186667</v>
      </c>
      <c r="G4" s="26" t="s">
        <v>10</v>
      </c>
      <c r="H4" s="50">
        <v>28.2758199592511</v>
      </c>
    </row>
    <row r="5" spans="1:8" ht="12">
      <c r="A5" s="26" t="s">
        <v>14</v>
      </c>
      <c r="B5" s="26">
        <v>637.3</v>
      </c>
      <c r="C5" s="26">
        <v>203.7</v>
      </c>
      <c r="D5" s="9" t="s">
        <v>65</v>
      </c>
      <c r="E5" s="26">
        <f>C5/(B5)*100</f>
        <v>31.9629687745175</v>
      </c>
      <c r="H5" s="50"/>
    </row>
    <row r="6" spans="1:8" ht="12">
      <c r="A6" s="26" t="s">
        <v>34</v>
      </c>
      <c r="B6" s="26">
        <v>352.9</v>
      </c>
      <c r="C6" s="26">
        <v>89.6</v>
      </c>
      <c r="D6" s="9" t="s">
        <v>65</v>
      </c>
      <c r="E6" s="26">
        <f>C6/(B6)*100</f>
        <v>25.389628790025505</v>
      </c>
      <c r="G6" s="26" t="s">
        <v>19</v>
      </c>
      <c r="H6" s="50">
        <v>44.257274119448695</v>
      </c>
    </row>
    <row r="7" spans="1:8" ht="12">
      <c r="A7" s="26" t="s">
        <v>19</v>
      </c>
      <c r="B7" s="26">
        <v>862.4</v>
      </c>
      <c r="C7" s="26">
        <v>375.7</v>
      </c>
      <c r="D7" s="26">
        <v>13.5</v>
      </c>
      <c r="E7" s="26">
        <f t="shared" si="0"/>
        <v>44.257274119448695</v>
      </c>
      <c r="G7" s="26" t="s">
        <v>21</v>
      </c>
      <c r="H7" s="50">
        <v>42.089035945254935</v>
      </c>
    </row>
    <row r="8" spans="1:8" ht="12">
      <c r="A8" s="26" t="s">
        <v>23</v>
      </c>
      <c r="B8" s="26">
        <v>218.5</v>
      </c>
      <c r="C8" s="26">
        <v>57.7</v>
      </c>
      <c r="D8" s="26" t="s">
        <v>65</v>
      </c>
      <c r="E8" s="26">
        <f>C8/(B8)*100</f>
        <v>26.407322654462245</v>
      </c>
      <c r="G8" s="26" t="s">
        <v>30</v>
      </c>
      <c r="H8" s="50">
        <v>40.7687593770471</v>
      </c>
    </row>
    <row r="9" spans="1:8" ht="12">
      <c r="A9" s="26" t="s">
        <v>157</v>
      </c>
      <c r="B9" s="26">
        <v>4155.6</v>
      </c>
      <c r="C9" s="26">
        <v>1239.7</v>
      </c>
      <c r="D9" s="26">
        <v>1016</v>
      </c>
      <c r="E9" s="26">
        <f t="shared" si="0"/>
        <v>39.485921773474324</v>
      </c>
      <c r="G9" s="26" t="s">
        <v>37</v>
      </c>
      <c r="H9" s="50">
        <v>39.86246146549679</v>
      </c>
    </row>
    <row r="10" spans="1:8" ht="12">
      <c r="A10" s="26" t="s">
        <v>22</v>
      </c>
      <c r="B10" s="26">
        <v>65.7</v>
      </c>
      <c r="C10" s="26">
        <v>16.4</v>
      </c>
      <c r="D10" s="9" t="s">
        <v>65</v>
      </c>
      <c r="E10" s="26">
        <f>C10/(B10)*100</f>
        <v>24.96194824961948</v>
      </c>
      <c r="G10" s="26" t="s">
        <v>27</v>
      </c>
      <c r="H10" s="50">
        <v>39.485921773474324</v>
      </c>
    </row>
    <row r="11" spans="1:8" ht="12">
      <c r="A11" s="26" t="s">
        <v>29</v>
      </c>
      <c r="B11" s="26">
        <v>325.9</v>
      </c>
      <c r="C11" s="26">
        <v>87.8</v>
      </c>
      <c r="D11" s="26">
        <v>59.9</v>
      </c>
      <c r="E11" s="26">
        <f t="shared" si="0"/>
        <v>33.00751879699248</v>
      </c>
      <c r="G11" s="26" t="s">
        <v>35</v>
      </c>
      <c r="H11" s="50">
        <v>37.609054468285784</v>
      </c>
    </row>
    <row r="12" spans="1:8" ht="12">
      <c r="A12" s="26" t="s">
        <v>16</v>
      </c>
      <c r="B12" s="26">
        <v>1134.1</v>
      </c>
      <c r="C12" s="26">
        <v>86.6</v>
      </c>
      <c r="D12" s="26">
        <v>13.7</v>
      </c>
      <c r="E12" s="26">
        <f t="shared" si="0"/>
        <v>7.729382363441628</v>
      </c>
      <c r="G12" s="26" t="s">
        <v>29</v>
      </c>
      <c r="H12" s="50">
        <v>33.00751879699248</v>
      </c>
    </row>
    <row r="13" spans="1:8" ht="12">
      <c r="A13" s="26" t="s">
        <v>11</v>
      </c>
      <c r="B13" s="26">
        <v>3042.2</v>
      </c>
      <c r="C13" s="26">
        <v>840.6</v>
      </c>
      <c r="D13" s="26">
        <v>137.4</v>
      </c>
      <c r="E13" s="26">
        <f t="shared" si="0"/>
        <v>28.938309005783537</v>
      </c>
      <c r="G13" s="26" t="s">
        <v>14</v>
      </c>
      <c r="H13" s="50">
        <v>31.9629687745175</v>
      </c>
    </row>
    <row r="14" spans="1:8" ht="12">
      <c r="A14" s="26" t="s">
        <v>24</v>
      </c>
      <c r="B14" s="26">
        <v>3017.5</v>
      </c>
      <c r="C14" s="26">
        <v>758.8</v>
      </c>
      <c r="D14" s="37">
        <v>72.5</v>
      </c>
      <c r="E14" s="26">
        <f t="shared" si="0"/>
        <v>25.765704584040744</v>
      </c>
      <c r="G14" s="26" t="s">
        <v>33</v>
      </c>
      <c r="H14" s="50">
        <v>31.685678073510772</v>
      </c>
    </row>
    <row r="15" spans="1:8" ht="12">
      <c r="A15" s="26" t="s">
        <v>12</v>
      </c>
      <c r="B15" s="26">
        <v>185.6</v>
      </c>
      <c r="C15" s="26">
        <v>44.1</v>
      </c>
      <c r="D15" s="9" t="s">
        <v>65</v>
      </c>
      <c r="E15" s="26">
        <f>C15/(B15)*100</f>
        <v>23.760775862068968</v>
      </c>
      <c r="G15" s="26" t="s">
        <v>20</v>
      </c>
      <c r="H15" s="50">
        <v>30.853579875295633</v>
      </c>
    </row>
    <row r="16" spans="1:8" ht="12">
      <c r="A16" s="26" t="s">
        <v>17</v>
      </c>
      <c r="B16" s="26">
        <v>5053</v>
      </c>
      <c r="C16" s="26">
        <v>501.2</v>
      </c>
      <c r="D16" s="26">
        <v>109.9</v>
      </c>
      <c r="E16" s="26">
        <f t="shared" si="0"/>
        <v>10.139386215128157</v>
      </c>
      <c r="G16" s="26" t="s">
        <v>11</v>
      </c>
      <c r="H16" s="50">
        <v>28.938309005783537</v>
      </c>
    </row>
    <row r="17" spans="1:8" ht="12">
      <c r="A17" s="26" t="s">
        <v>13</v>
      </c>
      <c r="B17" s="26">
        <v>45.1</v>
      </c>
      <c r="C17" s="26">
        <v>10.2</v>
      </c>
      <c r="D17" s="26" t="s">
        <v>65</v>
      </c>
      <c r="E17" s="26">
        <f>C17/(B17)*100</f>
        <v>22.616407982261638</v>
      </c>
      <c r="G17" s="26" t="s">
        <v>26</v>
      </c>
      <c r="H17" s="50">
        <v>28.869047619047617</v>
      </c>
    </row>
    <row r="18" spans="1:8" ht="12">
      <c r="A18" s="26" t="s">
        <v>39</v>
      </c>
      <c r="B18" s="26">
        <v>100</v>
      </c>
      <c r="C18" s="26">
        <v>20.1</v>
      </c>
      <c r="D18" s="26">
        <v>5.6</v>
      </c>
      <c r="E18" s="26">
        <f t="shared" si="0"/>
        <v>21.292372881355934</v>
      </c>
      <c r="G18" s="26" t="s">
        <v>32</v>
      </c>
      <c r="H18" s="50">
        <v>28.40602968991804</v>
      </c>
    </row>
    <row r="19" spans="1:8" ht="12">
      <c r="A19" s="26" t="s">
        <v>33</v>
      </c>
      <c r="B19" s="26">
        <v>157.8</v>
      </c>
      <c r="C19" s="26">
        <v>50</v>
      </c>
      <c r="D19" s="26" t="s">
        <v>65</v>
      </c>
      <c r="E19" s="26">
        <f>C19/(B19)*100</f>
        <v>31.685678073510772</v>
      </c>
      <c r="G19" s="26" t="s">
        <v>31</v>
      </c>
      <c r="H19" s="50">
        <v>28.169014084507044</v>
      </c>
    </row>
    <row r="20" spans="1:8" ht="12">
      <c r="A20" s="26" t="s">
        <v>25</v>
      </c>
      <c r="B20" s="26">
        <v>24.6</v>
      </c>
      <c r="C20" s="26">
        <v>4.8</v>
      </c>
      <c r="D20" s="26">
        <v>7.5</v>
      </c>
      <c r="E20" s="26">
        <f t="shared" si="0"/>
        <v>28.07017543859649</v>
      </c>
      <c r="G20" s="26" t="s">
        <v>25</v>
      </c>
      <c r="H20" s="50">
        <v>28.07017543859649</v>
      </c>
    </row>
    <row r="21" spans="1:8" ht="12">
      <c r="A21" s="26" t="s">
        <v>35</v>
      </c>
      <c r="B21" s="26">
        <v>437.7</v>
      </c>
      <c r="C21" s="26">
        <v>159.5</v>
      </c>
      <c r="D21" s="26">
        <v>13.6</v>
      </c>
      <c r="E21" s="26">
        <f t="shared" si="0"/>
        <v>37.609054468285784</v>
      </c>
      <c r="G21" s="26" t="s">
        <v>23</v>
      </c>
      <c r="H21" s="50">
        <v>26.407322654462245</v>
      </c>
    </row>
    <row r="22" spans="1:8" ht="12">
      <c r="A22" s="26" t="s">
        <v>26</v>
      </c>
      <c r="B22" s="26">
        <v>33.6</v>
      </c>
      <c r="C22" s="26">
        <v>9.7</v>
      </c>
      <c r="D22" s="26" t="s">
        <v>65</v>
      </c>
      <c r="E22" s="26">
        <f>C22/(B22)*100</f>
        <v>28.869047619047617</v>
      </c>
      <c r="G22" s="26" t="s">
        <v>24</v>
      </c>
      <c r="H22" s="50">
        <v>25.765704584040744</v>
      </c>
    </row>
    <row r="23" spans="1:8" ht="12">
      <c r="A23" s="26" t="s">
        <v>21</v>
      </c>
      <c r="B23" s="26">
        <v>1347.3</v>
      </c>
      <c r="C23" s="26">
        <v>559.7</v>
      </c>
      <c r="D23" s="26">
        <v>17.5</v>
      </c>
      <c r="E23" s="26">
        <f t="shared" si="0"/>
        <v>42.089035945254935</v>
      </c>
      <c r="G23" s="26" t="s">
        <v>15</v>
      </c>
      <c r="H23" s="50">
        <v>25.649566955363092</v>
      </c>
    </row>
    <row r="24" spans="1:8" ht="12">
      <c r="A24" s="26" t="s">
        <v>20</v>
      </c>
      <c r="B24" s="26">
        <v>465.1</v>
      </c>
      <c r="C24" s="26">
        <v>143.5</v>
      </c>
      <c r="D24" s="26" t="s">
        <v>65</v>
      </c>
      <c r="E24" s="26">
        <f>C24/(B24)*100</f>
        <v>30.853579875295633</v>
      </c>
      <c r="G24" s="26" t="s">
        <v>34</v>
      </c>
      <c r="H24" s="50">
        <v>25.389628790025505</v>
      </c>
    </row>
    <row r="25" spans="1:8" ht="12">
      <c r="A25" s="26" t="s">
        <v>18</v>
      </c>
      <c r="B25" s="26">
        <v>2881.5</v>
      </c>
      <c r="C25" s="26">
        <v>615.9</v>
      </c>
      <c r="D25" s="26">
        <v>190.6</v>
      </c>
      <c r="E25" s="26">
        <f t="shared" si="0"/>
        <v>22.888253000854732</v>
      </c>
      <c r="G25" s="26" t="s">
        <v>22</v>
      </c>
      <c r="H25" s="50">
        <v>24.96194824961948</v>
      </c>
    </row>
    <row r="26" spans="1:8" ht="12">
      <c r="A26" s="26" t="s">
        <v>15</v>
      </c>
      <c r="B26" s="26">
        <v>806.2</v>
      </c>
      <c r="C26" s="26">
        <v>154</v>
      </c>
      <c r="D26" s="26">
        <v>205.8</v>
      </c>
      <c r="E26" s="26">
        <f t="shared" si="0"/>
        <v>25.649566955363092</v>
      </c>
      <c r="G26" s="26" t="s">
        <v>38</v>
      </c>
      <c r="H26" s="50">
        <v>24.330771269546776</v>
      </c>
    </row>
    <row r="27" spans="1:8" ht="12">
      <c r="A27" s="26" t="s">
        <v>32</v>
      </c>
      <c r="B27" s="26">
        <v>1744.7</v>
      </c>
      <c r="C27" s="26">
        <v>495.6</v>
      </c>
      <c r="D27" s="9" t="s">
        <v>65</v>
      </c>
      <c r="E27" s="26">
        <f>C27/(B27)*100</f>
        <v>28.40602968991804</v>
      </c>
      <c r="G27" s="26" t="s">
        <v>12</v>
      </c>
      <c r="H27" s="50">
        <v>23.760775862068968</v>
      </c>
    </row>
    <row r="28" spans="1:8" ht="12">
      <c r="A28" s="26" t="s">
        <v>31</v>
      </c>
      <c r="B28" s="26">
        <v>113.6</v>
      </c>
      <c r="C28" s="26">
        <v>32</v>
      </c>
      <c r="D28" s="26" t="s">
        <v>65</v>
      </c>
      <c r="E28" s="26">
        <f>C28/(B28)*100</f>
        <v>28.169014084507044</v>
      </c>
      <c r="G28" s="26" t="s">
        <v>18</v>
      </c>
      <c r="H28" s="50">
        <v>22.888253000854732</v>
      </c>
    </row>
    <row r="29" spans="1:8" ht="12">
      <c r="A29" s="26" t="s">
        <v>38</v>
      </c>
      <c r="B29" s="26">
        <v>382.7</v>
      </c>
      <c r="C29" s="26">
        <v>91.8</v>
      </c>
      <c r="D29" s="26">
        <v>5.4</v>
      </c>
      <c r="E29" s="26">
        <f t="shared" si="0"/>
        <v>24.330771269546776</v>
      </c>
      <c r="G29" s="26" t="s">
        <v>13</v>
      </c>
      <c r="H29" s="50">
        <v>22.616407982261638</v>
      </c>
    </row>
    <row r="30" spans="1:8" ht="12">
      <c r="A30" s="26" t="s">
        <v>28</v>
      </c>
      <c r="B30" s="26">
        <v>310.7</v>
      </c>
      <c r="C30" s="26">
        <v>52.7</v>
      </c>
      <c r="D30" s="26">
        <v>54.5</v>
      </c>
      <c r="E30" s="26">
        <f t="shared" si="0"/>
        <v>20.56986729117877</v>
      </c>
      <c r="G30" s="26" t="s">
        <v>39</v>
      </c>
      <c r="H30" s="50">
        <v>21.292372881355934</v>
      </c>
    </row>
    <row r="31" spans="1:8" ht="12">
      <c r="A31" s="26" t="s">
        <v>37</v>
      </c>
      <c r="B31" s="26">
        <v>421.7</v>
      </c>
      <c r="C31" s="26">
        <v>168.1</v>
      </c>
      <c r="D31" s="9" t="s">
        <v>65</v>
      </c>
      <c r="E31" s="26">
        <f>C31/(B31)*100</f>
        <v>39.86246146549679</v>
      </c>
      <c r="G31" s="26" t="s">
        <v>28</v>
      </c>
      <c r="H31" s="50">
        <v>20.56986729117877</v>
      </c>
    </row>
    <row r="32" spans="1:8" ht="12">
      <c r="A32" s="26" t="s">
        <v>30</v>
      </c>
      <c r="B32" s="26">
        <v>4799.2</v>
      </c>
      <c r="C32" s="26">
        <v>1929.3</v>
      </c>
      <c r="D32" s="26">
        <v>66.9</v>
      </c>
      <c r="E32" s="26">
        <f t="shared" si="0"/>
        <v>40.7687593770471</v>
      </c>
      <c r="G32" s="26" t="s">
        <v>17</v>
      </c>
      <c r="H32" s="50">
        <v>10.139386215128157</v>
      </c>
    </row>
    <row r="33" spans="1:8" ht="12">
      <c r="A33" s="26" t="s">
        <v>43</v>
      </c>
      <c r="B33" s="26">
        <v>21.6</v>
      </c>
      <c r="C33" s="26">
        <v>5.6</v>
      </c>
      <c r="D33" s="9" t="s">
        <v>65</v>
      </c>
      <c r="E33" s="26">
        <f>C33/(B33)*100</f>
        <v>25.925925925925924</v>
      </c>
      <c r="G33" s="26" t="s">
        <v>16</v>
      </c>
      <c r="H33" s="50">
        <v>7.729382363441628</v>
      </c>
    </row>
    <row r="34" spans="1:8" ht="12">
      <c r="A34" s="26" t="s">
        <v>42</v>
      </c>
      <c r="B34" s="26">
        <v>174.4</v>
      </c>
      <c r="C34" s="26">
        <v>44.7</v>
      </c>
      <c r="D34" s="26">
        <v>9.4</v>
      </c>
      <c r="E34" s="26">
        <f t="shared" si="0"/>
        <v>27.090909090909093</v>
      </c>
      <c r="H34" s="50"/>
    </row>
    <row r="35" spans="1:8" ht="15">
      <c r="A35" s="26" t="s">
        <v>40</v>
      </c>
      <c r="B35" s="26">
        <v>613.1</v>
      </c>
      <c r="C35" s="26">
        <v>186.1</v>
      </c>
      <c r="D35" s="26">
        <v>14.4</v>
      </c>
      <c r="E35" s="26">
        <f t="shared" si="0"/>
        <v>31.08401536662769</v>
      </c>
      <c r="G35" s="26" t="s">
        <v>40</v>
      </c>
      <c r="H35" s="50">
        <v>31.08401536662769</v>
      </c>
    </row>
    <row r="36" spans="1:8" ht="15">
      <c r="A36" s="26" t="s">
        <v>41</v>
      </c>
      <c r="B36" s="26">
        <v>6100.9</v>
      </c>
      <c r="C36" s="26">
        <v>669.7</v>
      </c>
      <c r="D36" s="26" t="s">
        <v>65</v>
      </c>
      <c r="E36" s="26">
        <f>C36/(B36)*100</f>
        <v>10.977068957039126</v>
      </c>
      <c r="G36" s="26" t="s">
        <v>42</v>
      </c>
      <c r="H36" s="50">
        <v>27.090909090909093</v>
      </c>
    </row>
    <row r="37" spans="7:11" ht="15">
      <c r="G37" s="26" t="s">
        <v>43</v>
      </c>
      <c r="H37" s="50">
        <v>25.925925925925924</v>
      </c>
      <c r="J37" s="9"/>
      <c r="K37" s="10" t="s">
        <v>45</v>
      </c>
    </row>
    <row r="38" spans="7:11" ht="15">
      <c r="G38" s="26" t="s">
        <v>41</v>
      </c>
      <c r="H38" s="50">
        <v>10.977068957039126</v>
      </c>
      <c r="J38" s="11"/>
      <c r="K38" s="10" t="s">
        <v>46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 topLeftCell="A10">
      <selection activeCell="L25" sqref="L25"/>
    </sheetView>
  </sheetViews>
  <sheetFormatPr defaultColWidth="9.140625" defaultRowHeight="15"/>
  <cols>
    <col min="1" max="8" width="9.140625" style="26" customWidth="1"/>
    <col min="9" max="12" width="9.421875" style="26" bestFit="1" customWidth="1"/>
    <col min="13" max="16384" width="9.140625" style="26" customWidth="1"/>
  </cols>
  <sheetData>
    <row r="1" ht="15">
      <c r="A1" s="25" t="s">
        <v>165</v>
      </c>
    </row>
    <row r="3" spans="1:2" ht="15">
      <c r="A3" s="25" t="s">
        <v>50</v>
      </c>
      <c r="B3" s="27">
        <v>43424.68880787037</v>
      </c>
    </row>
    <row r="4" spans="1:2" ht="15">
      <c r="A4" s="25" t="s">
        <v>51</v>
      </c>
      <c r="B4" s="27">
        <v>43430.68304496528</v>
      </c>
    </row>
    <row r="5" spans="1:2" ht="15">
      <c r="A5" s="25" t="s">
        <v>52</v>
      </c>
      <c r="B5" s="25" t="s">
        <v>53</v>
      </c>
    </row>
    <row r="7" spans="1:2" ht="15">
      <c r="A7" s="25" t="s">
        <v>87</v>
      </c>
      <c r="B7" s="25" t="s">
        <v>88</v>
      </c>
    </row>
    <row r="8" spans="1:2" ht="15">
      <c r="A8" s="25" t="s">
        <v>54</v>
      </c>
      <c r="B8" s="25" t="s">
        <v>55</v>
      </c>
    </row>
    <row r="9" spans="1:2" ht="15">
      <c r="A9" s="25" t="s">
        <v>56</v>
      </c>
      <c r="B9" s="25" t="s">
        <v>57</v>
      </c>
    </row>
    <row r="11" spans="1:7" ht="15">
      <c r="A11" s="28" t="s">
        <v>152</v>
      </c>
      <c r="B11" s="28" t="s">
        <v>55</v>
      </c>
      <c r="C11" s="28" t="s">
        <v>166</v>
      </c>
      <c r="D11" s="28" t="s">
        <v>167</v>
      </c>
      <c r="E11" s="28" t="s">
        <v>168</v>
      </c>
      <c r="F11" s="28" t="s">
        <v>169</v>
      </c>
      <c r="G11" s="28" t="s">
        <v>120</v>
      </c>
    </row>
    <row r="12" spans="1:19" ht="15">
      <c r="A12" s="28" t="s">
        <v>62</v>
      </c>
      <c r="B12" s="28" t="s">
        <v>63</v>
      </c>
      <c r="C12" s="28" t="s">
        <v>63</v>
      </c>
      <c r="D12" s="28" t="s">
        <v>63</v>
      </c>
      <c r="E12" s="28" t="s">
        <v>63</v>
      </c>
      <c r="F12" s="28" t="s">
        <v>63</v>
      </c>
      <c r="G12" s="28" t="s">
        <v>63</v>
      </c>
      <c r="I12" s="28" t="s">
        <v>166</v>
      </c>
      <c r="J12" s="28" t="s">
        <v>167</v>
      </c>
      <c r="K12" s="28" t="s">
        <v>168</v>
      </c>
      <c r="L12" s="28" t="s">
        <v>169</v>
      </c>
      <c r="N12"/>
      <c r="O12"/>
      <c r="P12"/>
      <c r="Q12"/>
      <c r="R12"/>
      <c r="S12"/>
    </row>
    <row r="13" spans="1:19" ht="15">
      <c r="A13" s="28" t="s">
        <v>98</v>
      </c>
      <c r="B13" s="29">
        <v>33122.2</v>
      </c>
      <c r="C13" s="29">
        <v>3648.7</v>
      </c>
      <c r="D13" s="29">
        <v>4078.2</v>
      </c>
      <c r="E13" s="29">
        <v>2735.3</v>
      </c>
      <c r="F13" s="29">
        <v>3823.5</v>
      </c>
      <c r="G13" s="29">
        <v>2004.8</v>
      </c>
      <c r="H13" s="28" t="s">
        <v>98</v>
      </c>
      <c r="I13" s="50">
        <f>C13/($B13-$G13)*100</f>
        <v>11.725594040633215</v>
      </c>
      <c r="J13" s="50">
        <f>D13/($B13-$G13)*100</f>
        <v>13.10585074588494</v>
      </c>
      <c r="K13" s="50">
        <f>E13/($B13-$G13)*100</f>
        <v>8.790258826251552</v>
      </c>
      <c r="L13" s="50">
        <f>F13/($B13-$G13)*100</f>
        <v>12.287337631036014</v>
      </c>
      <c r="N13"/>
      <c r="O13"/>
      <c r="P13"/>
      <c r="Q13"/>
      <c r="R13"/>
      <c r="S13"/>
    </row>
    <row r="14" spans="1:19" ht="15">
      <c r="A14" s="28" t="s">
        <v>14</v>
      </c>
      <c r="B14" s="29">
        <v>637.3</v>
      </c>
      <c r="C14" s="29">
        <v>52</v>
      </c>
      <c r="D14" s="29">
        <v>176.1</v>
      </c>
      <c r="E14" s="29">
        <v>31.8</v>
      </c>
      <c r="F14" s="29">
        <v>33.4</v>
      </c>
      <c r="G14" s="30">
        <v>0</v>
      </c>
      <c r="H14" s="28" t="s">
        <v>14</v>
      </c>
      <c r="I14" s="50">
        <f aca="true" t="shared" si="0" ref="I14:L45">C14/($B14-$G14)*100</f>
        <v>8.159422563941629</v>
      </c>
      <c r="J14" s="50">
        <f t="shared" si="0"/>
        <v>27.632198336733094</v>
      </c>
      <c r="K14" s="50">
        <f t="shared" si="0"/>
        <v>4.989800721795073</v>
      </c>
      <c r="L14" s="50">
        <f t="shared" si="0"/>
        <v>5.240859877608662</v>
      </c>
      <c r="N14"/>
      <c r="O14"/>
      <c r="P14" s="9"/>
      <c r="Q14" s="10" t="s">
        <v>45</v>
      </c>
      <c r="R14"/>
      <c r="S14"/>
    </row>
    <row r="15" spans="1:19" ht="15">
      <c r="A15" s="28" t="s">
        <v>34</v>
      </c>
      <c r="B15" s="29">
        <v>352.9</v>
      </c>
      <c r="C15" s="29">
        <v>41.7</v>
      </c>
      <c r="D15" s="29">
        <v>32.9</v>
      </c>
      <c r="E15" s="29">
        <v>16.3</v>
      </c>
      <c r="F15" s="29">
        <v>74.6</v>
      </c>
      <c r="G15" s="30">
        <v>0</v>
      </c>
      <c r="H15" s="28" t="s">
        <v>34</v>
      </c>
      <c r="I15" s="50">
        <f t="shared" si="0"/>
        <v>11.816378577500709</v>
      </c>
      <c r="J15" s="50">
        <f t="shared" si="0"/>
        <v>9.32275432133749</v>
      </c>
      <c r="K15" s="50">
        <f t="shared" si="0"/>
        <v>4.618872201756872</v>
      </c>
      <c r="L15" s="50">
        <f t="shared" si="0"/>
        <v>21.1391328988382</v>
      </c>
      <c r="N15"/>
      <c r="O15"/>
      <c r="P15" s="11"/>
      <c r="Q15" s="10" t="s">
        <v>46</v>
      </c>
      <c r="R15"/>
      <c r="S15"/>
    </row>
    <row r="16" spans="1:19" ht="15">
      <c r="A16" s="28" t="s">
        <v>19</v>
      </c>
      <c r="B16" s="29">
        <v>862.4</v>
      </c>
      <c r="C16" s="29">
        <v>113.8</v>
      </c>
      <c r="D16" s="29">
        <v>186.2</v>
      </c>
      <c r="E16" s="29">
        <v>28.4</v>
      </c>
      <c r="F16" s="29">
        <v>28.9</v>
      </c>
      <c r="G16" s="29">
        <v>13.5</v>
      </c>
      <c r="H16" s="28" t="s">
        <v>19</v>
      </c>
      <c r="I16" s="50">
        <f t="shared" si="0"/>
        <v>13.405583696548472</v>
      </c>
      <c r="J16" s="50">
        <f t="shared" si="0"/>
        <v>21.93426787607492</v>
      </c>
      <c r="K16" s="50">
        <f t="shared" si="0"/>
        <v>3.3455059488750147</v>
      </c>
      <c r="L16" s="50">
        <f t="shared" si="0"/>
        <v>3.4044057014960534</v>
      </c>
      <c r="N16"/>
      <c r="O16"/>
      <c r="P16"/>
      <c r="Q16"/>
      <c r="R16"/>
      <c r="S16"/>
    </row>
    <row r="17" spans="1:19" ht="15">
      <c r="A17" s="28" t="s">
        <v>23</v>
      </c>
      <c r="B17" s="29">
        <v>218.5</v>
      </c>
      <c r="C17" s="29">
        <v>19.7</v>
      </c>
      <c r="D17" s="29">
        <v>34.2</v>
      </c>
      <c r="E17" s="29">
        <v>27</v>
      </c>
      <c r="F17" s="29">
        <v>18</v>
      </c>
      <c r="G17" s="30">
        <v>0</v>
      </c>
      <c r="H17" s="28" t="s">
        <v>23</v>
      </c>
      <c r="I17" s="50">
        <f t="shared" si="0"/>
        <v>9.016018306636155</v>
      </c>
      <c r="J17" s="50">
        <f t="shared" si="0"/>
        <v>15.65217391304348</v>
      </c>
      <c r="K17" s="50">
        <f t="shared" si="0"/>
        <v>12.356979405034325</v>
      </c>
      <c r="L17" s="50">
        <f t="shared" si="0"/>
        <v>8.237986270022883</v>
      </c>
      <c r="N17"/>
      <c r="O17"/>
      <c r="P17"/>
      <c r="Q17"/>
      <c r="R17"/>
      <c r="S17"/>
    </row>
    <row r="18" spans="1:19" ht="15">
      <c r="A18" s="28" t="s">
        <v>157</v>
      </c>
      <c r="B18" s="29">
        <v>4155.6</v>
      </c>
      <c r="C18" s="29">
        <v>252</v>
      </c>
      <c r="D18" s="29">
        <v>219.7</v>
      </c>
      <c r="E18" s="29">
        <v>159.9</v>
      </c>
      <c r="F18" s="29">
        <v>253.8</v>
      </c>
      <c r="G18" s="29">
        <v>1016</v>
      </c>
      <c r="H18" s="28" t="s">
        <v>157</v>
      </c>
      <c r="I18" s="50">
        <f t="shared" si="0"/>
        <v>8.026500191107147</v>
      </c>
      <c r="J18" s="50">
        <f t="shared" si="0"/>
        <v>6.997706714231111</v>
      </c>
      <c r="K18" s="50">
        <f t="shared" si="0"/>
        <v>5.0930054784048915</v>
      </c>
      <c r="L18" s="50">
        <f t="shared" si="0"/>
        <v>8.08383233532934</v>
      </c>
      <c r="N18"/>
      <c r="O18"/>
      <c r="P18"/>
      <c r="Q18"/>
      <c r="R18"/>
      <c r="S18"/>
    </row>
    <row r="19" spans="1:19" ht="15">
      <c r="A19" s="28" t="s">
        <v>22</v>
      </c>
      <c r="B19" s="29">
        <v>65.7</v>
      </c>
      <c r="C19" s="29">
        <v>7.5</v>
      </c>
      <c r="D19" s="9" t="s">
        <v>65</v>
      </c>
      <c r="E19" s="29">
        <v>20</v>
      </c>
      <c r="F19" s="29">
        <v>6.7</v>
      </c>
      <c r="G19" s="30">
        <v>0</v>
      </c>
      <c r="H19" s="28" t="s">
        <v>22</v>
      </c>
      <c r="I19" s="50">
        <f t="shared" si="0"/>
        <v>11.415525114155251</v>
      </c>
      <c r="J19" s="63" t="s">
        <v>65</v>
      </c>
      <c r="K19" s="50">
        <f t="shared" si="0"/>
        <v>30.441400304414003</v>
      </c>
      <c r="L19" s="50">
        <f t="shared" si="0"/>
        <v>10.197869101978691</v>
      </c>
      <c r="N19"/>
      <c r="O19"/>
      <c r="P19"/>
      <c r="Q19"/>
      <c r="R19"/>
      <c r="S19"/>
    </row>
    <row r="20" spans="1:19" ht="15">
      <c r="A20" s="28" t="s">
        <v>29</v>
      </c>
      <c r="B20" s="29">
        <v>325.9</v>
      </c>
      <c r="C20" s="29">
        <v>34.3</v>
      </c>
      <c r="D20" s="29">
        <v>18.6</v>
      </c>
      <c r="E20" s="29">
        <v>29.4</v>
      </c>
      <c r="F20" s="29">
        <v>20.3</v>
      </c>
      <c r="G20" s="29">
        <v>59.9</v>
      </c>
      <c r="H20" s="28" t="s">
        <v>29</v>
      </c>
      <c r="I20" s="50">
        <f t="shared" si="0"/>
        <v>12.894736842105262</v>
      </c>
      <c r="J20" s="50">
        <f t="shared" si="0"/>
        <v>6.99248120300752</v>
      </c>
      <c r="K20" s="50">
        <f t="shared" si="0"/>
        <v>11.052631578947368</v>
      </c>
      <c r="L20" s="50">
        <f t="shared" si="0"/>
        <v>7.631578947368421</v>
      </c>
      <c r="N20"/>
      <c r="O20"/>
      <c r="P20"/>
      <c r="Q20"/>
      <c r="R20"/>
      <c r="S20"/>
    </row>
    <row r="21" spans="1:19" ht="15">
      <c r="A21" s="28" t="s">
        <v>16</v>
      </c>
      <c r="B21" s="29">
        <v>1134.1</v>
      </c>
      <c r="C21" s="29">
        <v>164</v>
      </c>
      <c r="D21" s="29">
        <v>90.1</v>
      </c>
      <c r="E21" s="29">
        <v>259.1</v>
      </c>
      <c r="F21" s="29">
        <v>164.5</v>
      </c>
      <c r="G21" s="29">
        <v>13.7</v>
      </c>
      <c r="H21" s="28" t="s">
        <v>16</v>
      </c>
      <c r="I21" s="50">
        <f t="shared" si="0"/>
        <v>14.637629418064979</v>
      </c>
      <c r="J21" s="50">
        <f t="shared" si="0"/>
        <v>8.041770796144235</v>
      </c>
      <c r="K21" s="50">
        <f t="shared" si="0"/>
        <v>23.125669403784368</v>
      </c>
      <c r="L21" s="50">
        <f t="shared" si="0"/>
        <v>14.682256337022496</v>
      </c>
      <c r="N21"/>
      <c r="O21"/>
      <c r="P21"/>
      <c r="Q21"/>
      <c r="R21"/>
      <c r="S21"/>
    </row>
    <row r="22" spans="1:19" ht="15">
      <c r="A22" s="28" t="s">
        <v>11</v>
      </c>
      <c r="B22" s="29">
        <v>3042.2</v>
      </c>
      <c r="C22" s="29">
        <v>355.4</v>
      </c>
      <c r="D22" s="29">
        <v>98.6</v>
      </c>
      <c r="E22" s="29">
        <v>231.7</v>
      </c>
      <c r="F22" s="29">
        <v>410.2</v>
      </c>
      <c r="G22" s="29">
        <v>137.4</v>
      </c>
      <c r="H22" s="28" t="s">
        <v>11</v>
      </c>
      <c r="I22" s="50">
        <f t="shared" si="0"/>
        <v>12.234921509226108</v>
      </c>
      <c r="J22" s="50">
        <f t="shared" si="0"/>
        <v>3.3943817130267147</v>
      </c>
      <c r="K22" s="50">
        <f t="shared" si="0"/>
        <v>7.976452767832553</v>
      </c>
      <c r="L22" s="50">
        <f t="shared" si="0"/>
        <v>14.121454144863673</v>
      </c>
      <c r="N22"/>
      <c r="O22"/>
      <c r="P22"/>
      <c r="Q22"/>
      <c r="R22"/>
      <c r="S22"/>
    </row>
    <row r="23" spans="1:19" ht="15">
      <c r="A23" s="28" t="s">
        <v>24</v>
      </c>
      <c r="B23" s="29">
        <v>3017.5</v>
      </c>
      <c r="C23" s="29">
        <v>291.8</v>
      </c>
      <c r="D23" s="29">
        <v>533.5</v>
      </c>
      <c r="E23" s="29">
        <v>276</v>
      </c>
      <c r="F23" s="29">
        <v>349.2</v>
      </c>
      <c r="G23" s="29">
        <v>72.5</v>
      </c>
      <c r="H23" s="28" t="s">
        <v>24</v>
      </c>
      <c r="I23" s="50">
        <f t="shared" si="0"/>
        <v>9.908319185059424</v>
      </c>
      <c r="J23" s="50">
        <f t="shared" si="0"/>
        <v>18.115449915110357</v>
      </c>
      <c r="K23" s="50">
        <f t="shared" si="0"/>
        <v>9.371816638370118</v>
      </c>
      <c r="L23" s="50">
        <f t="shared" si="0"/>
        <v>11.857385398981323</v>
      </c>
      <c r="N23"/>
      <c r="O23"/>
      <c r="P23"/>
      <c r="Q23"/>
      <c r="R23"/>
      <c r="S23"/>
    </row>
    <row r="24" spans="1:19" ht="15">
      <c r="A24" s="28" t="s">
        <v>12</v>
      </c>
      <c r="B24" s="29">
        <v>185.6</v>
      </c>
      <c r="C24" s="34">
        <v>24.1</v>
      </c>
      <c r="D24" s="34">
        <v>29</v>
      </c>
      <c r="E24" s="34">
        <v>16.2</v>
      </c>
      <c r="F24" s="34">
        <v>22.1</v>
      </c>
      <c r="G24" s="30">
        <v>0</v>
      </c>
      <c r="H24" s="28" t="s">
        <v>12</v>
      </c>
      <c r="I24" s="69">
        <f t="shared" si="0"/>
        <v>12.98491379310345</v>
      </c>
      <c r="J24" s="69">
        <f t="shared" si="0"/>
        <v>15.625</v>
      </c>
      <c r="K24" s="69">
        <f t="shared" si="0"/>
        <v>8.72844827586207</v>
      </c>
      <c r="L24" s="69">
        <f t="shared" si="0"/>
        <v>11.907327586206899</v>
      </c>
      <c r="N24"/>
      <c r="O24"/>
      <c r="P24"/>
      <c r="Q24"/>
      <c r="R24"/>
      <c r="S24"/>
    </row>
    <row r="25" spans="1:19" ht="15">
      <c r="A25" s="28" t="s">
        <v>17</v>
      </c>
      <c r="B25" s="29">
        <v>5053</v>
      </c>
      <c r="C25" s="29">
        <v>1000.2</v>
      </c>
      <c r="D25" s="29">
        <v>1274.1</v>
      </c>
      <c r="E25" s="29">
        <v>305.2</v>
      </c>
      <c r="F25" s="29">
        <v>1065.4</v>
      </c>
      <c r="G25" s="29">
        <v>109.9</v>
      </c>
      <c r="H25" s="28" t="s">
        <v>17</v>
      </c>
      <c r="I25" s="50">
        <f t="shared" si="0"/>
        <v>20.234265946470835</v>
      </c>
      <c r="J25" s="50">
        <f t="shared" si="0"/>
        <v>25.77532317776294</v>
      </c>
      <c r="K25" s="50">
        <f t="shared" si="0"/>
        <v>6.174263114240051</v>
      </c>
      <c r="L25" s="50">
        <f t="shared" si="0"/>
        <v>21.55327628411321</v>
      </c>
      <c r="N25"/>
      <c r="O25"/>
      <c r="P25"/>
      <c r="Q25"/>
      <c r="R25"/>
      <c r="S25"/>
    </row>
    <row r="26" spans="1:19" ht="15">
      <c r="A26" s="28" t="s">
        <v>13</v>
      </c>
      <c r="B26" s="29">
        <v>45.1</v>
      </c>
      <c r="C26" s="29">
        <v>3.5</v>
      </c>
      <c r="D26" s="29">
        <v>0.8</v>
      </c>
      <c r="E26" s="29">
        <v>10.7</v>
      </c>
      <c r="F26" s="29">
        <v>10.2</v>
      </c>
      <c r="G26" s="30">
        <v>0</v>
      </c>
      <c r="H26" s="28" t="s">
        <v>13</v>
      </c>
      <c r="I26" s="50">
        <f t="shared" si="0"/>
        <v>7.760532150776053</v>
      </c>
      <c r="J26" s="50">
        <f t="shared" si="0"/>
        <v>1.7738359201773837</v>
      </c>
      <c r="K26" s="50">
        <f t="shared" si="0"/>
        <v>23.725055432372503</v>
      </c>
      <c r="L26" s="50">
        <f t="shared" si="0"/>
        <v>22.616407982261638</v>
      </c>
      <c r="N26"/>
      <c r="O26"/>
      <c r="P26"/>
      <c r="Q26"/>
      <c r="R26"/>
      <c r="S26"/>
    </row>
    <row r="27" spans="1:19" ht="15">
      <c r="A27" s="28" t="s">
        <v>39</v>
      </c>
      <c r="B27" s="29">
        <v>100</v>
      </c>
      <c r="C27" s="29">
        <v>5.3</v>
      </c>
      <c r="D27" s="29">
        <v>17.7</v>
      </c>
      <c r="E27" s="29">
        <v>13.2</v>
      </c>
      <c r="F27" s="29">
        <v>20.9</v>
      </c>
      <c r="G27" s="29">
        <v>5.6</v>
      </c>
      <c r="H27" s="28" t="s">
        <v>39</v>
      </c>
      <c r="I27" s="50">
        <f t="shared" si="0"/>
        <v>5.614406779661016</v>
      </c>
      <c r="J27" s="50">
        <f t="shared" si="0"/>
        <v>18.749999999999996</v>
      </c>
      <c r="K27" s="50">
        <f t="shared" si="0"/>
        <v>13.983050847457626</v>
      </c>
      <c r="L27" s="50">
        <f t="shared" si="0"/>
        <v>22.139830508474574</v>
      </c>
      <c r="N27"/>
      <c r="O27"/>
      <c r="P27"/>
      <c r="Q27"/>
      <c r="R27"/>
      <c r="S27"/>
    </row>
    <row r="28" spans="1:19" ht="15">
      <c r="A28" s="28" t="s">
        <v>33</v>
      </c>
      <c r="B28" s="29">
        <v>157.8</v>
      </c>
      <c r="C28" s="9" t="s">
        <v>65</v>
      </c>
      <c r="D28" s="29">
        <v>8.3</v>
      </c>
      <c r="E28" s="29">
        <v>26.7</v>
      </c>
      <c r="F28" s="29">
        <v>36</v>
      </c>
      <c r="G28" s="30">
        <v>0</v>
      </c>
      <c r="H28" s="28" t="s">
        <v>33</v>
      </c>
      <c r="I28" s="63" t="s">
        <v>65</v>
      </c>
      <c r="J28" s="50">
        <f t="shared" si="0"/>
        <v>5.259822560202789</v>
      </c>
      <c r="K28" s="50">
        <f t="shared" si="0"/>
        <v>16.92015209125475</v>
      </c>
      <c r="L28" s="50">
        <f t="shared" si="0"/>
        <v>22.813688212927755</v>
      </c>
      <c r="N28"/>
      <c r="O28"/>
      <c r="P28"/>
      <c r="Q28"/>
      <c r="R28"/>
      <c r="S28"/>
    </row>
    <row r="29" spans="1:19" ht="15">
      <c r="A29" s="28" t="s">
        <v>25</v>
      </c>
      <c r="B29" s="29">
        <v>24.6</v>
      </c>
      <c r="C29" s="34">
        <v>2.5</v>
      </c>
      <c r="D29" s="9" t="s">
        <v>65</v>
      </c>
      <c r="E29" s="34">
        <v>2.1</v>
      </c>
      <c r="F29" s="9" t="s">
        <v>65</v>
      </c>
      <c r="G29" s="29">
        <v>7.5</v>
      </c>
      <c r="H29" s="28" t="s">
        <v>25</v>
      </c>
      <c r="I29" s="69">
        <f t="shared" si="0"/>
        <v>14.619883040935672</v>
      </c>
      <c r="J29" s="63" t="s">
        <v>65</v>
      </c>
      <c r="K29" s="69">
        <f t="shared" si="0"/>
        <v>12.280701754385964</v>
      </c>
      <c r="L29" s="63" t="s">
        <v>65</v>
      </c>
      <c r="N29"/>
      <c r="O29"/>
      <c r="P29"/>
      <c r="Q29"/>
      <c r="R29"/>
      <c r="S29"/>
    </row>
    <row r="30" spans="1:19" ht="15">
      <c r="A30" s="28" t="s">
        <v>35</v>
      </c>
      <c r="B30" s="29">
        <v>437.7</v>
      </c>
      <c r="C30" s="29">
        <v>21.4</v>
      </c>
      <c r="D30" s="29">
        <v>86.1</v>
      </c>
      <c r="E30" s="29">
        <v>33.7</v>
      </c>
      <c r="F30" s="29">
        <v>19.3</v>
      </c>
      <c r="G30" s="29">
        <v>13.6</v>
      </c>
      <c r="H30" s="28" t="s">
        <v>35</v>
      </c>
      <c r="I30" s="50">
        <f t="shared" si="0"/>
        <v>5.045979721763735</v>
      </c>
      <c r="J30" s="50">
        <f t="shared" si="0"/>
        <v>20.301815609526056</v>
      </c>
      <c r="K30" s="50">
        <f t="shared" si="0"/>
        <v>7.946239094553173</v>
      </c>
      <c r="L30" s="50">
        <f t="shared" si="0"/>
        <v>4.550813487385051</v>
      </c>
      <c r="N30"/>
      <c r="O30"/>
      <c r="P30"/>
      <c r="Q30"/>
      <c r="R30"/>
      <c r="S30"/>
    </row>
    <row r="31" spans="1:19" ht="15">
      <c r="A31" s="28" t="s">
        <v>26</v>
      </c>
      <c r="B31" s="29">
        <v>33.6</v>
      </c>
      <c r="C31" s="29">
        <v>5.5</v>
      </c>
      <c r="D31" s="29">
        <v>2</v>
      </c>
      <c r="E31" s="29">
        <v>3.5</v>
      </c>
      <c r="F31" s="29">
        <v>3.1</v>
      </c>
      <c r="G31" s="30">
        <v>0</v>
      </c>
      <c r="H31" s="28" t="s">
        <v>26</v>
      </c>
      <c r="I31" s="50">
        <f t="shared" si="0"/>
        <v>16.36904761904762</v>
      </c>
      <c r="J31" s="50">
        <f t="shared" si="0"/>
        <v>5.952380952380952</v>
      </c>
      <c r="K31" s="50">
        <f t="shared" si="0"/>
        <v>10.416666666666666</v>
      </c>
      <c r="L31" s="50">
        <f t="shared" si="0"/>
        <v>9.226190476190476</v>
      </c>
      <c r="N31"/>
      <c r="O31"/>
      <c r="P31"/>
      <c r="Q31"/>
      <c r="R31"/>
      <c r="S31"/>
    </row>
    <row r="32" spans="1:19" ht="15">
      <c r="A32" s="28" t="s">
        <v>21</v>
      </c>
      <c r="B32" s="29">
        <v>1347.3</v>
      </c>
      <c r="C32" s="29">
        <v>193.5</v>
      </c>
      <c r="D32" s="29">
        <v>105.2</v>
      </c>
      <c r="E32" s="29">
        <v>92.5</v>
      </c>
      <c r="F32" s="29">
        <v>122</v>
      </c>
      <c r="G32" s="29">
        <v>17.5</v>
      </c>
      <c r="H32" s="28" t="s">
        <v>21</v>
      </c>
      <c r="I32" s="50">
        <f t="shared" si="0"/>
        <v>14.551060309821025</v>
      </c>
      <c r="J32" s="50">
        <f t="shared" si="0"/>
        <v>7.910964054745075</v>
      </c>
      <c r="K32" s="50">
        <f t="shared" si="0"/>
        <v>6.955933223041059</v>
      </c>
      <c r="L32" s="50">
        <f t="shared" si="0"/>
        <v>9.174311926605505</v>
      </c>
      <c r="N32"/>
      <c r="O32"/>
      <c r="P32"/>
      <c r="Q32"/>
      <c r="R32"/>
      <c r="S32"/>
    </row>
    <row r="33" spans="1:19" ht="15">
      <c r="A33" s="28" t="s">
        <v>20</v>
      </c>
      <c r="B33" s="29">
        <v>465.1</v>
      </c>
      <c r="C33" s="29">
        <v>30.6</v>
      </c>
      <c r="D33" s="29">
        <v>83.7</v>
      </c>
      <c r="E33" s="29">
        <v>36.4</v>
      </c>
      <c r="F33" s="29">
        <v>33.8</v>
      </c>
      <c r="G33" s="30">
        <v>0</v>
      </c>
      <c r="H33" s="28" t="s">
        <v>20</v>
      </c>
      <c r="I33" s="50">
        <f t="shared" si="0"/>
        <v>6.579230273059557</v>
      </c>
      <c r="J33" s="50">
        <f t="shared" si="0"/>
        <v>17.99612986454526</v>
      </c>
      <c r="K33" s="50">
        <f t="shared" si="0"/>
        <v>7.826273919587185</v>
      </c>
      <c r="L33" s="50">
        <f t="shared" si="0"/>
        <v>7.267254353902386</v>
      </c>
      <c r="N33"/>
      <c r="O33"/>
      <c r="P33"/>
      <c r="Q33"/>
      <c r="R33"/>
      <c r="S33"/>
    </row>
    <row r="34" spans="1:19" ht="15">
      <c r="A34" s="28" t="s">
        <v>18</v>
      </c>
      <c r="B34" s="29">
        <v>2881.5</v>
      </c>
      <c r="C34" s="29">
        <v>200.7</v>
      </c>
      <c r="D34" s="29">
        <v>383.5</v>
      </c>
      <c r="E34" s="29">
        <v>290.9</v>
      </c>
      <c r="F34" s="29">
        <v>222.3</v>
      </c>
      <c r="G34" s="29">
        <v>190.6</v>
      </c>
      <c r="H34" s="28" t="s">
        <v>18</v>
      </c>
      <c r="I34" s="50">
        <f t="shared" si="0"/>
        <v>7.4584711434835915</v>
      </c>
      <c r="J34" s="50">
        <f t="shared" si="0"/>
        <v>14.251737336950463</v>
      </c>
      <c r="K34" s="50">
        <f t="shared" si="0"/>
        <v>10.810509494964508</v>
      </c>
      <c r="L34" s="50">
        <f t="shared" si="0"/>
        <v>8.261176558028913</v>
      </c>
      <c r="N34"/>
      <c r="O34"/>
      <c r="P34"/>
      <c r="Q34"/>
      <c r="R34"/>
      <c r="S34"/>
    </row>
    <row r="35" spans="1:19" ht="15">
      <c r="A35" s="28" t="s">
        <v>15</v>
      </c>
      <c r="B35" s="29">
        <v>806.2</v>
      </c>
      <c r="C35" s="29">
        <v>111.4</v>
      </c>
      <c r="D35" s="29">
        <v>49.7</v>
      </c>
      <c r="E35" s="29">
        <v>36.4</v>
      </c>
      <c r="F35" s="29">
        <v>126.8</v>
      </c>
      <c r="G35" s="29">
        <v>205.8</v>
      </c>
      <c r="H35" s="28" t="s">
        <v>15</v>
      </c>
      <c r="I35" s="50">
        <f t="shared" si="0"/>
        <v>18.554297135243168</v>
      </c>
      <c r="J35" s="50">
        <f t="shared" si="0"/>
        <v>8.277814790139907</v>
      </c>
      <c r="K35" s="50">
        <f t="shared" si="0"/>
        <v>6.062624916722184</v>
      </c>
      <c r="L35" s="50">
        <f t="shared" si="0"/>
        <v>21.119253830779478</v>
      </c>
      <c r="N35"/>
      <c r="O35"/>
      <c r="P35"/>
      <c r="Q35"/>
      <c r="R35"/>
      <c r="S35"/>
    </row>
    <row r="36" spans="1:19" ht="15">
      <c r="A36" s="28" t="s">
        <v>32</v>
      </c>
      <c r="B36" s="29">
        <v>1744.7</v>
      </c>
      <c r="C36" s="29">
        <v>75.7</v>
      </c>
      <c r="D36" s="29">
        <v>95.1</v>
      </c>
      <c r="E36" s="29">
        <v>288.7</v>
      </c>
      <c r="F36" s="29">
        <v>246.8</v>
      </c>
      <c r="G36" s="30">
        <v>0</v>
      </c>
      <c r="H36" s="28" t="s">
        <v>32</v>
      </c>
      <c r="I36" s="50">
        <f t="shared" si="0"/>
        <v>4.3388548174471255</v>
      </c>
      <c r="J36" s="50">
        <f t="shared" si="0"/>
        <v>5.450793832750616</v>
      </c>
      <c r="K36" s="50">
        <f t="shared" si="0"/>
        <v>16.547257408150397</v>
      </c>
      <c r="L36" s="50">
        <f t="shared" si="0"/>
        <v>14.14569840087121</v>
      </c>
      <c r="N36"/>
      <c r="O36"/>
      <c r="P36"/>
      <c r="Q36"/>
      <c r="R36"/>
      <c r="S36"/>
    </row>
    <row r="37" spans="1:19" ht="15">
      <c r="A37" s="28" t="s">
        <v>31</v>
      </c>
      <c r="B37" s="29">
        <v>113.6</v>
      </c>
      <c r="C37" s="29">
        <v>15.7</v>
      </c>
      <c r="D37" s="34">
        <v>6.1</v>
      </c>
      <c r="E37" s="34">
        <v>2.2</v>
      </c>
      <c r="F37" s="29">
        <v>11.4</v>
      </c>
      <c r="G37" s="30">
        <v>0</v>
      </c>
      <c r="H37" s="28" t="s">
        <v>31</v>
      </c>
      <c r="I37" s="50">
        <f t="shared" si="0"/>
        <v>13.820422535211268</v>
      </c>
      <c r="J37" s="69">
        <f>D37/($B37-$G37)*100</f>
        <v>5.369718309859155</v>
      </c>
      <c r="K37" s="69">
        <f t="shared" si="0"/>
        <v>1.9366197183098595</v>
      </c>
      <c r="L37" s="50">
        <f t="shared" si="0"/>
        <v>10.035211267605634</v>
      </c>
      <c r="N37"/>
      <c r="O37"/>
      <c r="P37"/>
      <c r="Q37"/>
      <c r="R37"/>
      <c r="S37"/>
    </row>
    <row r="38" spans="1:19" ht="15">
      <c r="A38" s="28" t="s">
        <v>38</v>
      </c>
      <c r="B38" s="29">
        <v>382.7</v>
      </c>
      <c r="C38" s="29">
        <v>43.8</v>
      </c>
      <c r="D38" s="29">
        <v>87.6</v>
      </c>
      <c r="E38" s="29">
        <v>63.2</v>
      </c>
      <c r="F38" s="29">
        <v>21.3</v>
      </c>
      <c r="G38" s="29">
        <v>5.4</v>
      </c>
      <c r="H38" s="28" t="s">
        <v>38</v>
      </c>
      <c r="I38" s="50">
        <f t="shared" si="0"/>
        <v>11.608799363901404</v>
      </c>
      <c r="J38" s="50">
        <f t="shared" si="0"/>
        <v>23.21759872780281</v>
      </c>
      <c r="K38" s="50">
        <f t="shared" si="0"/>
        <v>16.750596342433077</v>
      </c>
      <c r="L38" s="50">
        <f t="shared" si="0"/>
        <v>5.6453750331301356</v>
      </c>
      <c r="N38"/>
      <c r="O38"/>
      <c r="P38"/>
      <c r="Q38"/>
      <c r="R38"/>
      <c r="S38"/>
    </row>
    <row r="39" spans="1:19" ht="15">
      <c r="A39" s="28" t="s">
        <v>28</v>
      </c>
      <c r="B39" s="29">
        <v>310.7</v>
      </c>
      <c r="C39" s="29">
        <v>24.6</v>
      </c>
      <c r="D39" s="29">
        <v>36.1</v>
      </c>
      <c r="E39" s="29">
        <v>34.3</v>
      </c>
      <c r="F39" s="29">
        <v>25.4</v>
      </c>
      <c r="G39" s="29">
        <v>54.5</v>
      </c>
      <c r="H39" s="28" t="s">
        <v>28</v>
      </c>
      <c r="I39" s="50">
        <f t="shared" si="0"/>
        <v>9.601873536299767</v>
      </c>
      <c r="J39" s="50">
        <f t="shared" si="0"/>
        <v>14.090554254488682</v>
      </c>
      <c r="K39" s="50">
        <f t="shared" si="0"/>
        <v>13.3879781420765</v>
      </c>
      <c r="L39" s="50">
        <f t="shared" si="0"/>
        <v>9.914129586260733</v>
      </c>
      <c r="N39"/>
      <c r="O39"/>
      <c r="P39"/>
      <c r="Q39"/>
      <c r="R39"/>
      <c r="S39"/>
    </row>
    <row r="40" spans="1:19" ht="15">
      <c r="A40" s="28" t="s">
        <v>37</v>
      </c>
      <c r="B40" s="29">
        <v>421.7</v>
      </c>
      <c r="C40" s="29">
        <v>18.4</v>
      </c>
      <c r="D40" s="29">
        <v>60.6</v>
      </c>
      <c r="E40" s="29">
        <v>50.2</v>
      </c>
      <c r="F40" s="29">
        <v>22</v>
      </c>
      <c r="G40" s="30">
        <v>0</v>
      </c>
      <c r="H40" s="28" t="s">
        <v>37</v>
      </c>
      <c r="I40" s="50">
        <f t="shared" si="0"/>
        <v>4.363291439411904</v>
      </c>
      <c r="J40" s="50">
        <f t="shared" si="0"/>
        <v>14.37040550154138</v>
      </c>
      <c r="K40" s="50">
        <f t="shared" si="0"/>
        <v>11.904197296656392</v>
      </c>
      <c r="L40" s="50">
        <f t="shared" si="0"/>
        <v>5.216978894949016</v>
      </c>
      <c r="N40"/>
      <c r="O40"/>
      <c r="P40"/>
      <c r="Q40"/>
      <c r="R40"/>
      <c r="S40"/>
    </row>
    <row r="41" spans="1:19" ht="15">
      <c r="A41" s="28" t="s">
        <v>30</v>
      </c>
      <c r="B41" s="29">
        <v>4799.2</v>
      </c>
      <c r="C41" s="29">
        <v>535.8</v>
      </c>
      <c r="D41" s="29">
        <v>359.8</v>
      </c>
      <c r="E41" s="29">
        <v>349.7</v>
      </c>
      <c r="F41" s="29">
        <v>454</v>
      </c>
      <c r="G41" s="29">
        <v>66.9</v>
      </c>
      <c r="H41" s="28" t="s">
        <v>30</v>
      </c>
      <c r="I41" s="50">
        <f t="shared" si="0"/>
        <v>11.322190055575511</v>
      </c>
      <c r="J41" s="50">
        <f t="shared" si="0"/>
        <v>7.603068275468589</v>
      </c>
      <c r="K41" s="50">
        <f t="shared" si="0"/>
        <v>7.389641400587451</v>
      </c>
      <c r="L41" s="50">
        <f t="shared" si="0"/>
        <v>9.593643682775816</v>
      </c>
      <c r="N41"/>
      <c r="O41"/>
      <c r="P41"/>
      <c r="Q41"/>
      <c r="R41"/>
      <c r="S41"/>
    </row>
    <row r="42" spans="1:19" ht="15">
      <c r="A42" s="28" t="s">
        <v>43</v>
      </c>
      <c r="B42" s="29">
        <v>21.6</v>
      </c>
      <c r="C42" s="29">
        <v>1.4</v>
      </c>
      <c r="D42" s="29">
        <v>3.6</v>
      </c>
      <c r="E42" s="29">
        <v>3.7</v>
      </c>
      <c r="F42" s="29">
        <v>1.2</v>
      </c>
      <c r="G42" s="30">
        <v>0</v>
      </c>
      <c r="H42" s="28" t="s">
        <v>43</v>
      </c>
      <c r="I42" s="50">
        <f t="shared" si="0"/>
        <v>6.481481481481481</v>
      </c>
      <c r="J42" s="50">
        <f t="shared" si="0"/>
        <v>16.666666666666664</v>
      </c>
      <c r="K42" s="50">
        <f t="shared" si="0"/>
        <v>17.129629629629626</v>
      </c>
      <c r="L42" s="50">
        <f t="shared" si="0"/>
        <v>5.555555555555555</v>
      </c>
      <c r="N42"/>
      <c r="O42"/>
      <c r="P42"/>
      <c r="Q42"/>
      <c r="R42"/>
      <c r="S42"/>
    </row>
    <row r="43" spans="1:19" ht="15">
      <c r="A43" s="28" t="s">
        <v>42</v>
      </c>
      <c r="B43" s="29">
        <v>174.4</v>
      </c>
      <c r="C43" s="29">
        <v>8.6</v>
      </c>
      <c r="D43" s="29">
        <v>19.7</v>
      </c>
      <c r="E43" s="29">
        <v>17.4</v>
      </c>
      <c r="F43" s="29">
        <v>15</v>
      </c>
      <c r="G43" s="29">
        <v>9.4</v>
      </c>
      <c r="H43" s="28" t="s">
        <v>42</v>
      </c>
      <c r="I43" s="50">
        <f t="shared" si="0"/>
        <v>5.212121212121212</v>
      </c>
      <c r="J43" s="50">
        <f t="shared" si="0"/>
        <v>11.939393939393938</v>
      </c>
      <c r="K43" s="50">
        <f t="shared" si="0"/>
        <v>10.545454545454543</v>
      </c>
      <c r="L43" s="50">
        <f t="shared" si="0"/>
        <v>9.090909090909092</v>
      </c>
      <c r="N43"/>
      <c r="O43"/>
      <c r="P43"/>
      <c r="Q43"/>
      <c r="R43"/>
      <c r="S43"/>
    </row>
    <row r="44" spans="1:19" ht="15">
      <c r="A44" s="28" t="s">
        <v>40</v>
      </c>
      <c r="B44" s="29">
        <v>613.1</v>
      </c>
      <c r="C44" s="29">
        <v>61.5</v>
      </c>
      <c r="D44" s="29">
        <v>97.1</v>
      </c>
      <c r="E44" s="29">
        <v>36.7</v>
      </c>
      <c r="F44" s="29">
        <v>37.9</v>
      </c>
      <c r="G44" s="29">
        <v>14.4</v>
      </c>
      <c r="H44" s="28" t="s">
        <v>40</v>
      </c>
      <c r="I44" s="50">
        <f t="shared" si="0"/>
        <v>10.272256555871055</v>
      </c>
      <c r="J44" s="50">
        <f t="shared" si="0"/>
        <v>16.218473358944376</v>
      </c>
      <c r="K44" s="50">
        <f t="shared" si="0"/>
        <v>6.129948221145816</v>
      </c>
      <c r="L44" s="50">
        <f t="shared" si="0"/>
        <v>6.330382495406714</v>
      </c>
      <c r="N44"/>
      <c r="O44"/>
      <c r="P44"/>
      <c r="Q44"/>
      <c r="R44"/>
      <c r="S44"/>
    </row>
    <row r="45" spans="1:19" ht="15">
      <c r="A45" s="28" t="s">
        <v>41</v>
      </c>
      <c r="B45" s="29">
        <v>6100.9</v>
      </c>
      <c r="C45" s="29">
        <v>731.9</v>
      </c>
      <c r="D45" s="29">
        <v>155.6</v>
      </c>
      <c r="E45" s="29">
        <v>1357.5</v>
      </c>
      <c r="F45" s="29">
        <v>1253.6</v>
      </c>
      <c r="G45" s="30">
        <v>0</v>
      </c>
      <c r="H45" s="28" t="s">
        <v>41</v>
      </c>
      <c r="I45" s="50">
        <f t="shared" si="0"/>
        <v>11.996590666950778</v>
      </c>
      <c r="J45" s="50">
        <f t="shared" si="0"/>
        <v>2.550443377206642</v>
      </c>
      <c r="K45" s="50">
        <f t="shared" si="0"/>
        <v>22.250815453457687</v>
      </c>
      <c r="L45" s="50">
        <f t="shared" si="0"/>
        <v>20.547788031274074</v>
      </c>
      <c r="N45"/>
      <c r="O45"/>
      <c r="P45"/>
      <c r="Q45"/>
      <c r="R45"/>
      <c r="S45"/>
    </row>
    <row r="46" spans="14:19" ht="15">
      <c r="N46"/>
      <c r="O46"/>
      <c r="P46"/>
      <c r="Q46"/>
      <c r="R46"/>
      <c r="S46"/>
    </row>
    <row r="47" spans="14:19" ht="15">
      <c r="N47"/>
      <c r="O47"/>
      <c r="P47"/>
      <c r="Q47"/>
      <c r="R47"/>
      <c r="S47"/>
    </row>
    <row r="48" ht="12"/>
    <row r="49" spans="2:5" ht="12">
      <c r="B49" s="26" t="s">
        <v>166</v>
      </c>
      <c r="C49" s="26" t="s">
        <v>167</v>
      </c>
      <c r="D49" s="26" t="s">
        <v>168</v>
      </c>
      <c r="E49" s="26" t="s">
        <v>169</v>
      </c>
    </row>
    <row r="50" spans="1:5" ht="12">
      <c r="A50" s="26" t="s">
        <v>10</v>
      </c>
      <c r="B50" s="26">
        <v>11.725594040633215</v>
      </c>
      <c r="C50" s="26">
        <v>13.10585074588494</v>
      </c>
      <c r="D50" s="26">
        <v>8.790258826251552</v>
      </c>
      <c r="E50" s="26">
        <v>12.287337631036014</v>
      </c>
    </row>
    <row r="51" ht="12"/>
    <row r="52" spans="1:5" ht="12">
      <c r="A52" s="26" t="s">
        <v>14</v>
      </c>
      <c r="B52" s="26">
        <v>8.159422563941629</v>
      </c>
      <c r="C52" s="26">
        <v>27.632198336733094</v>
      </c>
      <c r="D52" s="26">
        <v>4.989800721795073</v>
      </c>
      <c r="E52" s="26">
        <v>5.240859877608662</v>
      </c>
    </row>
    <row r="53" spans="1:5" ht="15">
      <c r="A53" s="26" t="s">
        <v>17</v>
      </c>
      <c r="B53" s="26">
        <v>20.234265946470835</v>
      </c>
      <c r="C53" s="26">
        <v>25.77532317776294</v>
      </c>
      <c r="D53" s="26">
        <v>6.174263114240051</v>
      </c>
      <c r="E53" s="26">
        <v>21.55327628411321</v>
      </c>
    </row>
    <row r="54" spans="1:11" ht="15">
      <c r="A54" s="26" t="s">
        <v>38</v>
      </c>
      <c r="B54" s="26">
        <v>11.608799363901404</v>
      </c>
      <c r="C54" s="26">
        <v>23.21759872780281</v>
      </c>
      <c r="D54" s="26">
        <v>16.750596342433077</v>
      </c>
      <c r="E54" s="26">
        <v>5.6453750331301356</v>
      </c>
      <c r="K54" s="26" t="s">
        <v>170</v>
      </c>
    </row>
    <row r="55" spans="1:11" ht="15">
      <c r="A55" s="26" t="s">
        <v>19</v>
      </c>
      <c r="B55" s="26">
        <v>13.405583696548472</v>
      </c>
      <c r="C55" s="26">
        <v>21.93426787607492</v>
      </c>
      <c r="D55" s="26">
        <v>3.3455059488750147</v>
      </c>
      <c r="E55" s="26">
        <v>3.4044057014960534</v>
      </c>
      <c r="K55" s="26" t="s">
        <v>171</v>
      </c>
    </row>
    <row r="56" spans="1:5" ht="15">
      <c r="A56" s="26" t="s">
        <v>35</v>
      </c>
      <c r="B56" s="26">
        <v>5.045979721763735</v>
      </c>
      <c r="C56" s="26">
        <v>20.301815609526056</v>
      </c>
      <c r="D56" s="26">
        <v>7.946239094553173</v>
      </c>
      <c r="E56" s="26">
        <v>4.550813487385051</v>
      </c>
    </row>
    <row r="57" spans="1:5" ht="15">
      <c r="A57" s="26" t="s">
        <v>39</v>
      </c>
      <c r="B57" s="26">
        <v>5.614406779661016</v>
      </c>
      <c r="C57" s="26">
        <v>18.749999999999996</v>
      </c>
      <c r="D57" s="26">
        <v>13.983050847457626</v>
      </c>
      <c r="E57" s="26">
        <v>22.139830508474574</v>
      </c>
    </row>
    <row r="58" spans="1:5" ht="15">
      <c r="A58" s="26" t="s">
        <v>24</v>
      </c>
      <c r="B58" s="26">
        <v>9.908319185059424</v>
      </c>
      <c r="C58" s="26">
        <v>18.115449915110357</v>
      </c>
      <c r="D58" s="26">
        <v>9.371816638370118</v>
      </c>
      <c r="E58" s="26">
        <v>11.857385398981323</v>
      </c>
    </row>
    <row r="59" spans="1:5" ht="15">
      <c r="A59" s="26" t="s">
        <v>20</v>
      </c>
      <c r="B59" s="26">
        <v>6.579230273059557</v>
      </c>
      <c r="C59" s="26">
        <v>17.99612986454526</v>
      </c>
      <c r="D59" s="26">
        <v>7.826273919587185</v>
      </c>
      <c r="E59" s="26">
        <v>7.267254353902386</v>
      </c>
    </row>
    <row r="60" spans="1:5" ht="15">
      <c r="A60" s="26" t="s">
        <v>23</v>
      </c>
      <c r="B60" s="26">
        <v>9.016018306636155</v>
      </c>
      <c r="C60" s="26">
        <v>15.65217391304348</v>
      </c>
      <c r="D60" s="26">
        <v>12.356979405034325</v>
      </c>
      <c r="E60" s="26">
        <v>8.237986270022883</v>
      </c>
    </row>
    <row r="61" spans="1:5" ht="15">
      <c r="A61" s="26" t="s">
        <v>12</v>
      </c>
      <c r="B61" s="37">
        <v>12.98491379310345</v>
      </c>
      <c r="C61" s="37">
        <v>15.625</v>
      </c>
      <c r="D61" s="37">
        <v>8.72844827586207</v>
      </c>
      <c r="E61" s="37">
        <v>11.907327586206899</v>
      </c>
    </row>
    <row r="62" spans="1:5" ht="15">
      <c r="A62" s="26" t="s">
        <v>37</v>
      </c>
      <c r="B62" s="26">
        <v>4.363291439411904</v>
      </c>
      <c r="C62" s="26">
        <v>14.37040550154138</v>
      </c>
      <c r="D62" s="26">
        <v>11.904197296656392</v>
      </c>
      <c r="E62" s="26">
        <v>5.216978894949016</v>
      </c>
    </row>
    <row r="63" spans="1:5" ht="15">
      <c r="A63" s="26" t="s">
        <v>18</v>
      </c>
      <c r="B63" s="26">
        <v>7.4584711434835915</v>
      </c>
      <c r="C63" s="26">
        <v>14.251737336950463</v>
      </c>
      <c r="D63" s="26">
        <v>10.810509494964508</v>
      </c>
      <c r="E63" s="26">
        <v>8.261176558028913</v>
      </c>
    </row>
    <row r="64" spans="1:5" ht="15">
      <c r="A64" s="26" t="s">
        <v>28</v>
      </c>
      <c r="B64" s="26">
        <v>9.601873536299767</v>
      </c>
      <c r="C64" s="26">
        <v>14.090554254488682</v>
      </c>
      <c r="D64" s="26">
        <v>13.3879781420765</v>
      </c>
      <c r="E64" s="26">
        <v>9.914129586260733</v>
      </c>
    </row>
    <row r="65" spans="1:5" ht="15">
      <c r="A65" s="26" t="s">
        <v>34</v>
      </c>
      <c r="B65" s="26">
        <v>11.816378577500709</v>
      </c>
      <c r="C65" s="26">
        <v>9.32275432133749</v>
      </c>
      <c r="D65" s="26">
        <v>4.618872201756872</v>
      </c>
      <c r="E65" s="26">
        <v>21.1391328988382</v>
      </c>
    </row>
    <row r="66" spans="1:5" ht="15">
      <c r="A66" s="26" t="s">
        <v>15</v>
      </c>
      <c r="B66" s="26">
        <v>18.554297135243168</v>
      </c>
      <c r="C66" s="26">
        <v>8.277814790139907</v>
      </c>
      <c r="D66" s="26">
        <v>6.062624916722184</v>
      </c>
      <c r="E66" s="26">
        <v>21.119253830779478</v>
      </c>
    </row>
    <row r="67" spans="1:5" ht="15">
      <c r="A67" s="26" t="s">
        <v>16</v>
      </c>
      <c r="B67" s="26">
        <v>14.637629418064979</v>
      </c>
      <c r="C67" s="26">
        <v>8.041770796144235</v>
      </c>
      <c r="D67" s="26">
        <v>23.125669403784368</v>
      </c>
      <c r="E67" s="26">
        <v>14.682256337022496</v>
      </c>
    </row>
    <row r="68" spans="1:5" ht="15">
      <c r="A68" s="26" t="s">
        <v>21</v>
      </c>
      <c r="B68" s="26">
        <v>14.551060309821025</v>
      </c>
      <c r="C68" s="26">
        <v>7.910964054745075</v>
      </c>
      <c r="D68" s="26">
        <v>6.955933223041059</v>
      </c>
      <c r="E68" s="26">
        <v>9.174311926605505</v>
      </c>
    </row>
    <row r="69" spans="1:5" ht="15">
      <c r="A69" s="26" t="s">
        <v>30</v>
      </c>
      <c r="B69" s="26">
        <v>11.322190055575511</v>
      </c>
      <c r="C69" s="26">
        <v>7.603068275468589</v>
      </c>
      <c r="D69" s="26">
        <v>7.389641400587451</v>
      </c>
      <c r="E69" s="26">
        <v>9.593643682775816</v>
      </c>
    </row>
    <row r="70" spans="1:5" ht="15">
      <c r="A70" s="26" t="s">
        <v>27</v>
      </c>
      <c r="B70" s="26">
        <v>8.026500191107147</v>
      </c>
      <c r="C70" s="26">
        <v>6.997706714231111</v>
      </c>
      <c r="D70" s="26">
        <v>5.0930054784048915</v>
      </c>
      <c r="E70" s="26">
        <v>8.08383233532934</v>
      </c>
    </row>
    <row r="71" spans="1:5" ht="15">
      <c r="A71" s="26" t="s">
        <v>29</v>
      </c>
      <c r="B71" s="26">
        <v>12.894736842105262</v>
      </c>
      <c r="C71" s="26">
        <v>6.99248120300752</v>
      </c>
      <c r="D71" s="26">
        <v>11.052631578947368</v>
      </c>
      <c r="E71" s="26">
        <v>7.631578947368421</v>
      </c>
    </row>
    <row r="72" spans="1:5" ht="15">
      <c r="A72" s="26" t="s">
        <v>26</v>
      </c>
      <c r="B72" s="26">
        <v>16.36904761904762</v>
      </c>
      <c r="C72" s="26">
        <v>5.952380952380952</v>
      </c>
      <c r="D72" s="26">
        <v>10.416666666666666</v>
      </c>
      <c r="E72" s="26">
        <v>9.226190476190476</v>
      </c>
    </row>
    <row r="73" spans="1:5" ht="15">
      <c r="A73" s="26" t="s">
        <v>32</v>
      </c>
      <c r="B73" s="26">
        <v>4.3388548174471255</v>
      </c>
      <c r="C73" s="26">
        <v>5.450793832750616</v>
      </c>
      <c r="D73" s="26">
        <v>16.547257408150397</v>
      </c>
      <c r="E73" s="26">
        <v>14.14569840087121</v>
      </c>
    </row>
    <row r="74" spans="1:5" ht="15">
      <c r="A74" s="26" t="s">
        <v>31</v>
      </c>
      <c r="B74" s="26">
        <v>13.820422535211268</v>
      </c>
      <c r="C74" s="37">
        <v>5.369718309859155</v>
      </c>
      <c r="D74" s="37">
        <v>1.9366197183098595</v>
      </c>
      <c r="E74" s="26">
        <v>10.035211267605634</v>
      </c>
    </row>
    <row r="75" spans="1:5" ht="15">
      <c r="A75" s="26" t="s">
        <v>33</v>
      </c>
      <c r="B75" s="9" t="s">
        <v>65</v>
      </c>
      <c r="C75" s="26">
        <v>5.259822560202789</v>
      </c>
      <c r="D75" s="26">
        <v>16.92015209125475</v>
      </c>
      <c r="E75" s="26">
        <v>22.813688212927755</v>
      </c>
    </row>
    <row r="76" spans="1:5" ht="15">
      <c r="A76" s="26" t="s">
        <v>11</v>
      </c>
      <c r="B76" s="26">
        <v>12.234921509226108</v>
      </c>
      <c r="C76" s="26">
        <v>3.3943817130267147</v>
      </c>
      <c r="D76" s="26">
        <v>7.976452767832553</v>
      </c>
      <c r="E76" s="26">
        <v>14.121454144863673</v>
      </c>
    </row>
    <row r="77" spans="1:5" ht="15">
      <c r="A77" s="26" t="s">
        <v>13</v>
      </c>
      <c r="B77" s="26">
        <v>7.760532150776053</v>
      </c>
      <c r="C77" s="26">
        <v>1.7738359201773837</v>
      </c>
      <c r="D77" s="26">
        <v>23.725055432372503</v>
      </c>
      <c r="E77" s="26">
        <v>22.616407982261638</v>
      </c>
    </row>
    <row r="78" spans="1:5" ht="15">
      <c r="A78" s="26" t="s">
        <v>22</v>
      </c>
      <c r="B78" s="26">
        <v>11.415525114155251</v>
      </c>
      <c r="C78" s="9" t="s">
        <v>65</v>
      </c>
      <c r="D78" s="26">
        <v>30.441400304414003</v>
      </c>
      <c r="E78" s="26">
        <v>10.197869101978691</v>
      </c>
    </row>
    <row r="79" spans="1:5" ht="15">
      <c r="A79" s="26" t="s">
        <v>25</v>
      </c>
      <c r="B79" s="37">
        <v>14.619883040935672</v>
      </c>
      <c r="C79" s="9" t="s">
        <v>65</v>
      </c>
      <c r="D79" s="37">
        <v>12.280701754385964</v>
      </c>
      <c r="E79" s="9" t="s">
        <v>65</v>
      </c>
    </row>
    <row r="81" spans="1:5" ht="15">
      <c r="A81" s="26" t="s">
        <v>43</v>
      </c>
      <c r="B81" s="26">
        <v>6.481481481481481</v>
      </c>
      <c r="C81" s="26">
        <v>16.666666666666664</v>
      </c>
      <c r="D81" s="26">
        <v>17.129629629629626</v>
      </c>
      <c r="E81" s="26">
        <v>5.555555555555555</v>
      </c>
    </row>
    <row r="82" spans="1:5" ht="15">
      <c r="A82" s="26" t="s">
        <v>40</v>
      </c>
      <c r="B82" s="26">
        <v>10.272256555871055</v>
      </c>
      <c r="C82" s="26">
        <v>16.218473358944376</v>
      </c>
      <c r="D82" s="26">
        <v>6.129948221145816</v>
      </c>
      <c r="E82" s="26">
        <v>6.330382495406714</v>
      </c>
    </row>
    <row r="83" spans="1:5" ht="15">
      <c r="A83" s="26" t="s">
        <v>42</v>
      </c>
      <c r="B83" s="26">
        <v>5.212121212121212</v>
      </c>
      <c r="C83" s="26">
        <v>11.939393939393938</v>
      </c>
      <c r="D83" s="26">
        <v>10.545454545454543</v>
      </c>
      <c r="E83" s="26">
        <v>9.090909090909092</v>
      </c>
    </row>
    <row r="84" spans="1:5" ht="15">
      <c r="A84" s="26" t="s">
        <v>41</v>
      </c>
      <c r="B84" s="26">
        <v>11.996590666950778</v>
      </c>
      <c r="C84" s="26">
        <v>2.550443377206642</v>
      </c>
      <c r="D84" s="26">
        <v>22.250815453457687</v>
      </c>
      <c r="E84" s="26">
        <v>20.547788031274074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2"/>
  <sheetViews>
    <sheetView workbookViewId="0" topLeftCell="A1">
      <selection activeCell="Q16" sqref="Q16"/>
    </sheetView>
  </sheetViews>
  <sheetFormatPr defaultColWidth="9.140625" defaultRowHeight="15"/>
  <cols>
    <col min="1" max="15" width="9.140625" style="26" customWidth="1"/>
    <col min="16" max="16" width="34.8515625" style="26" customWidth="1"/>
    <col min="17" max="17" width="9.421875" style="26" bestFit="1" customWidth="1"/>
    <col min="18" max="16384" width="9.140625" style="26" customWidth="1"/>
  </cols>
  <sheetData>
    <row r="1" spans="16:25" ht="14.25"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6:25" ht="14.25"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6:25" ht="14.25"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6:25" ht="14.25"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16:25" ht="14.25"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6:25" ht="14.25"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6:25" ht="14.25">
      <c r="P7" s="51"/>
      <c r="Q7" s="51"/>
      <c r="R7" s="51"/>
      <c r="S7" s="51"/>
      <c r="T7" s="51"/>
      <c r="U7" s="51"/>
      <c r="V7" s="51"/>
      <c r="W7" s="51"/>
      <c r="X7" s="51"/>
      <c r="Y7" s="51"/>
    </row>
    <row r="8" spans="16:25" ht="14.25">
      <c r="P8" s="26" t="s">
        <v>172</v>
      </c>
      <c r="Q8" s="51"/>
      <c r="R8" s="51"/>
      <c r="S8" s="51"/>
      <c r="T8" s="51"/>
      <c r="U8" s="51"/>
      <c r="V8" s="51"/>
      <c r="W8" s="51"/>
      <c r="X8" s="51"/>
      <c r="Y8" s="51"/>
    </row>
    <row r="9" ht="12">
      <c r="P9" s="26" t="s">
        <v>173</v>
      </c>
    </row>
    <row r="10" ht="12"/>
    <row r="11" ht="12"/>
    <row r="12" ht="12">
      <c r="P12" s="52" t="s">
        <v>172</v>
      </c>
    </row>
    <row r="13" ht="12"/>
    <row r="14" ht="12"/>
    <row r="15" ht="12"/>
    <row r="16" spans="16:17" ht="12">
      <c r="P16" s="26" t="s">
        <v>125</v>
      </c>
      <c r="Q16" s="50">
        <v>53.30343166098609</v>
      </c>
    </row>
    <row r="17" spans="16:17" ht="12">
      <c r="P17" s="26" t="s">
        <v>174</v>
      </c>
      <c r="Q17" s="50">
        <v>46.139897088468935</v>
      </c>
    </row>
    <row r="18" spans="16:17" ht="12">
      <c r="P18" s="26" t="s">
        <v>175</v>
      </c>
      <c r="Q18" s="50">
        <v>42.147641246986225</v>
      </c>
    </row>
    <row r="19" spans="16:17" ht="12">
      <c r="P19" s="26" t="s">
        <v>126</v>
      </c>
      <c r="Q19" s="50">
        <v>39.994685091682165</v>
      </c>
    </row>
    <row r="20" spans="16:17" ht="12">
      <c r="P20" s="26" t="s">
        <v>176</v>
      </c>
      <c r="Q20" s="50">
        <v>30.038510911424908</v>
      </c>
    </row>
    <row r="21" ht="12"/>
    <row r="22" ht="12"/>
    <row r="23" ht="12"/>
    <row r="24" spans="16:17" ht="12">
      <c r="P24" s="9"/>
      <c r="Q24" s="10" t="s">
        <v>45</v>
      </c>
    </row>
    <row r="25" spans="16:17" ht="12">
      <c r="P25" s="11"/>
      <c r="Q25" s="10" t="s">
        <v>46</v>
      </c>
    </row>
    <row r="26" ht="12"/>
    <row r="27" ht="12"/>
    <row r="28" ht="12"/>
    <row r="29" ht="12"/>
    <row r="30" ht="12"/>
    <row r="31" ht="12"/>
    <row r="34" spans="2:17" ht="1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2:17" ht="14.25">
      <c r="B35" s="54" t="s">
        <v>177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7" spans="2:17" ht="14.25">
      <c r="B37" s="54" t="s">
        <v>50</v>
      </c>
      <c r="C37" s="55">
        <v>43424.692395833335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2:17" ht="14.25">
      <c r="B38" s="54" t="s">
        <v>51</v>
      </c>
      <c r="C38" s="55">
        <v>43439.65260756944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2:17" ht="14.25">
      <c r="B39" s="54" t="s">
        <v>52</v>
      </c>
      <c r="C39" s="54" t="s">
        <v>53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1" spans="2:17" ht="14.25">
      <c r="B41" s="54" t="s">
        <v>71</v>
      </c>
      <c r="C41" s="54" t="s">
        <v>55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2:17" ht="14.25">
      <c r="B42" s="54" t="s">
        <v>54</v>
      </c>
      <c r="C42" s="54" t="s">
        <v>55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2:17" ht="14.25">
      <c r="B43" s="54" t="s">
        <v>56</v>
      </c>
      <c r="C43" s="54" t="s">
        <v>57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2:17" ht="14.25">
      <c r="B44" s="54" t="s">
        <v>72</v>
      </c>
      <c r="C44" s="54" t="s">
        <v>63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6" spans="2:17" ht="12.75">
      <c r="B46" s="56" t="s">
        <v>178</v>
      </c>
      <c r="C46" s="56" t="s">
        <v>55</v>
      </c>
      <c r="D46" s="56" t="s">
        <v>55</v>
      </c>
      <c r="E46" s="56" t="s">
        <v>55</v>
      </c>
      <c r="F46" s="56" t="s">
        <v>55</v>
      </c>
      <c r="G46" s="56" t="s">
        <v>55</v>
      </c>
      <c r="H46" s="56" t="s">
        <v>179</v>
      </c>
      <c r="I46" s="56" t="s">
        <v>179</v>
      </c>
      <c r="J46" s="56" t="s">
        <v>179</v>
      </c>
      <c r="K46" s="56" t="s">
        <v>179</v>
      </c>
      <c r="L46" s="56" t="s">
        <v>179</v>
      </c>
      <c r="M46" s="56" t="s">
        <v>120</v>
      </c>
      <c r="N46" s="56" t="s">
        <v>120</v>
      </c>
      <c r="O46" s="56" t="s">
        <v>120</v>
      </c>
      <c r="P46" s="56" t="s">
        <v>120</v>
      </c>
      <c r="Q46" s="56" t="s">
        <v>120</v>
      </c>
    </row>
    <row r="47" spans="2:17" ht="12.75">
      <c r="B47" s="56" t="s">
        <v>73</v>
      </c>
      <c r="C47" s="56" t="s">
        <v>175</v>
      </c>
      <c r="D47" s="56" t="s">
        <v>180</v>
      </c>
      <c r="E47" s="56" t="s">
        <v>74</v>
      </c>
      <c r="F47" s="56" t="s">
        <v>75</v>
      </c>
      <c r="G47" s="56" t="s">
        <v>176</v>
      </c>
      <c r="H47" s="56" t="s">
        <v>175</v>
      </c>
      <c r="I47" s="56" t="s">
        <v>180</v>
      </c>
      <c r="J47" s="56" t="s">
        <v>74</v>
      </c>
      <c r="K47" s="56" t="s">
        <v>75</v>
      </c>
      <c r="L47" s="56" t="s">
        <v>176</v>
      </c>
      <c r="M47" s="56" t="s">
        <v>175</v>
      </c>
      <c r="N47" s="56" t="s">
        <v>180</v>
      </c>
      <c r="O47" s="56" t="s">
        <v>74</v>
      </c>
      <c r="P47" s="59" t="s">
        <v>75</v>
      </c>
      <c r="Q47" s="59" t="s">
        <v>176</v>
      </c>
    </row>
    <row r="48" spans="2:17" ht="12.75">
      <c r="B48" s="56" t="s">
        <v>98</v>
      </c>
      <c r="C48" s="57">
        <v>192307.4</v>
      </c>
      <c r="D48" s="57">
        <v>9338.4</v>
      </c>
      <c r="E48" s="57">
        <v>22115.4</v>
      </c>
      <c r="F48" s="57">
        <v>1128.9</v>
      </c>
      <c r="G48" s="57">
        <v>2473.2</v>
      </c>
      <c r="H48" s="57">
        <v>79994.2</v>
      </c>
      <c r="I48" s="57">
        <v>4801.2</v>
      </c>
      <c r="J48" s="57">
        <v>10025</v>
      </c>
      <c r="K48" s="57">
        <v>451.5</v>
      </c>
      <c r="L48" s="57">
        <v>725.4</v>
      </c>
      <c r="M48" s="57">
        <v>2512.2</v>
      </c>
      <c r="N48" s="57">
        <v>331.1</v>
      </c>
      <c r="O48" s="58">
        <v>388</v>
      </c>
      <c r="P48" s="21" t="s">
        <v>65</v>
      </c>
      <c r="Q48" s="60">
        <v>58.3</v>
      </c>
    </row>
    <row r="51" spans="3:8" ht="12.75">
      <c r="C51" s="56" t="s">
        <v>175</v>
      </c>
      <c r="D51" s="56" t="s">
        <v>180</v>
      </c>
      <c r="E51" s="56" t="s">
        <v>74</v>
      </c>
      <c r="F51" s="56" t="s">
        <v>75</v>
      </c>
      <c r="G51" s="56" t="s">
        <v>176</v>
      </c>
      <c r="H51" s="26" t="s">
        <v>126</v>
      </c>
    </row>
    <row r="52" spans="3:7" ht="15">
      <c r="C52" s="26">
        <f>H48/(C48-M48)*100</f>
        <v>42.147641246986225</v>
      </c>
      <c r="D52" s="26">
        <f aca="true" t="shared" si="0" ref="D52:G52">I48/(D48-N48)*100</f>
        <v>53.30343166098609</v>
      </c>
      <c r="E52" s="26">
        <f t="shared" si="0"/>
        <v>46.139897088468935</v>
      </c>
      <c r="F52" s="26">
        <f>K48/(F48)*100</f>
        <v>39.994685091682165</v>
      </c>
      <c r="G52" s="26">
        <f t="shared" si="0"/>
        <v>30.038510911424908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7"/>
  <sheetViews>
    <sheetView tabSelected="1" workbookViewId="0" topLeftCell="A1">
      <selection activeCell="E31" sqref="E31"/>
    </sheetView>
  </sheetViews>
  <sheetFormatPr defaultColWidth="9.140625" defaultRowHeight="15"/>
  <cols>
    <col min="1" max="16384" width="9.140625" style="26" customWidth="1"/>
  </cols>
  <sheetData>
    <row r="2" spans="2:4" ht="15">
      <c r="B2" s="26" t="s">
        <v>175</v>
      </c>
      <c r="C2" s="26" t="s">
        <v>88</v>
      </c>
      <c r="D2" s="26" t="s">
        <v>176</v>
      </c>
    </row>
    <row r="3" spans="1:5" ht="15">
      <c r="A3" s="26" t="s">
        <v>10</v>
      </c>
      <c r="B3" s="50">
        <v>42.147641246986225</v>
      </c>
      <c r="C3" s="50">
        <v>47.90244054678235</v>
      </c>
      <c r="D3" s="50">
        <v>30.038510911424908</v>
      </c>
      <c r="E3" s="50">
        <f>C3-D3</f>
        <v>17.863929635357444</v>
      </c>
    </row>
    <row r="4" spans="2:22" ht="12">
      <c r="B4" s="50"/>
      <c r="C4" s="50"/>
      <c r="D4" s="50"/>
      <c r="E4" s="50">
        <f aca="true" t="shared" si="0" ref="E4:E32">C4-D4</f>
        <v>0</v>
      </c>
      <c r="U4" s="9"/>
      <c r="V4" s="10" t="s">
        <v>45</v>
      </c>
    </row>
    <row r="5" spans="1:22" ht="12">
      <c r="A5" s="26" t="s">
        <v>14</v>
      </c>
      <c r="B5" s="50">
        <v>48.98633314841898</v>
      </c>
      <c r="C5" s="50">
        <v>55.02902871489095</v>
      </c>
      <c r="D5" s="50">
        <v>60</v>
      </c>
      <c r="E5" s="50">
        <f t="shared" si="0"/>
        <v>-4.9709712851090515</v>
      </c>
      <c r="U5" s="11"/>
      <c r="V5" s="10" t="s">
        <v>46</v>
      </c>
    </row>
    <row r="6" spans="1:5" ht="12">
      <c r="A6" s="26" t="s">
        <v>34</v>
      </c>
      <c r="B6" s="50">
        <v>27.368916911258474</v>
      </c>
      <c r="C6" s="50">
        <v>29.668461320487395</v>
      </c>
      <c r="D6" s="63"/>
      <c r="E6" s="50">
        <f t="shared" si="0"/>
        <v>29.668461320487395</v>
      </c>
    </row>
    <row r="7" spans="1:5" ht="12">
      <c r="A7" s="26" t="s">
        <v>19</v>
      </c>
      <c r="B7" s="50">
        <v>48.32042538434863</v>
      </c>
      <c r="C7" s="50">
        <v>54.67853378615762</v>
      </c>
      <c r="D7" s="50">
        <v>66.04651162790698</v>
      </c>
      <c r="E7" s="50">
        <f t="shared" si="0"/>
        <v>-11.367977841749358</v>
      </c>
    </row>
    <row r="8" spans="1:5" ht="12">
      <c r="A8" s="26" t="s">
        <v>23</v>
      </c>
      <c r="B8" s="50">
        <v>63.443296593571176</v>
      </c>
      <c r="C8" s="50">
        <v>80.64073226544622</v>
      </c>
      <c r="D8" s="69">
        <v>65.625</v>
      </c>
      <c r="E8" s="50">
        <f t="shared" si="0"/>
        <v>15.015732265446218</v>
      </c>
    </row>
    <row r="9" spans="1:5" ht="12">
      <c r="A9" s="26" t="s">
        <v>27</v>
      </c>
      <c r="B9" s="50">
        <v>32.650933403945444</v>
      </c>
      <c r="C9" s="50">
        <v>38.64514052778373</v>
      </c>
      <c r="D9" s="63"/>
      <c r="E9" s="50">
        <f t="shared" si="0"/>
        <v>38.64514052778373</v>
      </c>
    </row>
    <row r="10" spans="1:5" ht="12">
      <c r="A10" s="26" t="s">
        <v>22</v>
      </c>
      <c r="B10" s="50">
        <v>58.07934616039504</v>
      </c>
      <c r="C10" s="50">
        <v>65.60121765601218</v>
      </c>
      <c r="D10" s="63"/>
      <c r="E10" s="50">
        <f t="shared" si="0"/>
        <v>65.60121765601218</v>
      </c>
    </row>
    <row r="11" spans="1:5" ht="12">
      <c r="A11" s="26" t="s">
        <v>29</v>
      </c>
      <c r="B11" s="50">
        <v>54.324508649017304</v>
      </c>
      <c r="C11" s="50">
        <v>68.20159535895577</v>
      </c>
      <c r="D11" s="50">
        <v>57.84313725490197</v>
      </c>
      <c r="E11" s="50">
        <f t="shared" si="0"/>
        <v>10.358458104053803</v>
      </c>
    </row>
    <row r="12" spans="1:5" ht="12">
      <c r="A12" s="26" t="s">
        <v>16</v>
      </c>
      <c r="B12" s="50">
        <v>42.08526975146495</v>
      </c>
      <c r="C12" s="50">
        <v>47.02717245090127</v>
      </c>
      <c r="D12" s="50">
        <v>22.192151556156965</v>
      </c>
      <c r="E12" s="50">
        <f t="shared" si="0"/>
        <v>24.835020894744304</v>
      </c>
    </row>
    <row r="13" spans="1:5" ht="12">
      <c r="A13" s="26" t="s">
        <v>11</v>
      </c>
      <c r="B13" s="50">
        <v>48.33307519553938</v>
      </c>
      <c r="C13" s="50">
        <v>46.33541205659492</v>
      </c>
      <c r="D13" s="50">
        <v>47.25877192982456</v>
      </c>
      <c r="E13" s="50">
        <f t="shared" si="0"/>
        <v>-0.9233598732296429</v>
      </c>
    </row>
    <row r="14" spans="1:5" ht="12">
      <c r="A14" s="26" t="s">
        <v>24</v>
      </c>
      <c r="B14" s="50">
        <v>37.31263880561725</v>
      </c>
      <c r="C14" s="50">
        <v>40.53355426677713</v>
      </c>
      <c r="D14" s="63"/>
      <c r="E14" s="50">
        <f t="shared" si="0"/>
        <v>40.53355426677713</v>
      </c>
    </row>
    <row r="15" spans="1:5" ht="12">
      <c r="A15" s="26" t="s">
        <v>12</v>
      </c>
      <c r="B15" s="50">
        <v>43.29016450822541</v>
      </c>
      <c r="C15" s="50">
        <v>33.297413793103445</v>
      </c>
      <c r="D15" s="63"/>
      <c r="E15" s="50">
        <f t="shared" si="0"/>
        <v>33.297413793103445</v>
      </c>
    </row>
    <row r="16" spans="1:5" ht="12">
      <c r="A16" s="26" t="s">
        <v>17</v>
      </c>
      <c r="B16" s="50">
        <v>54.845508456470405</v>
      </c>
      <c r="C16" s="50">
        <v>52.733406495142866</v>
      </c>
      <c r="D16" s="50">
        <v>49.79661016949153</v>
      </c>
      <c r="E16" s="50">
        <f t="shared" si="0"/>
        <v>2.9367963256513363</v>
      </c>
    </row>
    <row r="17" spans="1:5" ht="12">
      <c r="A17" s="26" t="s">
        <v>13</v>
      </c>
      <c r="B17" s="50">
        <v>45.56390977443609</v>
      </c>
      <c r="C17" s="50">
        <v>25.72062084257206</v>
      </c>
      <c r="D17" s="69">
        <v>29.03225806451613</v>
      </c>
      <c r="E17" s="50">
        <f t="shared" si="0"/>
        <v>-3.3116372219440713</v>
      </c>
    </row>
    <row r="18" spans="1:5" ht="12">
      <c r="A18" s="26" t="s">
        <v>39</v>
      </c>
      <c r="B18" s="50">
        <v>60.715690129768</v>
      </c>
      <c r="C18" s="50">
        <v>53.29999999999999</v>
      </c>
      <c r="D18" s="63"/>
      <c r="E18" s="50">
        <f t="shared" si="0"/>
        <v>53.29999999999999</v>
      </c>
    </row>
    <row r="19" spans="1:5" ht="12">
      <c r="A19" s="26" t="s">
        <v>33</v>
      </c>
      <c r="B19" s="50">
        <v>58.324949698189144</v>
      </c>
      <c r="C19" s="50">
        <v>55.83016476552597</v>
      </c>
      <c r="D19" s="69">
        <v>42.622950819672134</v>
      </c>
      <c r="E19" s="50">
        <f t="shared" si="0"/>
        <v>13.207213945853837</v>
      </c>
    </row>
    <row r="20" spans="1:5" ht="12">
      <c r="A20" s="26" t="s">
        <v>25</v>
      </c>
      <c r="B20" s="50">
        <v>30.028676771814826</v>
      </c>
      <c r="C20" s="50">
        <v>35.36585365853658</v>
      </c>
      <c r="D20" s="63"/>
      <c r="E20" s="50">
        <f t="shared" si="0"/>
        <v>35.36585365853658</v>
      </c>
    </row>
    <row r="21" spans="1:5" ht="12">
      <c r="A21" s="26" t="s">
        <v>35</v>
      </c>
      <c r="B21" s="50">
        <v>44.66300779647107</v>
      </c>
      <c r="C21" s="50">
        <v>63.2262635805385</v>
      </c>
      <c r="D21" s="50">
        <v>50</v>
      </c>
      <c r="E21" s="50">
        <f t="shared" si="0"/>
        <v>13.2262635805385</v>
      </c>
    </row>
    <row r="22" spans="1:5" ht="12">
      <c r="A22" s="26" t="s">
        <v>26</v>
      </c>
      <c r="B22" s="50">
        <v>73.82478632478632</v>
      </c>
      <c r="C22" s="50">
        <v>81.54761904761904</v>
      </c>
      <c r="D22" s="63"/>
      <c r="E22" s="50">
        <f t="shared" si="0"/>
        <v>81.54761904761904</v>
      </c>
    </row>
    <row r="23" spans="1:5" ht="12">
      <c r="A23" s="26" t="s">
        <v>21</v>
      </c>
      <c r="B23" s="50">
        <v>29.18197828408193</v>
      </c>
      <c r="C23" s="50">
        <v>46.31367292225201</v>
      </c>
      <c r="D23" s="50">
        <v>36.47540983606557</v>
      </c>
      <c r="E23" s="50">
        <f t="shared" si="0"/>
        <v>9.838263086186437</v>
      </c>
    </row>
    <row r="24" spans="1:5" ht="12">
      <c r="A24" s="26" t="s">
        <v>20</v>
      </c>
      <c r="B24" s="50">
        <v>54.729060080893575</v>
      </c>
      <c r="C24" s="50">
        <v>57.966028811008385</v>
      </c>
      <c r="D24" s="50">
        <v>48.631239935587764</v>
      </c>
      <c r="E24" s="50">
        <f t="shared" si="0"/>
        <v>9.334788875420621</v>
      </c>
    </row>
    <row r="25" spans="1:5" ht="12">
      <c r="A25" s="26" t="s">
        <v>18</v>
      </c>
      <c r="B25" s="50">
        <v>42.168906541048976</v>
      </c>
      <c r="C25" s="50">
        <v>47.88647981667548</v>
      </c>
      <c r="D25" s="50">
        <v>24.93087557603687</v>
      </c>
      <c r="E25" s="50">
        <f t="shared" si="0"/>
        <v>22.955604240638614</v>
      </c>
    </row>
    <row r="26" spans="1:5" ht="12">
      <c r="A26" s="26" t="s">
        <v>15</v>
      </c>
      <c r="B26" s="50">
        <v>33.40721649484536</v>
      </c>
      <c r="C26" s="50">
        <v>29.370975730559685</v>
      </c>
      <c r="D26" s="63"/>
      <c r="E26" s="50">
        <f t="shared" si="0"/>
        <v>29.370975730559685</v>
      </c>
    </row>
    <row r="27" spans="1:5" ht="12">
      <c r="A27" s="26" t="s">
        <v>32</v>
      </c>
      <c r="B27" s="50">
        <v>32.67154519955498</v>
      </c>
      <c r="C27" s="50">
        <v>18.948816415429587</v>
      </c>
      <c r="D27" s="50">
        <v>14.596716630977873</v>
      </c>
      <c r="E27" s="50">
        <f t="shared" si="0"/>
        <v>4.352099784451713</v>
      </c>
    </row>
    <row r="28" spans="1:5" ht="12">
      <c r="A28" s="26" t="s">
        <v>31</v>
      </c>
      <c r="B28" s="50">
        <v>51.819522989918866</v>
      </c>
      <c r="C28" s="50">
        <v>50.26408450704226</v>
      </c>
      <c r="D28" s="50">
        <v>44.680851063829785</v>
      </c>
      <c r="E28" s="50">
        <f t="shared" si="0"/>
        <v>5.583233443212478</v>
      </c>
    </row>
    <row r="29" spans="1:5" ht="12">
      <c r="A29" s="26" t="s">
        <v>38</v>
      </c>
      <c r="B29" s="50">
        <v>34.11289565135719</v>
      </c>
      <c r="C29" s="50">
        <v>41.62529396394043</v>
      </c>
      <c r="D29" s="63"/>
      <c r="E29" s="50">
        <f t="shared" si="0"/>
        <v>41.62529396394043</v>
      </c>
    </row>
    <row r="30" spans="1:5" ht="12">
      <c r="A30" s="26" t="s">
        <v>28</v>
      </c>
      <c r="B30" s="50">
        <v>33.07974077204846</v>
      </c>
      <c r="C30" s="50">
        <v>43.95688991531947</v>
      </c>
      <c r="D30" s="69">
        <v>36.03603603603604</v>
      </c>
      <c r="E30" s="50">
        <f t="shared" si="0"/>
        <v>7.920853879283435</v>
      </c>
    </row>
    <row r="31" spans="1:5" ht="12">
      <c r="A31" s="26" t="s">
        <v>37</v>
      </c>
      <c r="B31" s="50">
        <v>68.1922146949267</v>
      </c>
      <c r="C31" s="50">
        <v>82.80768318709984</v>
      </c>
      <c r="D31" s="69">
        <v>86.17021276595744</v>
      </c>
      <c r="E31" s="50">
        <f t="shared" si="0"/>
        <v>-3.362529578857604</v>
      </c>
    </row>
    <row r="32" spans="1:5" ht="12">
      <c r="A32" s="26" t="s">
        <v>30</v>
      </c>
      <c r="B32" s="50">
        <v>43.85669219697365</v>
      </c>
      <c r="C32" s="50">
        <v>60.89369036109126</v>
      </c>
      <c r="D32" s="50">
        <v>58.101629913710454</v>
      </c>
      <c r="E32" s="50">
        <f t="shared" si="0"/>
        <v>2.7920604473808055</v>
      </c>
    </row>
    <row r="33" spans="2:4" ht="12">
      <c r="B33" s="50"/>
      <c r="C33" s="50"/>
      <c r="D33" s="50"/>
    </row>
    <row r="34" spans="1:4" ht="12">
      <c r="A34" s="26" t="s">
        <v>43</v>
      </c>
      <c r="B34" s="50">
        <v>45.6876456876457</v>
      </c>
      <c r="C34" s="50">
        <v>53.703703703703695</v>
      </c>
      <c r="D34" s="63"/>
    </row>
    <row r="35" spans="1:4" ht="12">
      <c r="A35" s="26" t="s">
        <v>42</v>
      </c>
      <c r="B35" s="50">
        <v>52.88417550426283</v>
      </c>
      <c r="C35" s="50">
        <v>65.39812646370024</v>
      </c>
      <c r="D35" s="69">
        <v>52.38095238095239</v>
      </c>
    </row>
    <row r="36" spans="1:4" ht="15">
      <c r="A36" s="26" t="s">
        <v>40</v>
      </c>
      <c r="B36" s="50">
        <v>65.74298934021832</v>
      </c>
      <c r="C36" s="50">
        <v>68.47772072221301</v>
      </c>
      <c r="D36" s="50">
        <v>74.19028340080972</v>
      </c>
    </row>
    <row r="37" spans="1:7" ht="15">
      <c r="A37" s="26" t="s">
        <v>41</v>
      </c>
      <c r="B37" s="50">
        <v>19.6416235791589</v>
      </c>
      <c r="C37" s="50">
        <v>12.707961120490419</v>
      </c>
      <c r="D37" s="50">
        <v>10.776927065857304</v>
      </c>
      <c r="G37" s="26" t="s">
        <v>181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 topLeftCell="A9">
      <selection activeCell="Q39" sqref="Q39"/>
    </sheetView>
  </sheetViews>
  <sheetFormatPr defaultColWidth="9.140625" defaultRowHeight="15"/>
  <cols>
    <col min="1" max="1" width="41.7109375" style="13" customWidth="1"/>
    <col min="2" max="5" width="9.140625" style="13" customWidth="1"/>
    <col min="7" max="7" width="11.140625" style="0" bestFit="1" customWidth="1"/>
    <col min="10" max="256" width="9.140625" style="13" customWidth="1"/>
    <col min="257" max="257" width="41.7109375" style="13" customWidth="1"/>
    <col min="258" max="512" width="9.140625" style="13" customWidth="1"/>
    <col min="513" max="513" width="41.7109375" style="13" customWidth="1"/>
    <col min="514" max="768" width="9.140625" style="13" customWidth="1"/>
    <col min="769" max="769" width="41.7109375" style="13" customWidth="1"/>
    <col min="770" max="1024" width="9.140625" style="13" customWidth="1"/>
    <col min="1025" max="1025" width="41.7109375" style="13" customWidth="1"/>
    <col min="1026" max="1280" width="9.140625" style="13" customWidth="1"/>
    <col min="1281" max="1281" width="41.7109375" style="13" customWidth="1"/>
    <col min="1282" max="1536" width="9.140625" style="13" customWidth="1"/>
    <col min="1537" max="1537" width="41.7109375" style="13" customWidth="1"/>
    <col min="1538" max="1792" width="9.140625" style="13" customWidth="1"/>
    <col min="1793" max="1793" width="41.7109375" style="13" customWidth="1"/>
    <col min="1794" max="2048" width="9.140625" style="13" customWidth="1"/>
    <col min="2049" max="2049" width="41.7109375" style="13" customWidth="1"/>
    <col min="2050" max="2304" width="9.140625" style="13" customWidth="1"/>
    <col min="2305" max="2305" width="41.7109375" style="13" customWidth="1"/>
    <col min="2306" max="2560" width="9.140625" style="13" customWidth="1"/>
    <col min="2561" max="2561" width="41.7109375" style="13" customWidth="1"/>
    <col min="2562" max="2816" width="9.140625" style="13" customWidth="1"/>
    <col min="2817" max="2817" width="41.7109375" style="13" customWidth="1"/>
    <col min="2818" max="3072" width="9.140625" style="13" customWidth="1"/>
    <col min="3073" max="3073" width="41.7109375" style="13" customWidth="1"/>
    <col min="3074" max="3328" width="9.140625" style="13" customWidth="1"/>
    <col min="3329" max="3329" width="41.7109375" style="13" customWidth="1"/>
    <col min="3330" max="3584" width="9.140625" style="13" customWidth="1"/>
    <col min="3585" max="3585" width="41.7109375" style="13" customWidth="1"/>
    <col min="3586" max="3840" width="9.140625" style="13" customWidth="1"/>
    <col min="3841" max="3841" width="41.7109375" style="13" customWidth="1"/>
    <col min="3842" max="4096" width="9.140625" style="13" customWidth="1"/>
    <col min="4097" max="4097" width="41.7109375" style="13" customWidth="1"/>
    <col min="4098" max="4352" width="9.140625" style="13" customWidth="1"/>
    <col min="4353" max="4353" width="41.7109375" style="13" customWidth="1"/>
    <col min="4354" max="4608" width="9.140625" style="13" customWidth="1"/>
    <col min="4609" max="4609" width="41.7109375" style="13" customWidth="1"/>
    <col min="4610" max="4864" width="9.140625" style="13" customWidth="1"/>
    <col min="4865" max="4865" width="41.7109375" style="13" customWidth="1"/>
    <col min="4866" max="5120" width="9.140625" style="13" customWidth="1"/>
    <col min="5121" max="5121" width="41.7109375" style="13" customWidth="1"/>
    <col min="5122" max="5376" width="9.140625" style="13" customWidth="1"/>
    <col min="5377" max="5377" width="41.7109375" style="13" customWidth="1"/>
    <col min="5378" max="5632" width="9.140625" style="13" customWidth="1"/>
    <col min="5633" max="5633" width="41.7109375" style="13" customWidth="1"/>
    <col min="5634" max="5888" width="9.140625" style="13" customWidth="1"/>
    <col min="5889" max="5889" width="41.7109375" style="13" customWidth="1"/>
    <col min="5890" max="6144" width="9.140625" style="13" customWidth="1"/>
    <col min="6145" max="6145" width="41.7109375" style="13" customWidth="1"/>
    <col min="6146" max="6400" width="9.140625" style="13" customWidth="1"/>
    <col min="6401" max="6401" width="41.7109375" style="13" customWidth="1"/>
    <col min="6402" max="6656" width="9.140625" style="13" customWidth="1"/>
    <col min="6657" max="6657" width="41.7109375" style="13" customWidth="1"/>
    <col min="6658" max="6912" width="9.140625" style="13" customWidth="1"/>
    <col min="6913" max="6913" width="41.7109375" style="13" customWidth="1"/>
    <col min="6914" max="7168" width="9.140625" style="13" customWidth="1"/>
    <col min="7169" max="7169" width="41.7109375" style="13" customWidth="1"/>
    <col min="7170" max="7424" width="9.140625" style="13" customWidth="1"/>
    <col min="7425" max="7425" width="41.7109375" style="13" customWidth="1"/>
    <col min="7426" max="7680" width="9.140625" style="13" customWidth="1"/>
    <col min="7681" max="7681" width="41.7109375" style="13" customWidth="1"/>
    <col min="7682" max="7936" width="9.140625" style="13" customWidth="1"/>
    <col min="7937" max="7937" width="41.7109375" style="13" customWidth="1"/>
    <col min="7938" max="8192" width="9.140625" style="13" customWidth="1"/>
    <col min="8193" max="8193" width="41.7109375" style="13" customWidth="1"/>
    <col min="8194" max="8448" width="9.140625" style="13" customWidth="1"/>
    <col min="8449" max="8449" width="41.7109375" style="13" customWidth="1"/>
    <col min="8450" max="8704" width="9.140625" style="13" customWidth="1"/>
    <col min="8705" max="8705" width="41.7109375" style="13" customWidth="1"/>
    <col min="8706" max="8960" width="9.140625" style="13" customWidth="1"/>
    <col min="8961" max="8961" width="41.7109375" style="13" customWidth="1"/>
    <col min="8962" max="9216" width="9.140625" style="13" customWidth="1"/>
    <col min="9217" max="9217" width="41.7109375" style="13" customWidth="1"/>
    <col min="9218" max="9472" width="9.140625" style="13" customWidth="1"/>
    <col min="9473" max="9473" width="41.7109375" style="13" customWidth="1"/>
    <col min="9474" max="9728" width="9.140625" style="13" customWidth="1"/>
    <col min="9729" max="9729" width="41.7109375" style="13" customWidth="1"/>
    <col min="9730" max="9984" width="9.140625" style="13" customWidth="1"/>
    <col min="9985" max="9985" width="41.7109375" style="13" customWidth="1"/>
    <col min="9986" max="10240" width="9.140625" style="13" customWidth="1"/>
    <col min="10241" max="10241" width="41.7109375" style="13" customWidth="1"/>
    <col min="10242" max="10496" width="9.140625" style="13" customWidth="1"/>
    <col min="10497" max="10497" width="41.7109375" style="13" customWidth="1"/>
    <col min="10498" max="10752" width="9.140625" style="13" customWidth="1"/>
    <col min="10753" max="10753" width="41.7109375" style="13" customWidth="1"/>
    <col min="10754" max="11008" width="9.140625" style="13" customWidth="1"/>
    <col min="11009" max="11009" width="41.7109375" style="13" customWidth="1"/>
    <col min="11010" max="11264" width="9.140625" style="13" customWidth="1"/>
    <col min="11265" max="11265" width="41.7109375" style="13" customWidth="1"/>
    <col min="11266" max="11520" width="9.140625" style="13" customWidth="1"/>
    <col min="11521" max="11521" width="41.7109375" style="13" customWidth="1"/>
    <col min="11522" max="11776" width="9.140625" style="13" customWidth="1"/>
    <col min="11777" max="11777" width="41.7109375" style="13" customWidth="1"/>
    <col min="11778" max="12032" width="9.140625" style="13" customWidth="1"/>
    <col min="12033" max="12033" width="41.7109375" style="13" customWidth="1"/>
    <col min="12034" max="12288" width="9.140625" style="13" customWidth="1"/>
    <col min="12289" max="12289" width="41.7109375" style="13" customWidth="1"/>
    <col min="12290" max="12544" width="9.140625" style="13" customWidth="1"/>
    <col min="12545" max="12545" width="41.7109375" style="13" customWidth="1"/>
    <col min="12546" max="12800" width="9.140625" style="13" customWidth="1"/>
    <col min="12801" max="12801" width="41.7109375" style="13" customWidth="1"/>
    <col min="12802" max="13056" width="9.140625" style="13" customWidth="1"/>
    <col min="13057" max="13057" width="41.7109375" style="13" customWidth="1"/>
    <col min="13058" max="13312" width="9.140625" style="13" customWidth="1"/>
    <col min="13313" max="13313" width="41.7109375" style="13" customWidth="1"/>
    <col min="13314" max="13568" width="9.140625" style="13" customWidth="1"/>
    <col min="13569" max="13569" width="41.7109375" style="13" customWidth="1"/>
    <col min="13570" max="13824" width="9.140625" style="13" customWidth="1"/>
    <col min="13825" max="13825" width="41.7109375" style="13" customWidth="1"/>
    <col min="13826" max="14080" width="9.140625" style="13" customWidth="1"/>
    <col min="14081" max="14081" width="41.7109375" style="13" customWidth="1"/>
    <col min="14082" max="14336" width="9.140625" style="13" customWidth="1"/>
    <col min="14337" max="14337" width="41.7109375" style="13" customWidth="1"/>
    <col min="14338" max="14592" width="9.140625" style="13" customWidth="1"/>
    <col min="14593" max="14593" width="41.7109375" style="13" customWidth="1"/>
    <col min="14594" max="14848" width="9.140625" style="13" customWidth="1"/>
    <col min="14849" max="14849" width="41.7109375" style="13" customWidth="1"/>
    <col min="14850" max="15104" width="9.140625" style="13" customWidth="1"/>
    <col min="15105" max="15105" width="41.7109375" style="13" customWidth="1"/>
    <col min="15106" max="15360" width="9.140625" style="13" customWidth="1"/>
    <col min="15361" max="15361" width="41.7109375" style="13" customWidth="1"/>
    <col min="15362" max="15616" width="9.140625" style="13" customWidth="1"/>
    <col min="15617" max="15617" width="41.7109375" style="13" customWidth="1"/>
    <col min="15618" max="15872" width="9.140625" style="13" customWidth="1"/>
    <col min="15873" max="15873" width="41.7109375" style="13" customWidth="1"/>
    <col min="15874" max="16128" width="9.140625" style="13" customWidth="1"/>
    <col min="16129" max="16129" width="41.7109375" style="13" customWidth="1"/>
    <col min="16130" max="16384" width="9.140625" style="13" customWidth="1"/>
  </cols>
  <sheetData>
    <row r="1" spans="1:10" ht="15.75">
      <c r="A1" s="12" t="s">
        <v>47</v>
      </c>
      <c r="J1" s="14" t="s">
        <v>48</v>
      </c>
    </row>
    <row r="2" ht="15">
      <c r="J2" s="13" t="s">
        <v>49</v>
      </c>
    </row>
    <row r="3" spans="1:2" ht="15">
      <c r="A3" s="12" t="s">
        <v>50</v>
      </c>
      <c r="B3" s="15">
        <v>43423.607303240744</v>
      </c>
    </row>
    <row r="4" spans="1:2" ht="15">
      <c r="A4" s="12" t="s">
        <v>51</v>
      </c>
      <c r="B4" s="15">
        <v>43424.42096822917</v>
      </c>
    </row>
    <row r="5" spans="1:2" ht="15">
      <c r="A5" s="12" t="s">
        <v>52</v>
      </c>
      <c r="B5" s="12" t="s">
        <v>53</v>
      </c>
    </row>
    <row r="6" ht="15"/>
    <row r="7" spans="1:2" ht="12">
      <c r="A7" s="12" t="s">
        <v>54</v>
      </c>
      <c r="B7" s="12" t="s">
        <v>55</v>
      </c>
    </row>
    <row r="8" spans="1:2" ht="12">
      <c r="A8" s="12" t="s">
        <v>56</v>
      </c>
      <c r="B8" s="12" t="s">
        <v>57</v>
      </c>
    </row>
    <row r="9" ht="15"/>
    <row r="10" spans="1:5" ht="12">
      <c r="A10" s="16" t="s">
        <v>58</v>
      </c>
      <c r="B10" s="16" t="s">
        <v>55</v>
      </c>
      <c r="C10" s="16" t="s">
        <v>59</v>
      </c>
      <c r="D10" s="16" t="s">
        <v>60</v>
      </c>
      <c r="E10" s="16" t="s">
        <v>61</v>
      </c>
    </row>
    <row r="11" spans="1:5" ht="12">
      <c r="A11" s="16" t="s">
        <v>62</v>
      </c>
      <c r="B11" s="16" t="s">
        <v>63</v>
      </c>
      <c r="C11" s="16" t="s">
        <v>63</v>
      </c>
      <c r="D11" s="16" t="s">
        <v>63</v>
      </c>
      <c r="E11" s="16" t="s">
        <v>63</v>
      </c>
    </row>
    <row r="12" spans="1:9" ht="15">
      <c r="A12" s="16" t="s">
        <v>64</v>
      </c>
      <c r="B12" s="17">
        <v>31744.9</v>
      </c>
      <c r="C12" s="17">
        <v>25966.6</v>
      </c>
      <c r="D12" s="17">
        <v>3545.5</v>
      </c>
      <c r="E12" s="17">
        <v>1315.1</v>
      </c>
      <c r="F12" s="64">
        <f>C12/B12</f>
        <v>0.8179770608822203</v>
      </c>
      <c r="G12" s="64"/>
      <c r="H12" s="64">
        <f>C12/I12</f>
        <v>0.8423275548865937</v>
      </c>
      <c r="I12" s="65">
        <f>C12+D12+E12</f>
        <v>30827.199999999997</v>
      </c>
    </row>
    <row r="13" spans="1:9" ht="15">
      <c r="A13" s="16"/>
      <c r="B13" s="17"/>
      <c r="C13" s="17"/>
      <c r="D13" s="19"/>
      <c r="E13" s="19"/>
      <c r="F13" s="64" t="e">
        <f aca="true" t="shared" si="0" ref="F13:F41">C13/B13</f>
        <v>#DIV/0!</v>
      </c>
      <c r="H13" s="64" t="e">
        <f aca="true" t="shared" si="1" ref="H13:H41">C13/I13</f>
        <v>#DIV/0!</v>
      </c>
      <c r="I13" s="65">
        <f aca="true" t="shared" si="2" ref="I13:I41">C13+D13+E13</f>
        <v>0</v>
      </c>
    </row>
    <row r="14" spans="1:9" ht="15">
      <c r="A14" s="16" t="s">
        <v>39</v>
      </c>
      <c r="B14" s="17">
        <v>83.2</v>
      </c>
      <c r="C14" s="18">
        <v>75.7</v>
      </c>
      <c r="D14" s="24">
        <v>4.7</v>
      </c>
      <c r="E14" s="21" t="s">
        <v>65</v>
      </c>
      <c r="F14" s="64">
        <f t="shared" si="0"/>
        <v>0.9098557692307693</v>
      </c>
      <c r="H14" s="64" t="e">
        <f t="shared" si="1"/>
        <v>#VALUE!</v>
      </c>
      <c r="I14" s="65" t="e">
        <f t="shared" si="2"/>
        <v>#VALUE!</v>
      </c>
    </row>
    <row r="15" spans="1:9" ht="15">
      <c r="A15" s="16" t="s">
        <v>22</v>
      </c>
      <c r="B15" s="17">
        <v>62.3</v>
      </c>
      <c r="C15" s="18">
        <v>56.1</v>
      </c>
      <c r="D15" s="24">
        <v>4</v>
      </c>
      <c r="E15" s="21" t="s">
        <v>65</v>
      </c>
      <c r="F15" s="64">
        <f t="shared" si="0"/>
        <v>0.9004815409309792</v>
      </c>
      <c r="H15" s="64" t="e">
        <f t="shared" si="1"/>
        <v>#VALUE!</v>
      </c>
      <c r="I15" s="65" t="e">
        <f t="shared" si="2"/>
        <v>#VALUE!</v>
      </c>
    </row>
    <row r="16" spans="1:9" ht="15">
      <c r="A16" s="16" t="s">
        <v>35</v>
      </c>
      <c r="B16" s="17">
        <v>437.3</v>
      </c>
      <c r="C16" s="17">
        <v>383.9</v>
      </c>
      <c r="D16" s="20">
        <v>28.7</v>
      </c>
      <c r="E16" s="20">
        <v>8.3</v>
      </c>
      <c r="F16" s="64">
        <f t="shared" si="0"/>
        <v>0.8778870340727188</v>
      </c>
      <c r="H16" s="64">
        <f t="shared" si="1"/>
        <v>0.9120931337609883</v>
      </c>
      <c r="I16" s="65">
        <f t="shared" si="2"/>
        <v>420.9</v>
      </c>
    </row>
    <row r="17" spans="1:9" ht="15">
      <c r="A17" s="16" t="s">
        <v>18</v>
      </c>
      <c r="B17" s="17">
        <v>2855.1</v>
      </c>
      <c r="C17" s="17">
        <v>2581.1</v>
      </c>
      <c r="D17" s="17">
        <v>196.4</v>
      </c>
      <c r="E17" s="17">
        <v>58.6</v>
      </c>
      <c r="F17" s="64">
        <f t="shared" si="0"/>
        <v>0.9040313824384435</v>
      </c>
      <c r="H17" s="64">
        <f t="shared" si="1"/>
        <v>0.9100877966221219</v>
      </c>
      <c r="I17" s="65">
        <f t="shared" si="2"/>
        <v>2836.1</v>
      </c>
    </row>
    <row r="18" spans="1:9" ht="15">
      <c r="A18" s="16" t="s">
        <v>28</v>
      </c>
      <c r="B18" s="17">
        <v>307</v>
      </c>
      <c r="C18" s="17">
        <v>229.2</v>
      </c>
      <c r="D18" s="17">
        <v>19.5</v>
      </c>
      <c r="E18" s="17">
        <v>4.2</v>
      </c>
      <c r="F18" s="64">
        <f t="shared" si="0"/>
        <v>0.7465798045602605</v>
      </c>
      <c r="H18" s="64">
        <f t="shared" si="1"/>
        <v>0.9062870699881377</v>
      </c>
      <c r="I18" s="65">
        <f t="shared" si="2"/>
        <v>252.89999999999998</v>
      </c>
    </row>
    <row r="19" spans="1:9" ht="15">
      <c r="A19" s="16" t="s">
        <v>34</v>
      </c>
      <c r="B19" s="17">
        <v>327.5</v>
      </c>
      <c r="C19" s="17">
        <v>288.9</v>
      </c>
      <c r="D19" s="17">
        <v>20.2</v>
      </c>
      <c r="E19" s="17">
        <v>14.4</v>
      </c>
      <c r="F19" s="64">
        <f t="shared" si="0"/>
        <v>0.8821374045801526</v>
      </c>
      <c r="H19" s="64">
        <f t="shared" si="1"/>
        <v>0.8930448222565689</v>
      </c>
      <c r="I19" s="65">
        <f t="shared" si="2"/>
        <v>323.49999999999994</v>
      </c>
    </row>
    <row r="20" spans="1:9" ht="15">
      <c r="A20" s="16" t="s">
        <v>27</v>
      </c>
      <c r="B20" s="17">
        <v>3745.1</v>
      </c>
      <c r="C20" s="17">
        <v>3060</v>
      </c>
      <c r="D20" s="17">
        <v>309.2</v>
      </c>
      <c r="E20" s="17">
        <v>72.1</v>
      </c>
      <c r="F20" s="64">
        <f t="shared" si="0"/>
        <v>0.8170676350431231</v>
      </c>
      <c r="H20" s="64">
        <f t="shared" si="1"/>
        <v>0.8891988492720775</v>
      </c>
      <c r="I20" s="65">
        <f t="shared" si="2"/>
        <v>3441.2999999999997</v>
      </c>
    </row>
    <row r="21" spans="1:9" ht="15">
      <c r="A21" s="16" t="s">
        <v>17</v>
      </c>
      <c r="B21" s="17">
        <v>5039</v>
      </c>
      <c r="C21" s="17">
        <v>4443.2</v>
      </c>
      <c r="D21" s="17">
        <v>439.7</v>
      </c>
      <c r="E21" s="17">
        <v>122</v>
      </c>
      <c r="F21" s="64">
        <f t="shared" si="0"/>
        <v>0.8817622544155586</v>
      </c>
      <c r="H21" s="64">
        <f t="shared" si="1"/>
        <v>0.887769985414294</v>
      </c>
      <c r="I21" s="65">
        <f t="shared" si="2"/>
        <v>5004.9</v>
      </c>
    </row>
    <row r="22" spans="1:9" ht="15">
      <c r="A22" s="16" t="s">
        <v>14</v>
      </c>
      <c r="B22" s="17">
        <v>624.9</v>
      </c>
      <c r="C22" s="17">
        <v>554.7</v>
      </c>
      <c r="D22" s="17">
        <v>50.8</v>
      </c>
      <c r="E22" s="17">
        <v>19.5</v>
      </c>
      <c r="F22" s="64">
        <f t="shared" si="0"/>
        <v>0.887662025924148</v>
      </c>
      <c r="H22" s="64">
        <f t="shared" si="1"/>
        <v>0.8875200000000001</v>
      </c>
      <c r="I22" s="65">
        <f t="shared" si="2"/>
        <v>625</v>
      </c>
    </row>
    <row r="23" spans="1:9" ht="15">
      <c r="A23" s="16" t="s">
        <v>29</v>
      </c>
      <c r="B23" s="17">
        <v>314</v>
      </c>
      <c r="C23" s="17">
        <v>229.2</v>
      </c>
      <c r="D23" s="17">
        <v>25.3</v>
      </c>
      <c r="E23" s="17">
        <v>6.6</v>
      </c>
      <c r="F23" s="64">
        <f t="shared" si="0"/>
        <v>0.729936305732484</v>
      </c>
      <c r="H23" s="64">
        <f t="shared" si="1"/>
        <v>0.8778245882803523</v>
      </c>
      <c r="I23" s="65">
        <f t="shared" si="2"/>
        <v>261.1</v>
      </c>
    </row>
    <row r="24" spans="1:9" ht="15">
      <c r="A24" s="16" t="s">
        <v>32</v>
      </c>
      <c r="B24" s="17">
        <v>1439.3</v>
      </c>
      <c r="C24" s="17">
        <v>1254</v>
      </c>
      <c r="D24" s="17">
        <v>167.4</v>
      </c>
      <c r="E24" s="17">
        <v>16</v>
      </c>
      <c r="F24" s="64">
        <f t="shared" si="0"/>
        <v>0.8712568609740846</v>
      </c>
      <c r="H24" s="64">
        <f t="shared" si="1"/>
        <v>0.8724085153749825</v>
      </c>
      <c r="I24" s="65">
        <f t="shared" si="2"/>
        <v>1437.4</v>
      </c>
    </row>
    <row r="25" spans="1:9" ht="15">
      <c r="A25" s="16" t="s">
        <v>24</v>
      </c>
      <c r="B25" s="17">
        <v>2870.7</v>
      </c>
      <c r="C25" s="17">
        <v>2436.3</v>
      </c>
      <c r="D25" s="17">
        <v>254.1</v>
      </c>
      <c r="E25" s="17">
        <v>105.2</v>
      </c>
      <c r="F25" s="64">
        <f t="shared" si="0"/>
        <v>0.8486780227819</v>
      </c>
      <c r="H25" s="64">
        <f t="shared" si="1"/>
        <v>0.8714766060952926</v>
      </c>
      <c r="I25" s="65">
        <f t="shared" si="2"/>
        <v>2795.6</v>
      </c>
    </row>
    <row r="26" spans="1:9" ht="15">
      <c r="A26" s="16" t="s">
        <v>12</v>
      </c>
      <c r="B26" s="17">
        <v>175.5</v>
      </c>
      <c r="C26" s="17">
        <v>150.6</v>
      </c>
      <c r="D26" s="22">
        <v>13.8</v>
      </c>
      <c r="E26" s="24">
        <v>9.6</v>
      </c>
      <c r="F26" s="64">
        <f t="shared" si="0"/>
        <v>0.8581196581196581</v>
      </c>
      <c r="H26" s="64">
        <f t="shared" si="1"/>
        <v>0.8655172413793103</v>
      </c>
      <c r="I26" s="65">
        <f t="shared" si="2"/>
        <v>174</v>
      </c>
    </row>
    <row r="27" spans="1:9" ht="15">
      <c r="A27" s="16" t="s">
        <v>37</v>
      </c>
      <c r="B27" s="17">
        <v>396.4</v>
      </c>
      <c r="C27" s="17">
        <v>342.5</v>
      </c>
      <c r="D27" s="17">
        <v>46.2</v>
      </c>
      <c r="E27" s="24">
        <v>7.5</v>
      </c>
      <c r="F27" s="64">
        <f t="shared" si="0"/>
        <v>0.8640262361251262</v>
      </c>
      <c r="H27" s="64">
        <f t="shared" si="1"/>
        <v>0.8644623927309439</v>
      </c>
      <c r="I27" s="65">
        <f t="shared" si="2"/>
        <v>396.2</v>
      </c>
    </row>
    <row r="28" spans="1:9" ht="15">
      <c r="A28" s="16" t="s">
        <v>26</v>
      </c>
      <c r="B28" s="17">
        <v>32.2</v>
      </c>
      <c r="C28" s="17">
        <v>27.3</v>
      </c>
      <c r="D28" s="17">
        <v>3.4</v>
      </c>
      <c r="E28" s="24">
        <v>1.5</v>
      </c>
      <c r="F28" s="64">
        <f t="shared" si="0"/>
        <v>0.8478260869565217</v>
      </c>
      <c r="H28" s="64">
        <f t="shared" si="1"/>
        <v>0.8478260869565217</v>
      </c>
      <c r="I28" s="65">
        <f t="shared" si="2"/>
        <v>32.2</v>
      </c>
    </row>
    <row r="29" spans="1:9" ht="15">
      <c r="A29" s="16" t="s">
        <v>15</v>
      </c>
      <c r="B29" s="17">
        <v>796.6</v>
      </c>
      <c r="C29" s="17">
        <v>507.6</v>
      </c>
      <c r="D29" s="19">
        <v>49</v>
      </c>
      <c r="E29" s="17">
        <v>46.5</v>
      </c>
      <c r="F29" s="64">
        <f t="shared" si="0"/>
        <v>0.6372081345719307</v>
      </c>
      <c r="H29" s="64">
        <f t="shared" si="1"/>
        <v>0.8416514674183386</v>
      </c>
      <c r="I29" s="65">
        <f t="shared" si="2"/>
        <v>603.1</v>
      </c>
    </row>
    <row r="30" spans="1:9" ht="15">
      <c r="A30" s="16" t="s">
        <v>25</v>
      </c>
      <c r="B30" s="17">
        <v>23.4</v>
      </c>
      <c r="C30" s="18">
        <v>13</v>
      </c>
      <c r="D30" s="24">
        <v>2.7</v>
      </c>
      <c r="E30" s="9" t="s">
        <v>65</v>
      </c>
      <c r="F30" s="64">
        <f t="shared" si="0"/>
        <v>0.5555555555555556</v>
      </c>
      <c r="H30" s="64" t="e">
        <f t="shared" si="1"/>
        <v>#VALUE!</v>
      </c>
      <c r="I30" s="65" t="e">
        <f t="shared" si="2"/>
        <v>#VALUE!</v>
      </c>
    </row>
    <row r="31" spans="1:9" ht="15">
      <c r="A31" s="16" t="s">
        <v>33</v>
      </c>
      <c r="B31" s="17">
        <v>138.3</v>
      </c>
      <c r="C31" s="18">
        <v>114.1</v>
      </c>
      <c r="D31" s="24">
        <v>4.9</v>
      </c>
      <c r="E31" s="23">
        <v>19.3</v>
      </c>
      <c r="F31" s="64">
        <f t="shared" si="0"/>
        <v>0.8250180766449746</v>
      </c>
      <c r="H31" s="64">
        <f t="shared" si="1"/>
        <v>0.8250180766449746</v>
      </c>
      <c r="I31" s="65">
        <f t="shared" si="2"/>
        <v>138.3</v>
      </c>
    </row>
    <row r="32" spans="1:9" ht="15">
      <c r="A32" s="16" t="s">
        <v>30</v>
      </c>
      <c r="B32" s="17">
        <v>4639.7</v>
      </c>
      <c r="C32" s="17">
        <v>3751.5</v>
      </c>
      <c r="D32" s="20">
        <v>693.7</v>
      </c>
      <c r="E32" s="17">
        <v>170</v>
      </c>
      <c r="F32" s="64">
        <f t="shared" si="0"/>
        <v>0.8085652089574757</v>
      </c>
      <c r="H32" s="64">
        <f t="shared" si="1"/>
        <v>0.8128575143005721</v>
      </c>
      <c r="I32" s="65">
        <f t="shared" si="2"/>
        <v>4615.2</v>
      </c>
    </row>
    <row r="33" spans="1:9" ht="15">
      <c r="A33" s="16" t="s">
        <v>31</v>
      </c>
      <c r="B33" s="17">
        <v>104.6</v>
      </c>
      <c r="C33" s="17">
        <v>83.7</v>
      </c>
      <c r="D33" s="17">
        <v>17.8</v>
      </c>
      <c r="E33" s="24">
        <v>3</v>
      </c>
      <c r="F33" s="64">
        <f t="shared" si="0"/>
        <v>0.8001912045889102</v>
      </c>
      <c r="H33" s="64">
        <f t="shared" si="1"/>
        <v>0.8009569377990431</v>
      </c>
      <c r="I33" s="65">
        <f t="shared" si="2"/>
        <v>104.5</v>
      </c>
    </row>
    <row r="34" spans="1:12" ht="15">
      <c r="A34" s="16" t="s">
        <v>11</v>
      </c>
      <c r="B34" s="17">
        <v>3000.6</v>
      </c>
      <c r="C34" s="17">
        <v>2346.1</v>
      </c>
      <c r="D34" s="17">
        <v>317.7</v>
      </c>
      <c r="E34" s="17">
        <v>299.9</v>
      </c>
      <c r="F34" s="64">
        <f t="shared" si="0"/>
        <v>0.7818769579417449</v>
      </c>
      <c r="H34" s="64">
        <f t="shared" si="1"/>
        <v>0.7916118365556568</v>
      </c>
      <c r="I34" s="65">
        <f t="shared" si="2"/>
        <v>2963.7</v>
      </c>
      <c r="J34" s="10" t="s">
        <v>45</v>
      </c>
      <c r="K34"/>
      <c r="L34"/>
    </row>
    <row r="35" spans="1:12" ht="15">
      <c r="A35" s="16" t="s">
        <v>16</v>
      </c>
      <c r="B35" s="17">
        <v>1127.4</v>
      </c>
      <c r="C35" s="17">
        <v>858.7</v>
      </c>
      <c r="D35" s="17">
        <v>89.2</v>
      </c>
      <c r="E35" s="17">
        <v>141.7</v>
      </c>
      <c r="F35" s="64">
        <f t="shared" si="0"/>
        <v>0.7616640056767784</v>
      </c>
      <c r="H35" s="64">
        <f t="shared" si="1"/>
        <v>0.7880873715124815</v>
      </c>
      <c r="I35" s="65">
        <f t="shared" si="2"/>
        <v>1089.6000000000001</v>
      </c>
      <c r="J35" s="10" t="s">
        <v>46</v>
      </c>
      <c r="K35"/>
      <c r="L35"/>
    </row>
    <row r="36" spans="1:9" ht="15">
      <c r="A36" s="16" t="s">
        <v>20</v>
      </c>
      <c r="B36" s="17">
        <v>459.1</v>
      </c>
      <c r="C36" s="17">
        <v>342.2</v>
      </c>
      <c r="D36" s="17">
        <v>102.6</v>
      </c>
      <c r="E36" s="17">
        <v>14.3</v>
      </c>
      <c r="F36" s="64">
        <f t="shared" si="0"/>
        <v>0.7453713787845785</v>
      </c>
      <c r="H36" s="64">
        <f t="shared" si="1"/>
        <v>0.7453713787845786</v>
      </c>
      <c r="I36" s="65">
        <f t="shared" si="2"/>
        <v>459.09999999999997</v>
      </c>
    </row>
    <row r="37" spans="1:9" ht="15">
      <c r="A37" s="16" t="s">
        <v>19</v>
      </c>
      <c r="B37" s="17">
        <v>846.5</v>
      </c>
      <c r="C37" s="17">
        <v>618.8</v>
      </c>
      <c r="D37" s="17">
        <v>160.1</v>
      </c>
      <c r="E37" s="17">
        <v>56.1</v>
      </c>
      <c r="F37" s="64">
        <f t="shared" si="0"/>
        <v>0.7310100413467218</v>
      </c>
      <c r="H37" s="64">
        <f t="shared" si="1"/>
        <v>0.7410778443113772</v>
      </c>
      <c r="I37" s="65">
        <f t="shared" si="2"/>
        <v>835</v>
      </c>
    </row>
    <row r="38" spans="1:9" ht="15">
      <c r="A38" s="16" t="s">
        <v>13</v>
      </c>
      <c r="B38" s="17">
        <v>44.9</v>
      </c>
      <c r="C38" s="17">
        <v>32</v>
      </c>
      <c r="D38" s="17">
        <v>10.5</v>
      </c>
      <c r="E38" s="17">
        <v>2.4</v>
      </c>
      <c r="F38" s="64">
        <f t="shared" si="0"/>
        <v>0.7126948775055679</v>
      </c>
      <c r="H38" s="64">
        <f t="shared" si="1"/>
        <v>0.7126948775055679</v>
      </c>
      <c r="I38" s="65">
        <f t="shared" si="2"/>
        <v>44.9</v>
      </c>
    </row>
    <row r="39" spans="1:9" ht="15">
      <c r="A39" s="16" t="s">
        <v>23</v>
      </c>
      <c r="B39" s="17">
        <v>208.3</v>
      </c>
      <c r="C39" s="17">
        <v>145.8</v>
      </c>
      <c r="D39" s="17">
        <v>57.7</v>
      </c>
      <c r="E39" s="24">
        <v>4.8</v>
      </c>
      <c r="F39" s="64">
        <f t="shared" si="0"/>
        <v>0.699951992318771</v>
      </c>
      <c r="H39" s="64">
        <f t="shared" si="1"/>
        <v>0.699951992318771</v>
      </c>
      <c r="I39" s="65">
        <f t="shared" si="2"/>
        <v>208.3</v>
      </c>
    </row>
    <row r="40" spans="1:9" ht="15">
      <c r="A40" s="16" t="s">
        <v>38</v>
      </c>
      <c r="B40" s="17">
        <v>367.1</v>
      </c>
      <c r="C40" s="17">
        <v>240.7</v>
      </c>
      <c r="D40" s="17">
        <v>67.7</v>
      </c>
      <c r="E40" s="17">
        <v>55.4</v>
      </c>
      <c r="F40" s="64">
        <f t="shared" si="0"/>
        <v>0.6556796513211658</v>
      </c>
      <c r="H40" s="64">
        <f t="shared" si="1"/>
        <v>0.6616272677295217</v>
      </c>
      <c r="I40" s="65">
        <f t="shared" si="2"/>
        <v>363.79999999999995</v>
      </c>
    </row>
    <row r="41" spans="1:9" ht="15">
      <c r="A41" s="16" t="s">
        <v>21</v>
      </c>
      <c r="B41" s="17">
        <v>1279</v>
      </c>
      <c r="C41" s="17">
        <v>799.6</v>
      </c>
      <c r="D41" s="17">
        <v>388.3</v>
      </c>
      <c r="E41" s="17">
        <v>51.2</v>
      </c>
      <c r="F41" s="64">
        <f t="shared" si="0"/>
        <v>0.6251759186864738</v>
      </c>
      <c r="G41" s="64">
        <f>D41/B41</f>
        <v>0.3035965598123534</v>
      </c>
      <c r="H41" s="64">
        <f t="shared" si="1"/>
        <v>0.6453070777176982</v>
      </c>
      <c r="I41" s="65">
        <f t="shared" si="2"/>
        <v>1239.1000000000001</v>
      </c>
    </row>
    <row r="42" spans="1:5" ht="15">
      <c r="A42" s="16"/>
      <c r="B42" s="17"/>
      <c r="C42" s="17"/>
      <c r="D42" s="17"/>
      <c r="E42" s="17"/>
    </row>
    <row r="43" spans="1:5" ht="15">
      <c r="A43" s="16" t="s">
        <v>40</v>
      </c>
      <c r="B43" s="17">
        <v>586.2</v>
      </c>
      <c r="C43" s="17">
        <v>521.7</v>
      </c>
      <c r="D43" s="17">
        <v>30.2</v>
      </c>
      <c r="E43" s="17">
        <v>25.9</v>
      </c>
    </row>
    <row r="44" spans="1:5" ht="15">
      <c r="A44" s="16" t="s">
        <v>43</v>
      </c>
      <c r="B44" s="17">
        <v>18.3</v>
      </c>
      <c r="C44" s="17">
        <v>15.2</v>
      </c>
      <c r="D44" s="17">
        <v>2.1</v>
      </c>
      <c r="E44" s="9" t="s">
        <v>65</v>
      </c>
    </row>
    <row r="45" spans="1:5" ht="15">
      <c r="A45" s="16" t="s">
        <v>42</v>
      </c>
      <c r="B45" s="17">
        <v>157.2</v>
      </c>
      <c r="C45" s="17">
        <v>122.8</v>
      </c>
      <c r="D45" s="17">
        <v>16.4</v>
      </c>
      <c r="E45" s="24">
        <v>3.7</v>
      </c>
    </row>
    <row r="46" spans="1:5" ht="15">
      <c r="A46" s="16" t="s">
        <v>41</v>
      </c>
      <c r="B46" s="17">
        <v>5976</v>
      </c>
      <c r="C46" s="17">
        <v>4499.4</v>
      </c>
      <c r="D46" s="17">
        <v>1153.4</v>
      </c>
      <c r="E46" s="17">
        <v>323.2</v>
      </c>
    </row>
    <row r="48" ht="15">
      <c r="A48" s="12" t="s">
        <v>66</v>
      </c>
    </row>
    <row r="49" spans="1:2" ht="15">
      <c r="A49" s="12" t="s">
        <v>65</v>
      </c>
      <c r="B49" s="12" t="s">
        <v>67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 topLeftCell="A10">
      <selection activeCell="E14" sqref="E14"/>
    </sheetView>
  </sheetViews>
  <sheetFormatPr defaultColWidth="9.140625" defaultRowHeight="15"/>
  <cols>
    <col min="1" max="4" width="9.140625" style="26" customWidth="1"/>
    <col min="6" max="6" width="12.421875" style="0" bestFit="1" customWidth="1"/>
    <col min="7" max="261" width="9.140625" style="26" customWidth="1"/>
    <col min="262" max="262" width="12.421875" style="26" bestFit="1" customWidth="1"/>
    <col min="263" max="517" width="9.140625" style="26" customWidth="1"/>
    <col min="518" max="518" width="12.421875" style="26" bestFit="1" customWidth="1"/>
    <col min="519" max="773" width="9.140625" style="26" customWidth="1"/>
    <col min="774" max="774" width="12.421875" style="26" bestFit="1" customWidth="1"/>
    <col min="775" max="1029" width="9.140625" style="26" customWidth="1"/>
    <col min="1030" max="1030" width="12.421875" style="26" bestFit="1" customWidth="1"/>
    <col min="1031" max="1285" width="9.140625" style="26" customWidth="1"/>
    <col min="1286" max="1286" width="12.421875" style="26" bestFit="1" customWidth="1"/>
    <col min="1287" max="1541" width="9.140625" style="26" customWidth="1"/>
    <col min="1542" max="1542" width="12.421875" style="26" bestFit="1" customWidth="1"/>
    <col min="1543" max="1797" width="9.140625" style="26" customWidth="1"/>
    <col min="1798" max="1798" width="12.421875" style="26" bestFit="1" customWidth="1"/>
    <col min="1799" max="2053" width="9.140625" style="26" customWidth="1"/>
    <col min="2054" max="2054" width="12.421875" style="26" bestFit="1" customWidth="1"/>
    <col min="2055" max="2309" width="9.140625" style="26" customWidth="1"/>
    <col min="2310" max="2310" width="12.421875" style="26" bestFit="1" customWidth="1"/>
    <col min="2311" max="2565" width="9.140625" style="26" customWidth="1"/>
    <col min="2566" max="2566" width="12.421875" style="26" bestFit="1" customWidth="1"/>
    <col min="2567" max="2821" width="9.140625" style="26" customWidth="1"/>
    <col min="2822" max="2822" width="12.421875" style="26" bestFit="1" customWidth="1"/>
    <col min="2823" max="3077" width="9.140625" style="26" customWidth="1"/>
    <col min="3078" max="3078" width="12.421875" style="26" bestFit="1" customWidth="1"/>
    <col min="3079" max="3333" width="9.140625" style="26" customWidth="1"/>
    <col min="3334" max="3334" width="12.421875" style="26" bestFit="1" customWidth="1"/>
    <col min="3335" max="3589" width="9.140625" style="26" customWidth="1"/>
    <col min="3590" max="3590" width="12.421875" style="26" bestFit="1" customWidth="1"/>
    <col min="3591" max="3845" width="9.140625" style="26" customWidth="1"/>
    <col min="3846" max="3846" width="12.421875" style="26" bestFit="1" customWidth="1"/>
    <col min="3847" max="4101" width="9.140625" style="26" customWidth="1"/>
    <col min="4102" max="4102" width="12.421875" style="26" bestFit="1" customWidth="1"/>
    <col min="4103" max="4357" width="9.140625" style="26" customWidth="1"/>
    <col min="4358" max="4358" width="12.421875" style="26" bestFit="1" customWidth="1"/>
    <col min="4359" max="4613" width="9.140625" style="26" customWidth="1"/>
    <col min="4614" max="4614" width="12.421875" style="26" bestFit="1" customWidth="1"/>
    <col min="4615" max="4869" width="9.140625" style="26" customWidth="1"/>
    <col min="4870" max="4870" width="12.421875" style="26" bestFit="1" customWidth="1"/>
    <col min="4871" max="5125" width="9.140625" style="26" customWidth="1"/>
    <col min="5126" max="5126" width="12.421875" style="26" bestFit="1" customWidth="1"/>
    <col min="5127" max="5381" width="9.140625" style="26" customWidth="1"/>
    <col min="5382" max="5382" width="12.421875" style="26" bestFit="1" customWidth="1"/>
    <col min="5383" max="5637" width="9.140625" style="26" customWidth="1"/>
    <col min="5638" max="5638" width="12.421875" style="26" bestFit="1" customWidth="1"/>
    <col min="5639" max="5893" width="9.140625" style="26" customWidth="1"/>
    <col min="5894" max="5894" width="12.421875" style="26" bestFit="1" customWidth="1"/>
    <col min="5895" max="6149" width="9.140625" style="26" customWidth="1"/>
    <col min="6150" max="6150" width="12.421875" style="26" bestFit="1" customWidth="1"/>
    <col min="6151" max="6405" width="9.140625" style="26" customWidth="1"/>
    <col min="6406" max="6406" width="12.421875" style="26" bestFit="1" customWidth="1"/>
    <col min="6407" max="6661" width="9.140625" style="26" customWidth="1"/>
    <col min="6662" max="6662" width="12.421875" style="26" bestFit="1" customWidth="1"/>
    <col min="6663" max="6917" width="9.140625" style="26" customWidth="1"/>
    <col min="6918" max="6918" width="12.421875" style="26" bestFit="1" customWidth="1"/>
    <col min="6919" max="7173" width="9.140625" style="26" customWidth="1"/>
    <col min="7174" max="7174" width="12.421875" style="26" bestFit="1" customWidth="1"/>
    <col min="7175" max="7429" width="9.140625" style="26" customWidth="1"/>
    <col min="7430" max="7430" width="12.421875" style="26" bestFit="1" customWidth="1"/>
    <col min="7431" max="7685" width="9.140625" style="26" customWidth="1"/>
    <col min="7686" max="7686" width="12.421875" style="26" bestFit="1" customWidth="1"/>
    <col min="7687" max="7941" width="9.140625" style="26" customWidth="1"/>
    <col min="7942" max="7942" width="12.421875" style="26" bestFit="1" customWidth="1"/>
    <col min="7943" max="8197" width="9.140625" style="26" customWidth="1"/>
    <col min="8198" max="8198" width="12.421875" style="26" bestFit="1" customWidth="1"/>
    <col min="8199" max="8453" width="9.140625" style="26" customWidth="1"/>
    <col min="8454" max="8454" width="12.421875" style="26" bestFit="1" customWidth="1"/>
    <col min="8455" max="8709" width="9.140625" style="26" customWidth="1"/>
    <col min="8710" max="8710" width="12.421875" style="26" bestFit="1" customWidth="1"/>
    <col min="8711" max="8965" width="9.140625" style="26" customWidth="1"/>
    <col min="8966" max="8966" width="12.421875" style="26" bestFit="1" customWidth="1"/>
    <col min="8967" max="9221" width="9.140625" style="26" customWidth="1"/>
    <col min="9222" max="9222" width="12.421875" style="26" bestFit="1" customWidth="1"/>
    <col min="9223" max="9477" width="9.140625" style="26" customWidth="1"/>
    <col min="9478" max="9478" width="12.421875" style="26" bestFit="1" customWidth="1"/>
    <col min="9479" max="9733" width="9.140625" style="26" customWidth="1"/>
    <col min="9734" max="9734" width="12.421875" style="26" bestFit="1" customWidth="1"/>
    <col min="9735" max="9989" width="9.140625" style="26" customWidth="1"/>
    <col min="9990" max="9990" width="12.421875" style="26" bestFit="1" customWidth="1"/>
    <col min="9991" max="10245" width="9.140625" style="26" customWidth="1"/>
    <col min="10246" max="10246" width="12.421875" style="26" bestFit="1" customWidth="1"/>
    <col min="10247" max="10501" width="9.140625" style="26" customWidth="1"/>
    <col min="10502" max="10502" width="12.421875" style="26" bestFit="1" customWidth="1"/>
    <col min="10503" max="10757" width="9.140625" style="26" customWidth="1"/>
    <col min="10758" max="10758" width="12.421875" style="26" bestFit="1" customWidth="1"/>
    <col min="10759" max="11013" width="9.140625" style="26" customWidth="1"/>
    <col min="11014" max="11014" width="12.421875" style="26" bestFit="1" customWidth="1"/>
    <col min="11015" max="11269" width="9.140625" style="26" customWidth="1"/>
    <col min="11270" max="11270" width="12.421875" style="26" bestFit="1" customWidth="1"/>
    <col min="11271" max="11525" width="9.140625" style="26" customWidth="1"/>
    <col min="11526" max="11526" width="12.421875" style="26" bestFit="1" customWidth="1"/>
    <col min="11527" max="11781" width="9.140625" style="26" customWidth="1"/>
    <col min="11782" max="11782" width="12.421875" style="26" bestFit="1" customWidth="1"/>
    <col min="11783" max="12037" width="9.140625" style="26" customWidth="1"/>
    <col min="12038" max="12038" width="12.421875" style="26" bestFit="1" customWidth="1"/>
    <col min="12039" max="12293" width="9.140625" style="26" customWidth="1"/>
    <col min="12294" max="12294" width="12.421875" style="26" bestFit="1" customWidth="1"/>
    <col min="12295" max="12549" width="9.140625" style="26" customWidth="1"/>
    <col min="12550" max="12550" width="12.421875" style="26" bestFit="1" customWidth="1"/>
    <col min="12551" max="12805" width="9.140625" style="26" customWidth="1"/>
    <col min="12806" max="12806" width="12.421875" style="26" bestFit="1" customWidth="1"/>
    <col min="12807" max="13061" width="9.140625" style="26" customWidth="1"/>
    <col min="13062" max="13062" width="12.421875" style="26" bestFit="1" customWidth="1"/>
    <col min="13063" max="13317" width="9.140625" style="26" customWidth="1"/>
    <col min="13318" max="13318" width="12.421875" style="26" bestFit="1" customWidth="1"/>
    <col min="13319" max="13573" width="9.140625" style="26" customWidth="1"/>
    <col min="13574" max="13574" width="12.421875" style="26" bestFit="1" customWidth="1"/>
    <col min="13575" max="13829" width="9.140625" style="26" customWidth="1"/>
    <col min="13830" max="13830" width="12.421875" style="26" bestFit="1" customWidth="1"/>
    <col min="13831" max="14085" width="9.140625" style="26" customWidth="1"/>
    <col min="14086" max="14086" width="12.421875" style="26" bestFit="1" customWidth="1"/>
    <col min="14087" max="14341" width="9.140625" style="26" customWidth="1"/>
    <col min="14342" max="14342" width="12.421875" style="26" bestFit="1" customWidth="1"/>
    <col min="14343" max="14597" width="9.140625" style="26" customWidth="1"/>
    <col min="14598" max="14598" width="12.421875" style="26" bestFit="1" customWidth="1"/>
    <col min="14599" max="14853" width="9.140625" style="26" customWidth="1"/>
    <col min="14854" max="14854" width="12.421875" style="26" bestFit="1" customWidth="1"/>
    <col min="14855" max="15109" width="9.140625" style="26" customWidth="1"/>
    <col min="15110" max="15110" width="12.421875" style="26" bestFit="1" customWidth="1"/>
    <col min="15111" max="15365" width="9.140625" style="26" customWidth="1"/>
    <col min="15366" max="15366" width="12.421875" style="26" bestFit="1" customWidth="1"/>
    <col min="15367" max="15621" width="9.140625" style="26" customWidth="1"/>
    <col min="15622" max="15622" width="12.421875" style="26" bestFit="1" customWidth="1"/>
    <col min="15623" max="15877" width="9.140625" style="26" customWidth="1"/>
    <col min="15878" max="15878" width="12.421875" style="26" bestFit="1" customWidth="1"/>
    <col min="15879" max="16133" width="9.140625" style="26" customWidth="1"/>
    <col min="16134" max="16134" width="12.421875" style="26" bestFit="1" customWidth="1"/>
    <col min="16135" max="16384" width="9.140625" style="26" customWidth="1"/>
  </cols>
  <sheetData>
    <row r="1" ht="15">
      <c r="A1" s="25" t="s">
        <v>68</v>
      </c>
    </row>
    <row r="3" spans="1:2" ht="15">
      <c r="A3" s="25" t="s">
        <v>50</v>
      </c>
      <c r="B3" s="27">
        <v>43424.66840277778</v>
      </c>
    </row>
    <row r="4" spans="1:2" ht="15">
      <c r="A4" s="25" t="s">
        <v>51</v>
      </c>
      <c r="B4" s="27">
        <v>43432.84945898148</v>
      </c>
    </row>
    <row r="5" spans="1:2" ht="15">
      <c r="A5" s="25" t="s">
        <v>52</v>
      </c>
      <c r="B5" s="25" t="s">
        <v>53</v>
      </c>
    </row>
    <row r="7" spans="1:2" ht="15">
      <c r="A7" s="25" t="s">
        <v>69</v>
      </c>
      <c r="B7" s="25" t="s">
        <v>70</v>
      </c>
    </row>
    <row r="8" spans="1:2" ht="15">
      <c r="A8" s="25" t="s">
        <v>71</v>
      </c>
      <c r="B8" s="25" t="s">
        <v>55</v>
      </c>
    </row>
    <row r="9" spans="1:2" ht="15">
      <c r="A9" s="25" t="s">
        <v>54</v>
      </c>
      <c r="B9" s="25" t="s">
        <v>55</v>
      </c>
    </row>
    <row r="10" spans="1:2" ht="15">
      <c r="A10" s="25" t="s">
        <v>56</v>
      </c>
      <c r="B10" s="25" t="s">
        <v>57</v>
      </c>
    </row>
    <row r="11" spans="1:2" ht="15">
      <c r="A11" s="25" t="s">
        <v>72</v>
      </c>
      <c r="B11" s="25" t="s">
        <v>63</v>
      </c>
    </row>
    <row r="13" spans="1:4" ht="15">
      <c r="A13" s="28" t="s">
        <v>73</v>
      </c>
      <c r="B13" s="28" t="s">
        <v>74</v>
      </c>
      <c r="C13" s="28" t="s">
        <v>75</v>
      </c>
      <c r="D13" s="28" t="s">
        <v>76</v>
      </c>
    </row>
    <row r="14" spans="1:4" ht="15">
      <c r="A14" s="28" t="s">
        <v>10</v>
      </c>
      <c r="B14" s="29">
        <v>22115.4</v>
      </c>
      <c r="C14" s="29">
        <v>1128.9</v>
      </c>
      <c r="D14" s="29">
        <v>539.5</v>
      </c>
    </row>
    <row r="15" spans="1:9" ht="15">
      <c r="A15" s="28"/>
      <c r="B15" s="29"/>
      <c r="C15" s="29"/>
      <c r="D15" s="29"/>
      <c r="I15" s="26" t="s">
        <v>77</v>
      </c>
    </row>
    <row r="16" spans="1:4" ht="12">
      <c r="A16" s="28" t="s">
        <v>38</v>
      </c>
      <c r="B16" s="29">
        <v>259</v>
      </c>
      <c r="C16" s="29">
        <v>37.9</v>
      </c>
      <c r="D16" s="21" t="s">
        <v>65</v>
      </c>
    </row>
    <row r="17" spans="1:4" ht="12">
      <c r="A17" s="28" t="s">
        <v>13</v>
      </c>
      <c r="B17" s="29">
        <v>33.9</v>
      </c>
      <c r="C17" s="29">
        <v>3.3</v>
      </c>
      <c r="D17" s="30"/>
    </row>
    <row r="18" spans="1:4" ht="12">
      <c r="A18" s="28" t="s">
        <v>30</v>
      </c>
      <c r="B18" s="29">
        <v>3695</v>
      </c>
      <c r="C18" s="29">
        <v>323.1</v>
      </c>
      <c r="D18" s="29">
        <v>21.9</v>
      </c>
    </row>
    <row r="19" spans="1:4" ht="12">
      <c r="A19" s="28" t="s">
        <v>19</v>
      </c>
      <c r="B19" s="29">
        <v>644.1</v>
      </c>
      <c r="C19" s="29">
        <v>50.3</v>
      </c>
      <c r="D19" s="29">
        <v>7.9</v>
      </c>
    </row>
    <row r="20" spans="1:4" ht="12">
      <c r="A20" s="28" t="s">
        <v>23</v>
      </c>
      <c r="B20" s="29">
        <v>115.7</v>
      </c>
      <c r="C20" s="29">
        <v>8.8</v>
      </c>
      <c r="D20" s="30"/>
    </row>
    <row r="21" spans="1:4" ht="12">
      <c r="A21" s="28" t="s">
        <v>21</v>
      </c>
      <c r="B21" s="29">
        <v>936.4</v>
      </c>
      <c r="C21" s="29">
        <v>71.4</v>
      </c>
      <c r="D21" s="29">
        <v>16.5</v>
      </c>
    </row>
    <row r="22" spans="1:4" ht="12">
      <c r="A22" s="28" t="s">
        <v>31</v>
      </c>
      <c r="B22" s="29">
        <v>71.2</v>
      </c>
      <c r="C22" s="34">
        <v>5.1</v>
      </c>
      <c r="D22" s="30"/>
    </row>
    <row r="23" spans="1:4" ht="12">
      <c r="A23" s="28" t="s">
        <v>37</v>
      </c>
      <c r="B23" s="29">
        <v>248.3</v>
      </c>
      <c r="C23" s="29">
        <v>17.6</v>
      </c>
      <c r="D23" s="30"/>
    </row>
    <row r="24" spans="1:4" ht="12">
      <c r="A24" s="28" t="s">
        <v>17</v>
      </c>
      <c r="B24" s="29">
        <v>3410.9</v>
      </c>
      <c r="C24" s="29">
        <v>218.3</v>
      </c>
      <c r="D24" s="29">
        <v>22.6</v>
      </c>
    </row>
    <row r="25" spans="1:4" ht="12">
      <c r="A25" s="28" t="s">
        <v>32</v>
      </c>
      <c r="B25" s="29">
        <v>1574.9</v>
      </c>
      <c r="C25" s="29">
        <v>76</v>
      </c>
      <c r="D25" s="21" t="s">
        <v>65</v>
      </c>
    </row>
    <row r="26" spans="1:4" ht="12">
      <c r="A26" s="28" t="s">
        <v>20</v>
      </c>
      <c r="B26" s="29">
        <v>255.4</v>
      </c>
      <c r="C26" s="29">
        <v>11.4</v>
      </c>
      <c r="D26" s="30"/>
    </row>
    <row r="27" spans="1:4" ht="12">
      <c r="A27" s="28" t="s">
        <v>35</v>
      </c>
      <c r="B27" s="29">
        <v>214.8</v>
      </c>
      <c r="C27" s="29">
        <v>8.7</v>
      </c>
      <c r="D27" s="29">
        <v>5.8</v>
      </c>
    </row>
    <row r="28" spans="1:4" ht="12">
      <c r="A28" s="28" t="s">
        <v>27</v>
      </c>
      <c r="B28" s="29">
        <v>2132</v>
      </c>
      <c r="C28" s="29">
        <v>83.4</v>
      </c>
      <c r="D28" s="29">
        <v>104</v>
      </c>
    </row>
    <row r="29" spans="1:4" ht="12">
      <c r="A29" s="28" t="s">
        <v>18</v>
      </c>
      <c r="B29" s="29">
        <v>2173.1</v>
      </c>
      <c r="C29" s="29">
        <v>73.2</v>
      </c>
      <c r="D29" s="34">
        <v>11.6</v>
      </c>
    </row>
    <row r="30" spans="1:4" ht="12">
      <c r="A30" s="28" t="s">
        <v>29</v>
      </c>
      <c r="B30" s="29">
        <v>183.2</v>
      </c>
      <c r="C30" s="29">
        <v>7.2</v>
      </c>
      <c r="D30" s="29">
        <v>37.5</v>
      </c>
    </row>
    <row r="31" spans="1:4" ht="12">
      <c r="A31" s="28" t="s">
        <v>28</v>
      </c>
      <c r="B31" s="29">
        <v>173.5</v>
      </c>
      <c r="C31" s="29">
        <v>6.5</v>
      </c>
      <c r="D31" s="29">
        <v>37.3</v>
      </c>
    </row>
    <row r="32" spans="1:4" ht="12">
      <c r="A32" s="28" t="s">
        <v>24</v>
      </c>
      <c r="B32" s="29">
        <v>1814.6</v>
      </c>
      <c r="C32" s="34">
        <v>50.5</v>
      </c>
      <c r="D32" s="21" t="s">
        <v>65</v>
      </c>
    </row>
    <row r="33" spans="1:4" ht="12">
      <c r="A33" s="28" t="s">
        <v>14</v>
      </c>
      <c r="B33" s="29">
        <v>431.6</v>
      </c>
      <c r="C33" s="29">
        <v>9.4</v>
      </c>
      <c r="D33" s="21" t="s">
        <v>65</v>
      </c>
    </row>
    <row r="34" spans="1:4" ht="12">
      <c r="A34" s="28" t="s">
        <v>11</v>
      </c>
      <c r="B34" s="29">
        <v>1951.1</v>
      </c>
      <c r="C34" s="29">
        <v>39.6</v>
      </c>
      <c r="D34" s="29">
        <v>20.9</v>
      </c>
    </row>
    <row r="35" spans="1:4" ht="12">
      <c r="A35" s="28" t="s">
        <v>15</v>
      </c>
      <c r="B35" s="29">
        <v>389.1</v>
      </c>
      <c r="C35" s="29">
        <v>10.5</v>
      </c>
      <c r="D35" s="29">
        <v>185.1</v>
      </c>
    </row>
    <row r="36" spans="1:4" ht="12">
      <c r="A36" s="28" t="s">
        <v>16</v>
      </c>
      <c r="B36" s="29">
        <v>836.3</v>
      </c>
      <c r="C36" s="33">
        <v>4.9</v>
      </c>
      <c r="D36" s="29">
        <v>20.4</v>
      </c>
    </row>
    <row r="37" spans="1:4" ht="12">
      <c r="A37" s="28" t="s">
        <v>34</v>
      </c>
      <c r="B37" s="31">
        <v>230.5</v>
      </c>
      <c r="C37" s="21" t="s">
        <v>65</v>
      </c>
      <c r="D37" s="21" t="s">
        <v>65</v>
      </c>
    </row>
    <row r="38" spans="1:4" ht="12">
      <c r="A38" s="28" t="s">
        <v>22</v>
      </c>
      <c r="B38" s="31">
        <v>33.6</v>
      </c>
      <c r="C38" s="21" t="s">
        <v>65</v>
      </c>
      <c r="D38" s="21" t="s">
        <v>65</v>
      </c>
    </row>
    <row r="39" spans="1:4" ht="12">
      <c r="A39" s="28" t="s">
        <v>12</v>
      </c>
      <c r="B39" s="31">
        <v>94.8</v>
      </c>
      <c r="C39" s="21" t="s">
        <v>65</v>
      </c>
      <c r="D39" s="32"/>
    </row>
    <row r="40" spans="1:4" ht="12">
      <c r="A40" s="28" t="s">
        <v>39</v>
      </c>
      <c r="B40" s="31">
        <v>58.6</v>
      </c>
      <c r="C40" s="21" t="s">
        <v>65</v>
      </c>
      <c r="D40" s="21" t="s">
        <v>65</v>
      </c>
    </row>
    <row r="41" spans="1:4" ht="12">
      <c r="A41" s="28" t="s">
        <v>33</v>
      </c>
      <c r="B41" s="31">
        <v>121.2</v>
      </c>
      <c r="C41" s="21" t="s">
        <v>65</v>
      </c>
      <c r="D41" s="32"/>
    </row>
    <row r="42" spans="1:4" ht="12">
      <c r="A42" s="28" t="s">
        <v>25</v>
      </c>
      <c r="B42" s="31">
        <v>10.5</v>
      </c>
      <c r="C42" s="21" t="s">
        <v>65</v>
      </c>
      <c r="D42" s="35">
        <v>3.7</v>
      </c>
    </row>
    <row r="43" spans="1:7" ht="15">
      <c r="A43" s="28" t="s">
        <v>26</v>
      </c>
      <c r="B43" s="31">
        <v>22.1</v>
      </c>
      <c r="C43" s="21" t="s">
        <v>65</v>
      </c>
      <c r="D43" s="32"/>
      <c r="F43" s="9"/>
      <c r="G43" s="10" t="s">
        <v>45</v>
      </c>
    </row>
    <row r="44" spans="6:7" ht="15">
      <c r="F44" s="11"/>
      <c r="G44" s="10" t="s">
        <v>46</v>
      </c>
    </row>
    <row r="45" spans="1:4" ht="15">
      <c r="A45" s="28" t="s">
        <v>43</v>
      </c>
      <c r="B45" s="29">
        <v>13</v>
      </c>
      <c r="C45" s="29">
        <v>1.3</v>
      </c>
      <c r="D45" s="21" t="s">
        <v>65</v>
      </c>
    </row>
    <row r="46" spans="1:4" ht="15">
      <c r="A46" s="28" t="s">
        <v>42</v>
      </c>
      <c r="B46" s="29">
        <v>110.4</v>
      </c>
      <c r="C46" s="29">
        <v>6.8</v>
      </c>
      <c r="D46" s="29">
        <v>9.5</v>
      </c>
    </row>
    <row r="47" spans="1:4" ht="15">
      <c r="A47" s="28" t="s">
        <v>41</v>
      </c>
      <c r="B47" s="29">
        <v>4700.7</v>
      </c>
      <c r="C47" s="29">
        <v>79.9</v>
      </c>
      <c r="D47" s="30"/>
    </row>
    <row r="48" spans="1:4" ht="15">
      <c r="A48" s="28" t="s">
        <v>40</v>
      </c>
      <c r="B48" s="29">
        <v>314.6</v>
      </c>
      <c r="C48" s="34">
        <v>3.4</v>
      </c>
      <c r="D48" s="21" t="s">
        <v>65</v>
      </c>
    </row>
    <row r="53" ht="15">
      <c r="I53" s="26" t="s">
        <v>78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3"/>
  <sheetViews>
    <sheetView workbookViewId="0" topLeftCell="A1">
      <selection activeCell="D4" sqref="D4"/>
    </sheetView>
  </sheetViews>
  <sheetFormatPr defaultColWidth="9.140625" defaultRowHeight="15"/>
  <cols>
    <col min="1" max="2" width="9.140625" style="1" customWidth="1"/>
    <col min="3" max="4" width="9.421875" style="1" bestFit="1" customWidth="1"/>
    <col min="5" max="5" width="9.28125" style="1" bestFit="1" customWidth="1"/>
    <col min="6" max="11" width="9.140625" style="1" customWidth="1"/>
    <col min="12" max="12" width="7.140625" style="1" customWidth="1"/>
    <col min="13" max="16384" width="9.140625" style="1" customWidth="1"/>
  </cols>
  <sheetData>
    <row r="3" spans="3:5" ht="15">
      <c r="C3" s="1" t="s">
        <v>79</v>
      </c>
      <c r="D3" s="1" t="s">
        <v>80</v>
      </c>
      <c r="E3" s="1" t="s">
        <v>81</v>
      </c>
    </row>
    <row r="4" spans="2:5" ht="15">
      <c r="B4" s="1" t="s">
        <v>10</v>
      </c>
      <c r="C4" s="66">
        <v>14.741976168093052</v>
      </c>
      <c r="D4" s="66">
        <v>81.42470173448658</v>
      </c>
      <c r="E4" s="66">
        <v>3.8333220974203734</v>
      </c>
    </row>
    <row r="6" spans="2:8" ht="15">
      <c r="B6" s="1" t="s">
        <v>13</v>
      </c>
      <c r="C6" s="66">
        <v>56.74365079329897</v>
      </c>
      <c r="D6" s="66">
        <v>40.549211754593536</v>
      </c>
      <c r="E6" s="67">
        <v>2.707137452107492</v>
      </c>
      <c r="G6" s="9"/>
      <c r="H6" s="10" t="s">
        <v>45</v>
      </c>
    </row>
    <row r="7" spans="2:8" ht="15">
      <c r="B7" s="1" t="s">
        <v>12</v>
      </c>
      <c r="C7" s="66">
        <v>47.326112059390034</v>
      </c>
      <c r="D7" s="66">
        <v>52.673887940609966</v>
      </c>
      <c r="E7" s="63" t="s">
        <v>65</v>
      </c>
      <c r="G7" s="11"/>
      <c r="H7" s="10" t="s">
        <v>46</v>
      </c>
    </row>
    <row r="8" spans="2:5" ht="15">
      <c r="B8" s="1" t="s">
        <v>33</v>
      </c>
      <c r="C8" s="66">
        <v>30.646464115440985</v>
      </c>
      <c r="D8" s="66">
        <v>69.35353588455901</v>
      </c>
      <c r="E8" s="63" t="s">
        <v>65</v>
      </c>
    </row>
    <row r="9" spans="2:5" ht="15">
      <c r="B9" s="1" t="s">
        <v>38</v>
      </c>
      <c r="C9" s="66">
        <v>27.089634264585605</v>
      </c>
      <c r="D9" s="66">
        <v>71.48028917175198</v>
      </c>
      <c r="E9" s="66">
        <v>1.4300765636624282</v>
      </c>
    </row>
    <row r="10" spans="2:5" ht="15">
      <c r="B10" s="1" t="s">
        <v>32</v>
      </c>
      <c r="C10" s="66">
        <v>26.65626728759689</v>
      </c>
      <c r="D10" s="66">
        <v>72.08250629755723</v>
      </c>
      <c r="E10" s="66">
        <v>1.2612264148458903</v>
      </c>
    </row>
    <row r="11" spans="2:5" ht="15">
      <c r="B11" s="1" t="s">
        <v>30</v>
      </c>
      <c r="C11" s="66">
        <v>23.86380987604535</v>
      </c>
      <c r="D11" s="66">
        <v>70.3004343862094</v>
      </c>
      <c r="E11" s="66">
        <v>5.83575573774524</v>
      </c>
    </row>
    <row r="12" spans="2:5" ht="15">
      <c r="B12" s="1" t="s">
        <v>25</v>
      </c>
      <c r="C12" s="67">
        <v>21.042885684405444</v>
      </c>
      <c r="D12" s="66">
        <v>78.95711431559455</v>
      </c>
      <c r="E12" s="63" t="s">
        <v>65</v>
      </c>
    </row>
    <row r="13" spans="2:5" ht="15">
      <c r="B13" s="1" t="s">
        <v>22</v>
      </c>
      <c r="C13" s="66">
        <v>19.180194993384504</v>
      </c>
      <c r="D13" s="66">
        <v>80.8198050066155</v>
      </c>
      <c r="E13" s="63" t="s">
        <v>65</v>
      </c>
    </row>
    <row r="14" spans="2:5" ht="15">
      <c r="B14" s="1" t="s">
        <v>27</v>
      </c>
      <c r="C14" s="66">
        <v>18.570725458653577</v>
      </c>
      <c r="D14" s="66">
        <v>76.81503073831072</v>
      </c>
      <c r="E14" s="66">
        <v>4.614243803035711</v>
      </c>
    </row>
    <row r="15" spans="2:5" ht="15">
      <c r="B15" s="1" t="s">
        <v>39</v>
      </c>
      <c r="C15" s="66">
        <v>18.186261081497754</v>
      </c>
      <c r="D15" s="66">
        <v>81.81373891850224</v>
      </c>
      <c r="E15" s="63" t="s">
        <v>65</v>
      </c>
    </row>
    <row r="16" spans="2:5" ht="15">
      <c r="B16" s="1" t="s">
        <v>17</v>
      </c>
      <c r="C16" s="66">
        <v>15.38138892089137</v>
      </c>
      <c r="D16" s="66">
        <v>80.37522399657266</v>
      </c>
      <c r="E16" s="66">
        <v>4.243387082535973</v>
      </c>
    </row>
    <row r="17" spans="2:5" ht="15">
      <c r="B17" s="1" t="s">
        <v>16</v>
      </c>
      <c r="C17" s="66">
        <v>14.033706856140826</v>
      </c>
      <c r="D17" s="66">
        <v>83.40902442054275</v>
      </c>
      <c r="E17" s="66">
        <v>2.557268723316417</v>
      </c>
    </row>
    <row r="18" spans="2:5" ht="15">
      <c r="B18" s="1" t="s">
        <v>31</v>
      </c>
      <c r="C18" s="66">
        <v>12.991233786077633</v>
      </c>
      <c r="D18" s="66">
        <v>87.00876621392237</v>
      </c>
      <c r="E18" s="63" t="s">
        <v>65</v>
      </c>
    </row>
    <row r="19" spans="2:5" ht="15">
      <c r="B19" s="1" t="s">
        <v>19</v>
      </c>
      <c r="C19" s="66">
        <v>12.83424587312589</v>
      </c>
      <c r="D19" s="66">
        <v>83.7015535505943</v>
      </c>
      <c r="E19" s="66">
        <v>3.464200576279819</v>
      </c>
    </row>
    <row r="20" spans="2:5" ht="15">
      <c r="B20" s="1" t="s">
        <v>37</v>
      </c>
      <c r="C20" s="66">
        <v>12.748138010083881</v>
      </c>
      <c r="D20" s="66">
        <v>79.51747536169778</v>
      </c>
      <c r="E20" s="66">
        <v>7.734386628218341</v>
      </c>
    </row>
    <row r="21" spans="2:5" ht="15">
      <c r="B21" s="1" t="s">
        <v>20</v>
      </c>
      <c r="C21" s="66">
        <v>12.321268744203921</v>
      </c>
      <c r="D21" s="66">
        <v>83.99369787399257</v>
      </c>
      <c r="E21" s="66">
        <v>3.685033381803507</v>
      </c>
    </row>
    <row r="22" spans="2:5" ht="15">
      <c r="B22" s="1" t="s">
        <v>26</v>
      </c>
      <c r="C22" s="66">
        <v>10.722776985259156</v>
      </c>
      <c r="D22" s="66">
        <v>85.01842605801238</v>
      </c>
      <c r="E22" s="67">
        <v>4.258796956728484</v>
      </c>
    </row>
    <row r="23" spans="2:5" ht="15">
      <c r="B23" s="1" t="s">
        <v>24</v>
      </c>
      <c r="C23" s="66">
        <v>10.432726956265206</v>
      </c>
      <c r="D23" s="66">
        <v>84.9524298762183</v>
      </c>
      <c r="E23" s="66">
        <v>4.614843167516487</v>
      </c>
    </row>
    <row r="24" spans="2:5" ht="15">
      <c r="B24" s="1" t="s">
        <v>28</v>
      </c>
      <c r="C24" s="66">
        <v>9.032049050178282</v>
      </c>
      <c r="D24" s="66">
        <v>86.67014480336876</v>
      </c>
      <c r="E24" s="66">
        <v>4.297806146452961</v>
      </c>
    </row>
    <row r="25" spans="2:5" ht="15">
      <c r="B25" s="1" t="s">
        <v>34</v>
      </c>
      <c r="C25" s="66">
        <v>8.867935863506005</v>
      </c>
      <c r="D25" s="66">
        <v>91.132064136494</v>
      </c>
      <c r="E25" s="63" t="s">
        <v>65</v>
      </c>
    </row>
    <row r="26" spans="2:5" ht="15">
      <c r="B26" s="1" t="s">
        <v>21</v>
      </c>
      <c r="C26" s="66">
        <v>8.715671507128297</v>
      </c>
      <c r="D26" s="66">
        <v>84.25095134745584</v>
      </c>
      <c r="E26" s="66">
        <v>7.033377145415878</v>
      </c>
    </row>
    <row r="27" spans="2:5" ht="15">
      <c r="B27" s="1" t="s">
        <v>29</v>
      </c>
      <c r="C27" s="66">
        <v>8.610316354764779</v>
      </c>
      <c r="D27" s="66">
        <v>88.84181604056633</v>
      </c>
      <c r="E27" s="66">
        <v>2.5478676046688777</v>
      </c>
    </row>
    <row r="28" spans="2:5" ht="15">
      <c r="B28" s="1" t="s">
        <v>14</v>
      </c>
      <c r="C28" s="66">
        <v>8.54918562933968</v>
      </c>
      <c r="D28" s="66">
        <v>87.8524929909738</v>
      </c>
      <c r="E28" s="66">
        <v>3.598321379686519</v>
      </c>
    </row>
    <row r="29" spans="2:5" ht="15">
      <c r="B29" s="1" t="s">
        <v>11</v>
      </c>
      <c r="C29" s="66">
        <v>7.622882008268222</v>
      </c>
      <c r="D29" s="66">
        <v>89.97297479874648</v>
      </c>
      <c r="E29" s="66">
        <v>2.4041431929853108</v>
      </c>
    </row>
    <row r="30" spans="2:5" ht="15">
      <c r="B30" s="1" t="s">
        <v>18</v>
      </c>
      <c r="C30" s="66">
        <v>5.1923479070836915</v>
      </c>
      <c r="D30" s="66">
        <v>92.7695697389482</v>
      </c>
      <c r="E30" s="66">
        <v>2.038082353968094</v>
      </c>
    </row>
    <row r="31" spans="2:5" ht="15">
      <c r="B31" s="1" t="s">
        <v>15</v>
      </c>
      <c r="C31" s="66">
        <v>4.308403587636265</v>
      </c>
      <c r="D31" s="66">
        <v>95.69159641236375</v>
      </c>
      <c r="E31" s="63" t="s">
        <v>65</v>
      </c>
    </row>
    <row r="32" spans="2:5" ht="15">
      <c r="B32" s="1" t="s">
        <v>35</v>
      </c>
      <c r="C32" s="66">
        <v>3.4082723789297775</v>
      </c>
      <c r="D32" s="66">
        <v>96.59172762107022</v>
      </c>
      <c r="E32" s="63" t="s">
        <v>65</v>
      </c>
    </row>
    <row r="33" spans="2:5" ht="15">
      <c r="B33" s="1" t="s">
        <v>23</v>
      </c>
      <c r="C33" s="66">
        <v>3.3563366830054515</v>
      </c>
      <c r="D33" s="66">
        <v>92.69244902843644</v>
      </c>
      <c r="E33" s="66">
        <v>3.9512142885581065</v>
      </c>
    </row>
    <row r="34" spans="3:5" ht="15">
      <c r="C34" s="66"/>
      <c r="D34" s="66"/>
      <c r="E34" s="66"/>
    </row>
    <row r="35" spans="2:5" ht="15">
      <c r="B35" s="1" t="s">
        <v>41</v>
      </c>
      <c r="C35" s="66">
        <v>33.57291086676713</v>
      </c>
      <c r="D35" s="66">
        <v>64.93385906948504</v>
      </c>
      <c r="E35" s="66">
        <v>1.4932300637478244</v>
      </c>
    </row>
    <row r="36" spans="2:5" ht="15">
      <c r="B36" s="1" t="s">
        <v>40</v>
      </c>
      <c r="C36" s="66">
        <v>14.591968100634906</v>
      </c>
      <c r="D36" s="66">
        <v>81.2812823254864</v>
      </c>
      <c r="E36" s="66">
        <v>4.126749573878681</v>
      </c>
    </row>
    <row r="37" spans="2:5" ht="15">
      <c r="B37" s="1" t="s">
        <v>43</v>
      </c>
      <c r="C37" s="66">
        <v>9.05653656231111</v>
      </c>
      <c r="D37" s="66">
        <v>79.40021382534668</v>
      </c>
      <c r="E37" s="66">
        <v>11.54324961234222</v>
      </c>
    </row>
    <row r="38" spans="2:5" ht="15">
      <c r="B38" s="1" t="s">
        <v>42</v>
      </c>
      <c r="C38" s="66">
        <v>7.1200803475566055</v>
      </c>
      <c r="D38" s="66">
        <v>90.28779262689461</v>
      </c>
      <c r="E38" s="67">
        <v>2.5921270255487894</v>
      </c>
    </row>
    <row r="42" ht="15.75">
      <c r="C42" s="36" t="s">
        <v>82</v>
      </c>
    </row>
    <row r="43" ht="15">
      <c r="C43" s="1" t="s">
        <v>83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54"/>
  <sheetViews>
    <sheetView workbookViewId="0" topLeftCell="A1">
      <selection activeCell="E28" sqref="E28"/>
    </sheetView>
  </sheetViews>
  <sheetFormatPr defaultColWidth="9.140625" defaultRowHeight="15"/>
  <cols>
    <col min="1" max="1" width="9.140625" style="1" customWidth="1"/>
    <col min="2" max="4" width="9.421875" style="1" bestFit="1" customWidth="1"/>
    <col min="5" max="16384" width="9.140625" style="1" customWidth="1"/>
  </cols>
  <sheetData>
    <row r="4" spans="2:4" ht="15">
      <c r="B4" s="1" t="s">
        <v>7</v>
      </c>
      <c r="C4" s="1" t="s">
        <v>8</v>
      </c>
      <c r="D4" s="1" t="s">
        <v>6</v>
      </c>
    </row>
    <row r="5" spans="1:4" ht="15">
      <c r="A5" s="1" t="s">
        <v>10</v>
      </c>
      <c r="B5" s="66">
        <v>81.34628353671819</v>
      </c>
      <c r="C5" s="66">
        <v>84.94761653456196</v>
      </c>
      <c r="D5" s="66">
        <v>71.03626079694381</v>
      </c>
    </row>
    <row r="7" spans="1:5" ht="15">
      <c r="A7" s="1" t="s">
        <v>35</v>
      </c>
      <c r="B7" s="66">
        <v>98.12590494713223</v>
      </c>
      <c r="C7" s="66">
        <v>96.74418317753639</v>
      </c>
      <c r="D7" s="66">
        <v>93.92925021761612</v>
      </c>
      <c r="E7" s="66">
        <f>C7-D7</f>
        <v>2.81493295992027</v>
      </c>
    </row>
    <row r="8" spans="1:5" ht="15">
      <c r="A8" s="1" t="s">
        <v>34</v>
      </c>
      <c r="B8" s="66">
        <v>89.28746426710262</v>
      </c>
      <c r="C8" s="66">
        <v>90.97146210486181</v>
      </c>
      <c r="D8" s="66">
        <v>90.79848049860679</v>
      </c>
      <c r="E8" s="66">
        <f aca="true" t="shared" si="0" ref="E8:E34">C8-D8</f>
        <v>0.17298160625502135</v>
      </c>
    </row>
    <row r="9" spans="1:9" ht="15">
      <c r="A9" s="1" t="s">
        <v>15</v>
      </c>
      <c r="B9" s="66">
        <v>90.11783504124192</v>
      </c>
      <c r="C9" s="66">
        <v>96.92757794280166</v>
      </c>
      <c r="D9" s="66">
        <v>89.44309082400022</v>
      </c>
      <c r="E9" s="66">
        <f t="shared" si="0"/>
        <v>7.4844871188014395</v>
      </c>
      <c r="I9" s="1" t="s">
        <v>84</v>
      </c>
    </row>
    <row r="10" spans="1:9" ht="15">
      <c r="A10" s="1" t="s">
        <v>23</v>
      </c>
      <c r="B10" s="66">
        <v>92.13913832052663</v>
      </c>
      <c r="C10" s="66">
        <v>94.29875664538704</v>
      </c>
      <c r="D10" s="66">
        <v>87.98456718649635</v>
      </c>
      <c r="E10" s="66">
        <f t="shared" si="0"/>
        <v>6.314189458890695</v>
      </c>
      <c r="I10" s="1" t="s">
        <v>85</v>
      </c>
    </row>
    <row r="11" spans="1:5" ht="15">
      <c r="A11" s="1" t="s">
        <v>26</v>
      </c>
      <c r="B11" s="66">
        <v>87.37664473684211</v>
      </c>
      <c r="C11" s="66">
        <v>83.80414312617704</v>
      </c>
      <c r="D11" s="66">
        <v>86.86330935251799</v>
      </c>
      <c r="E11" s="66">
        <f t="shared" si="0"/>
        <v>-3.059166226340949</v>
      </c>
    </row>
    <row r="12" spans="1:5" ht="12">
      <c r="A12" s="1" t="s">
        <v>29</v>
      </c>
      <c r="B12" s="66">
        <v>91.02356883673403</v>
      </c>
      <c r="C12" s="66">
        <v>89.31247482704802</v>
      </c>
      <c r="D12" s="66">
        <v>86.73420034923177</v>
      </c>
      <c r="E12" s="66">
        <f t="shared" si="0"/>
        <v>2.578274477816251</v>
      </c>
    </row>
    <row r="13" spans="1:5" ht="12">
      <c r="A13" s="1" t="s">
        <v>11</v>
      </c>
      <c r="B13" s="66">
        <v>89.15924600071611</v>
      </c>
      <c r="C13" s="66">
        <v>90.8191166255131</v>
      </c>
      <c r="D13" s="66">
        <v>85.22602425536373</v>
      </c>
      <c r="E13" s="66">
        <f t="shared" si="0"/>
        <v>5.593092370149378</v>
      </c>
    </row>
    <row r="14" spans="1:5" ht="12">
      <c r="A14" s="1" t="s">
        <v>18</v>
      </c>
      <c r="B14" s="66">
        <v>95.94777711181099</v>
      </c>
      <c r="C14" s="66">
        <v>94.2593871396729</v>
      </c>
      <c r="D14" s="66">
        <v>84.82336738383354</v>
      </c>
      <c r="E14" s="66">
        <f t="shared" si="0"/>
        <v>9.436019755839354</v>
      </c>
    </row>
    <row r="15" spans="1:5" ht="12">
      <c r="A15" s="1" t="s">
        <v>28</v>
      </c>
      <c r="B15" s="66">
        <v>81.01290251669734</v>
      </c>
      <c r="C15" s="66">
        <v>89.72984709307151</v>
      </c>
      <c r="D15" s="66">
        <v>83.32205335862943</v>
      </c>
      <c r="E15" s="66">
        <f t="shared" si="0"/>
        <v>6.40779373444208</v>
      </c>
    </row>
    <row r="16" spans="1:5" ht="12">
      <c r="A16" s="1" t="s">
        <v>24</v>
      </c>
      <c r="B16" s="66">
        <v>83.30844813596124</v>
      </c>
      <c r="C16" s="66">
        <v>86.88267459732167</v>
      </c>
      <c r="D16" s="66">
        <v>81.89854366705828</v>
      </c>
      <c r="E16" s="66">
        <f t="shared" si="0"/>
        <v>4.98413093026339</v>
      </c>
    </row>
    <row r="17" spans="1:5" ht="12">
      <c r="A17" s="1" t="s">
        <v>14</v>
      </c>
      <c r="B17" s="66">
        <v>83.67364847680119</v>
      </c>
      <c r="C17" s="66">
        <v>89.70394732288935</v>
      </c>
      <c r="D17" s="66">
        <v>80.73861203610947</v>
      </c>
      <c r="E17" s="66">
        <f t="shared" si="0"/>
        <v>8.965335286779876</v>
      </c>
    </row>
    <row r="18" spans="1:5" ht="12">
      <c r="A18" s="1" t="s">
        <v>16</v>
      </c>
      <c r="B18" s="66">
        <v>86.08185355770215</v>
      </c>
      <c r="C18" s="66">
        <v>84.80236674105419</v>
      </c>
      <c r="D18" s="66">
        <v>79.06179844669916</v>
      </c>
      <c r="E18" s="66">
        <f t="shared" si="0"/>
        <v>5.740568294355029</v>
      </c>
    </row>
    <row r="19" spans="1:5" ht="12">
      <c r="A19" s="1" t="s">
        <v>31</v>
      </c>
      <c r="B19" s="66">
        <v>91.60088659226513</v>
      </c>
      <c r="C19" s="66">
        <v>86.99818735108323</v>
      </c>
      <c r="D19" s="66">
        <v>78.32280773542719</v>
      </c>
      <c r="E19" s="66">
        <f t="shared" si="0"/>
        <v>8.675379615656041</v>
      </c>
    </row>
    <row r="20" spans="1:5" ht="12">
      <c r="A20" s="1" t="s">
        <v>21</v>
      </c>
      <c r="B20" s="66">
        <v>83.6719116804805</v>
      </c>
      <c r="C20" s="66">
        <v>87.42557545404061</v>
      </c>
      <c r="D20" s="66">
        <v>78.24741346771695</v>
      </c>
      <c r="E20" s="66">
        <f t="shared" si="0"/>
        <v>9.178161986323659</v>
      </c>
    </row>
    <row r="21" spans="1:5" ht="12">
      <c r="A21" s="1" t="s">
        <v>20</v>
      </c>
      <c r="B21" s="66">
        <v>81.44121846229673</v>
      </c>
      <c r="C21" s="66">
        <v>86.5933038281648</v>
      </c>
      <c r="D21" s="66">
        <v>77.38801749367005</v>
      </c>
      <c r="E21" s="66">
        <f t="shared" si="0"/>
        <v>9.205286334494758</v>
      </c>
    </row>
    <row r="22" spans="1:5" ht="12">
      <c r="A22" s="1" t="s">
        <v>37</v>
      </c>
      <c r="B22" s="66">
        <v>84.49297030978124</v>
      </c>
      <c r="C22" s="66">
        <v>79.80104200029193</v>
      </c>
      <c r="D22" s="66">
        <v>75.3700569663426</v>
      </c>
      <c r="E22" s="66">
        <f t="shared" si="0"/>
        <v>4.430985033949327</v>
      </c>
    </row>
    <row r="23" spans="1:5" ht="12">
      <c r="A23" s="1" t="s">
        <v>22</v>
      </c>
      <c r="B23" s="66">
        <v>83.14666323857884</v>
      </c>
      <c r="C23" s="66">
        <v>77.99768326303929</v>
      </c>
      <c r="D23" s="66">
        <v>74.81077165313273</v>
      </c>
      <c r="E23" s="66">
        <f t="shared" si="0"/>
        <v>3.1869116099065593</v>
      </c>
    </row>
    <row r="24" spans="1:5" ht="12">
      <c r="A24" s="1" t="s">
        <v>39</v>
      </c>
      <c r="B24" s="66">
        <v>81.27700870979429</v>
      </c>
      <c r="C24" s="66">
        <v>82.10323594539773</v>
      </c>
      <c r="D24" s="66">
        <v>74.57723258474631</v>
      </c>
      <c r="E24" s="66">
        <f t="shared" si="0"/>
        <v>7.526003360651416</v>
      </c>
    </row>
    <row r="25" spans="1:5" ht="12">
      <c r="A25" s="1" t="s">
        <v>19</v>
      </c>
      <c r="B25" s="66">
        <v>84.98529311248974</v>
      </c>
      <c r="C25" s="66">
        <v>86.16285903274876</v>
      </c>
      <c r="D25" s="66">
        <v>73.77936614372672</v>
      </c>
      <c r="E25" s="66">
        <f t="shared" si="0"/>
        <v>12.383492889022037</v>
      </c>
    </row>
    <row r="26" spans="1:5" ht="12">
      <c r="A26" s="1" t="s">
        <v>25</v>
      </c>
      <c r="B26" s="67">
        <v>71.73866889891785</v>
      </c>
      <c r="C26" s="66">
        <v>73.53990290359842</v>
      </c>
      <c r="D26" s="67">
        <v>69.31849367281598</v>
      </c>
      <c r="E26" s="66">
        <f t="shared" si="0"/>
        <v>4.221409230782442</v>
      </c>
    </row>
    <row r="27" spans="1:5" ht="12">
      <c r="A27" s="1" t="s">
        <v>27</v>
      </c>
      <c r="B27" s="66">
        <v>76.86708904459817</v>
      </c>
      <c r="C27" s="66">
        <v>79.97473770699357</v>
      </c>
      <c r="D27" s="66">
        <v>65.46246568004769</v>
      </c>
      <c r="E27" s="66">
        <f t="shared" si="0"/>
        <v>14.51227202694588</v>
      </c>
    </row>
    <row r="28" spans="1:5" ht="12">
      <c r="A28" s="1" t="s">
        <v>33</v>
      </c>
      <c r="B28" s="66">
        <v>69.93098396556698</v>
      </c>
      <c r="C28" s="66">
        <v>64.49488688637156</v>
      </c>
      <c r="D28" s="66">
        <v>65.2124300701588</v>
      </c>
      <c r="E28" s="66">
        <f t="shared" si="0"/>
        <v>-0.7175431837872424</v>
      </c>
    </row>
    <row r="29" spans="1:5" ht="12">
      <c r="A29" s="1" t="s">
        <v>17</v>
      </c>
      <c r="B29" s="66">
        <v>81.90498941244705</v>
      </c>
      <c r="C29" s="66">
        <v>84.26710087560211</v>
      </c>
      <c r="D29" s="66">
        <v>64.61765183998168</v>
      </c>
      <c r="E29" s="66">
        <f t="shared" si="0"/>
        <v>19.649449035620435</v>
      </c>
    </row>
    <row r="30" spans="1:5" ht="12">
      <c r="A30" s="1" t="s">
        <v>30</v>
      </c>
      <c r="B30" s="66">
        <v>71.2680619127757</v>
      </c>
      <c r="C30" s="66">
        <v>76.07751756045782</v>
      </c>
      <c r="D30" s="66">
        <v>56.62157883752711</v>
      </c>
      <c r="E30" s="66">
        <f t="shared" si="0"/>
        <v>19.45593872293071</v>
      </c>
    </row>
    <row r="31" spans="1:5" ht="12">
      <c r="A31" s="1" t="s">
        <v>32</v>
      </c>
      <c r="B31" s="66">
        <v>67.36472847278931</v>
      </c>
      <c r="C31" s="66">
        <v>80.10716694080176</v>
      </c>
      <c r="D31" s="66">
        <v>52.94347512730629</v>
      </c>
      <c r="E31" s="66">
        <f t="shared" si="0"/>
        <v>27.16369181349547</v>
      </c>
    </row>
    <row r="32" spans="1:5" ht="12">
      <c r="A32" s="1" t="s">
        <v>38</v>
      </c>
      <c r="B32" s="66">
        <v>79.44045051790603</v>
      </c>
      <c r="C32" s="66">
        <v>85.45446419957666</v>
      </c>
      <c r="D32" s="66">
        <v>46.89811098829418</v>
      </c>
      <c r="E32" s="66">
        <f t="shared" si="0"/>
        <v>38.556353211282484</v>
      </c>
    </row>
    <row r="33" spans="1:5" ht="12">
      <c r="A33" s="1" t="s">
        <v>12</v>
      </c>
      <c r="B33" s="67">
        <v>49.45934425575593</v>
      </c>
      <c r="C33" s="66">
        <v>53.92027958709649</v>
      </c>
      <c r="D33" s="67">
        <v>40.912047195857376</v>
      </c>
      <c r="E33" s="66">
        <f t="shared" si="0"/>
        <v>13.008232391239112</v>
      </c>
    </row>
    <row r="34" spans="1:5" ht="12">
      <c r="A34" s="1" t="s">
        <v>13</v>
      </c>
      <c r="B34" s="66">
        <v>43.731771487184865</v>
      </c>
      <c r="C34" s="66">
        <v>40.541416984566084</v>
      </c>
      <c r="D34" s="66">
        <v>36.271361096634045</v>
      </c>
      <c r="E34" s="66">
        <f t="shared" si="0"/>
        <v>4.270055887932038</v>
      </c>
    </row>
    <row r="35" spans="2:4" ht="12">
      <c r="B35" s="66"/>
      <c r="C35" s="66"/>
      <c r="D35" s="66"/>
    </row>
    <row r="36" spans="1:4" ht="12">
      <c r="A36" s="1" t="s">
        <v>42</v>
      </c>
      <c r="B36" s="66">
        <v>83.62147259517174</v>
      </c>
      <c r="C36" s="66">
        <v>93.27950022719595</v>
      </c>
      <c r="D36" s="66">
        <v>86.93362058817591</v>
      </c>
    </row>
    <row r="37" spans="1:4" ht="12">
      <c r="A37" s="1" t="s">
        <v>40</v>
      </c>
      <c r="B37" s="66">
        <v>77.9691278770807</v>
      </c>
      <c r="C37" s="66">
        <v>83.6996502492523</v>
      </c>
      <c r="D37" s="66">
        <v>76.76548737187751</v>
      </c>
    </row>
    <row r="38" spans="1:4" ht="12">
      <c r="A38" s="1" t="s">
        <v>43</v>
      </c>
      <c r="B38" s="66">
        <v>73.94629940950888</v>
      </c>
      <c r="C38" s="66">
        <v>84.16493489473635</v>
      </c>
      <c r="D38" s="66">
        <v>64.05796051201307</v>
      </c>
    </row>
    <row r="39" spans="1:4" ht="12">
      <c r="A39" s="1" t="s">
        <v>41</v>
      </c>
      <c r="B39" s="66">
        <v>62.87539350371883</v>
      </c>
      <c r="C39" s="66">
        <v>67.39025580646283</v>
      </c>
      <c r="D39" s="66">
        <v>61.13550825722114</v>
      </c>
    </row>
    <row r="40" ht="12"/>
    <row r="41" ht="12"/>
    <row r="42" ht="12"/>
    <row r="43" ht="12"/>
    <row r="44" ht="12"/>
    <row r="45" ht="12"/>
    <row r="53" spans="8:9" ht="15">
      <c r="H53" s="9"/>
      <c r="I53" s="10" t="s">
        <v>45</v>
      </c>
    </row>
    <row r="54" spans="8:9" ht="15">
      <c r="H54" s="11"/>
      <c r="I54" s="10" t="s">
        <v>46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 topLeftCell="A2">
      <selection activeCell="H18" sqref="H18"/>
    </sheetView>
  </sheetViews>
  <sheetFormatPr defaultColWidth="9.140625" defaultRowHeight="15"/>
  <cols>
    <col min="1" max="16384" width="9.140625" style="26" customWidth="1"/>
  </cols>
  <sheetData>
    <row r="1" ht="12">
      <c r="A1" s="25" t="s">
        <v>86</v>
      </c>
    </row>
    <row r="3" spans="1:2" ht="12">
      <c r="A3" s="25" t="s">
        <v>50</v>
      </c>
      <c r="B3" s="27">
        <v>43424.6899074074</v>
      </c>
    </row>
    <row r="4" spans="1:2" ht="12">
      <c r="A4" s="25" t="s">
        <v>51</v>
      </c>
      <c r="B4" s="27">
        <v>43433.71026699074</v>
      </c>
    </row>
    <row r="5" spans="1:2" ht="12">
      <c r="A5" s="25" t="s">
        <v>52</v>
      </c>
      <c r="B5" s="25" t="s">
        <v>53</v>
      </c>
    </row>
    <row r="7" spans="1:2" ht="12">
      <c r="A7" s="25" t="s">
        <v>87</v>
      </c>
      <c r="B7" s="25" t="s">
        <v>88</v>
      </c>
    </row>
    <row r="8" spans="1:2" ht="12">
      <c r="A8" s="25" t="s">
        <v>54</v>
      </c>
      <c r="B8" s="25" t="s">
        <v>55</v>
      </c>
    </row>
    <row r="9" spans="1:2" ht="12">
      <c r="A9" s="25" t="s">
        <v>56</v>
      </c>
      <c r="B9" s="25" t="s">
        <v>57</v>
      </c>
    </row>
    <row r="12" spans="1:7" ht="12">
      <c r="A12" s="28" t="s">
        <v>89</v>
      </c>
      <c r="B12" s="28" t="s">
        <v>90</v>
      </c>
      <c r="C12" s="28" t="s">
        <v>91</v>
      </c>
      <c r="D12" s="28" t="s">
        <v>92</v>
      </c>
      <c r="E12" s="28" t="s">
        <v>93</v>
      </c>
      <c r="F12" s="28" t="s">
        <v>55</v>
      </c>
      <c r="G12" s="26" t="s">
        <v>94</v>
      </c>
    </row>
    <row r="13" spans="1:8" ht="12">
      <c r="A13" s="28" t="s">
        <v>10</v>
      </c>
      <c r="B13" s="29">
        <v>19641.7</v>
      </c>
      <c r="C13" s="29">
        <v>5597.2</v>
      </c>
      <c r="D13" s="29">
        <v>4698.1</v>
      </c>
      <c r="E13" s="29">
        <v>2300.8</v>
      </c>
      <c r="F13" s="29">
        <v>33122.2</v>
      </c>
      <c r="G13" s="50">
        <v>60.9</v>
      </c>
      <c r="H13" s="68"/>
    </row>
    <row r="14" ht="12">
      <c r="H14" s="68"/>
    </row>
    <row r="15" spans="1:8" ht="12">
      <c r="A15" s="28" t="s">
        <v>32</v>
      </c>
      <c r="B15" s="29">
        <v>1574</v>
      </c>
      <c r="C15" s="29">
        <v>91.8</v>
      </c>
      <c r="D15" s="29">
        <v>41.1</v>
      </c>
      <c r="E15" s="29">
        <v>36</v>
      </c>
      <c r="F15" s="29">
        <v>1744.7</v>
      </c>
      <c r="G15" s="50">
        <v>90.30925469045845</v>
      </c>
      <c r="H15" s="68"/>
    </row>
    <row r="16" spans="1:8" ht="12">
      <c r="A16" s="28" t="s">
        <v>16</v>
      </c>
      <c r="B16" s="29">
        <v>928.3</v>
      </c>
      <c r="C16" s="29">
        <v>88.3</v>
      </c>
      <c r="D16" s="29">
        <v>66.5</v>
      </c>
      <c r="E16" s="29">
        <v>25.5</v>
      </c>
      <c r="F16" s="29">
        <v>1134.1</v>
      </c>
      <c r="G16" s="50">
        <v>83.7362439112394</v>
      </c>
      <c r="H16" s="68"/>
    </row>
    <row r="17" spans="1:8" ht="12">
      <c r="A17" s="28" t="s">
        <v>13</v>
      </c>
      <c r="B17" s="29">
        <v>35</v>
      </c>
      <c r="C17" s="29">
        <v>6.9</v>
      </c>
      <c r="D17" s="34">
        <v>1.4</v>
      </c>
      <c r="E17" s="29">
        <v>1.8</v>
      </c>
      <c r="F17" s="29">
        <v>45.1</v>
      </c>
      <c r="G17" s="50">
        <v>77.60532150776054</v>
      </c>
      <c r="H17" s="68"/>
    </row>
    <row r="18" spans="1:8" ht="12">
      <c r="A18" s="28" t="s">
        <v>26</v>
      </c>
      <c r="B18" s="29">
        <v>25.4</v>
      </c>
      <c r="C18" s="29">
        <v>2.5</v>
      </c>
      <c r="D18" s="29">
        <v>3.5</v>
      </c>
      <c r="E18" s="29">
        <v>2.2</v>
      </c>
      <c r="F18" s="29">
        <v>33.6</v>
      </c>
      <c r="G18" s="50">
        <v>75.59523809523809</v>
      </c>
      <c r="H18" s="68"/>
    </row>
    <row r="19" spans="1:8" ht="12">
      <c r="A19" s="28" t="s">
        <v>95</v>
      </c>
      <c r="B19" s="29">
        <v>2740.4</v>
      </c>
      <c r="C19" s="29">
        <v>513.9</v>
      </c>
      <c r="D19" s="29">
        <v>360.5</v>
      </c>
      <c r="E19" s="29">
        <v>157.3</v>
      </c>
      <c r="F19" s="29">
        <v>4155.6</v>
      </c>
      <c r="G19" s="50">
        <v>72.64918745526364</v>
      </c>
      <c r="H19" s="68"/>
    </row>
    <row r="20" spans="1:8" ht="12">
      <c r="A20" s="28" t="s">
        <v>31</v>
      </c>
      <c r="B20" s="29">
        <v>79.3</v>
      </c>
      <c r="C20" s="29">
        <v>19.6</v>
      </c>
      <c r="D20" s="29">
        <v>12.3</v>
      </c>
      <c r="E20" s="34">
        <v>2.4</v>
      </c>
      <c r="F20" s="29">
        <v>113.6</v>
      </c>
      <c r="G20" s="50">
        <v>69.806338028169</v>
      </c>
      <c r="H20" s="68"/>
    </row>
    <row r="21" spans="1:8" ht="12">
      <c r="A21" s="28" t="s">
        <v>34</v>
      </c>
      <c r="B21" s="29">
        <v>240.7</v>
      </c>
      <c r="C21" s="29">
        <v>79</v>
      </c>
      <c r="D21" s="29">
        <v>16.4</v>
      </c>
      <c r="E21" s="29">
        <v>12.7</v>
      </c>
      <c r="F21" s="29">
        <v>352.9</v>
      </c>
      <c r="G21" s="50">
        <v>69.00802752293579</v>
      </c>
      <c r="H21" s="68"/>
    </row>
    <row r="22" spans="1:8" ht="12">
      <c r="A22" s="28" t="s">
        <v>11</v>
      </c>
      <c r="B22" s="29">
        <v>2005.8</v>
      </c>
      <c r="C22" s="29">
        <v>152.9</v>
      </c>
      <c r="D22" s="29">
        <v>519.3</v>
      </c>
      <c r="E22" s="29">
        <v>348.7</v>
      </c>
      <c r="F22" s="29">
        <v>3042.2</v>
      </c>
      <c r="G22" s="50">
        <v>66.27019526216672</v>
      </c>
      <c r="H22" s="68"/>
    </row>
    <row r="23" spans="1:8" ht="12">
      <c r="A23" s="28" t="s">
        <v>29</v>
      </c>
      <c r="B23" s="29">
        <v>178.6</v>
      </c>
      <c r="C23" s="29">
        <v>40.4</v>
      </c>
      <c r="D23" s="29">
        <v>42.1</v>
      </c>
      <c r="E23" s="29">
        <v>12.7</v>
      </c>
      <c r="F23" s="29">
        <v>325.9</v>
      </c>
      <c r="G23" s="50">
        <v>65.23009495982468</v>
      </c>
      <c r="H23" s="68"/>
    </row>
    <row r="24" spans="1:8" ht="12">
      <c r="A24" s="28" t="s">
        <v>35</v>
      </c>
      <c r="B24" s="29">
        <v>274.1</v>
      </c>
      <c r="C24" s="29">
        <v>51.4</v>
      </c>
      <c r="D24" s="29">
        <v>66.7</v>
      </c>
      <c r="E24" s="29">
        <v>31.1</v>
      </c>
      <c r="F24" s="29">
        <v>437.7</v>
      </c>
      <c r="G24" s="50">
        <v>64.75313016772975</v>
      </c>
      <c r="H24" s="68"/>
    </row>
    <row r="25" spans="1:8" ht="12">
      <c r="A25" s="28" t="s">
        <v>38</v>
      </c>
      <c r="B25" s="29">
        <v>245.4</v>
      </c>
      <c r="C25" s="29">
        <v>98.4</v>
      </c>
      <c r="D25" s="29">
        <v>14.5</v>
      </c>
      <c r="E25" s="29">
        <v>21.3</v>
      </c>
      <c r="F25" s="29">
        <v>382.7</v>
      </c>
      <c r="G25" s="50">
        <v>64.64699683877765</v>
      </c>
      <c r="H25" s="68"/>
    </row>
    <row r="26" spans="1:8" ht="12">
      <c r="A26" s="28" t="s">
        <v>15</v>
      </c>
      <c r="B26" s="29">
        <v>368.5</v>
      </c>
      <c r="C26" s="29">
        <v>94.2</v>
      </c>
      <c r="D26" s="29">
        <v>116.5</v>
      </c>
      <c r="E26" s="29">
        <v>35.3</v>
      </c>
      <c r="F26" s="29">
        <v>806.2</v>
      </c>
      <c r="G26" s="50">
        <v>59.967453213995114</v>
      </c>
      <c r="H26" s="68"/>
    </row>
    <row r="27" spans="1:8" ht="15">
      <c r="A27" s="28" t="s">
        <v>39</v>
      </c>
      <c r="B27" s="29">
        <v>55.8</v>
      </c>
      <c r="C27" s="29">
        <v>26.7</v>
      </c>
      <c r="D27" s="34">
        <v>4.8</v>
      </c>
      <c r="E27" s="29">
        <v>9.8</v>
      </c>
      <c r="F27" s="29">
        <v>100</v>
      </c>
      <c r="G27" s="50">
        <v>57.46652935118435</v>
      </c>
      <c r="H27" s="68"/>
    </row>
    <row r="28" spans="1:8" ht="15">
      <c r="A28" s="28" t="s">
        <v>19</v>
      </c>
      <c r="B28" s="29">
        <v>488</v>
      </c>
      <c r="C28" s="29">
        <v>236.3</v>
      </c>
      <c r="D28" s="29">
        <v>74.3</v>
      </c>
      <c r="E28" s="29">
        <v>58.3</v>
      </c>
      <c r="F28" s="29">
        <v>862.4</v>
      </c>
      <c r="G28" s="50">
        <v>56.94946901622128</v>
      </c>
      <c r="H28" s="68"/>
    </row>
    <row r="29" spans="1:11" ht="15">
      <c r="A29" s="28" t="s">
        <v>30</v>
      </c>
      <c r="B29" s="29">
        <v>2711.5</v>
      </c>
      <c r="C29" s="29">
        <v>1131.8</v>
      </c>
      <c r="D29" s="29">
        <v>734.4</v>
      </c>
      <c r="E29" s="29">
        <v>212.8</v>
      </c>
      <c r="F29" s="29">
        <v>4799.2</v>
      </c>
      <c r="G29" s="50">
        <v>56.601607347876005</v>
      </c>
      <c r="H29" s="68"/>
      <c r="I29" s="9"/>
      <c r="J29" s="10" t="s">
        <v>45</v>
      </c>
      <c r="K29" s="1"/>
    </row>
    <row r="30" spans="1:11" ht="15">
      <c r="A30" s="28" t="s">
        <v>20</v>
      </c>
      <c r="B30" s="29">
        <v>262.5</v>
      </c>
      <c r="C30" s="29">
        <v>114.7</v>
      </c>
      <c r="D30" s="29">
        <v>46.1</v>
      </c>
      <c r="E30" s="29">
        <v>41.8</v>
      </c>
      <c r="F30" s="29">
        <v>465.1</v>
      </c>
      <c r="G30" s="50">
        <v>56.43947538163836</v>
      </c>
      <c r="H30" s="68"/>
      <c r="I30" s="11"/>
      <c r="J30" s="10" t="s">
        <v>46</v>
      </c>
      <c r="K30" s="1"/>
    </row>
    <row r="31" spans="1:8" ht="15">
      <c r="A31" s="28" t="s">
        <v>24</v>
      </c>
      <c r="B31" s="29">
        <v>1657</v>
      </c>
      <c r="C31" s="29">
        <v>547.6</v>
      </c>
      <c r="D31" s="29">
        <v>490.9</v>
      </c>
      <c r="E31" s="29">
        <v>249.5</v>
      </c>
      <c r="F31" s="29">
        <v>3017.5</v>
      </c>
      <c r="G31" s="50">
        <v>56.26485568760611</v>
      </c>
      <c r="H31" s="68"/>
    </row>
    <row r="32" spans="1:8" ht="15">
      <c r="A32" s="28" t="s">
        <v>18</v>
      </c>
      <c r="B32" s="29">
        <v>1597.5</v>
      </c>
      <c r="C32" s="29">
        <v>381.7</v>
      </c>
      <c r="D32" s="29">
        <v>733.5</v>
      </c>
      <c r="E32" s="29">
        <v>165.5</v>
      </c>
      <c r="F32" s="29">
        <v>2881.5</v>
      </c>
      <c r="G32" s="50">
        <v>55.503439649781114</v>
      </c>
      <c r="H32" s="68"/>
    </row>
    <row r="33" spans="1:8" ht="15">
      <c r="A33" s="28" t="s">
        <v>33</v>
      </c>
      <c r="B33" s="29">
        <v>87.5</v>
      </c>
      <c r="C33" s="29">
        <v>48.4</v>
      </c>
      <c r="D33" s="29">
        <v>11.5</v>
      </c>
      <c r="E33" s="29">
        <v>10.4</v>
      </c>
      <c r="F33" s="29">
        <v>157.8</v>
      </c>
      <c r="G33" s="50">
        <v>55.44993662864385</v>
      </c>
      <c r="H33" s="68"/>
    </row>
    <row r="34" spans="1:8" ht="15">
      <c r="A34" s="28" t="s">
        <v>14</v>
      </c>
      <c r="B34" s="29">
        <v>342.6</v>
      </c>
      <c r="C34" s="29">
        <v>134.8</v>
      </c>
      <c r="D34" s="29">
        <v>79.2</v>
      </c>
      <c r="E34" s="29">
        <v>80.7</v>
      </c>
      <c r="F34" s="29">
        <v>637.3</v>
      </c>
      <c r="G34" s="50">
        <v>53.75804173858465</v>
      </c>
      <c r="H34" s="68"/>
    </row>
    <row r="35" spans="1:8" ht="15">
      <c r="A35" s="28" t="s">
        <v>17</v>
      </c>
      <c r="B35" s="29">
        <v>2687</v>
      </c>
      <c r="C35" s="29">
        <v>1036.3</v>
      </c>
      <c r="D35" s="29">
        <v>822.4</v>
      </c>
      <c r="E35" s="29">
        <v>471.8</v>
      </c>
      <c r="F35" s="29">
        <v>5053</v>
      </c>
      <c r="G35" s="50">
        <v>53.55256601893373</v>
      </c>
      <c r="H35" s="68"/>
    </row>
    <row r="36" spans="1:8" ht="15">
      <c r="A36" s="28" t="s">
        <v>23</v>
      </c>
      <c r="B36" s="29">
        <v>115.3</v>
      </c>
      <c r="C36" s="29">
        <v>44.6</v>
      </c>
      <c r="D36" s="29">
        <v>38.1</v>
      </c>
      <c r="E36" s="29">
        <v>20.5</v>
      </c>
      <c r="F36" s="29">
        <v>218.5</v>
      </c>
      <c r="G36" s="50">
        <v>52.768878718535476</v>
      </c>
      <c r="H36" s="68"/>
    </row>
    <row r="37" spans="1:8" ht="15">
      <c r="A37" s="28" t="s">
        <v>12</v>
      </c>
      <c r="B37" s="29">
        <v>87.8</v>
      </c>
      <c r="C37" s="29">
        <v>65.3</v>
      </c>
      <c r="D37" s="34">
        <v>14.7</v>
      </c>
      <c r="E37" s="34">
        <v>16.3</v>
      </c>
      <c r="F37" s="29">
        <v>185.6</v>
      </c>
      <c r="G37" s="50">
        <v>47.69147202607279</v>
      </c>
      <c r="H37" s="68"/>
    </row>
    <row r="38" spans="1:8" ht="15">
      <c r="A38" s="28" t="s">
        <v>37</v>
      </c>
      <c r="B38" s="29">
        <v>192.8</v>
      </c>
      <c r="C38" s="29">
        <v>82.7</v>
      </c>
      <c r="D38" s="29">
        <v>107.9</v>
      </c>
      <c r="E38" s="29">
        <v>37.7</v>
      </c>
      <c r="F38" s="29">
        <v>421.7</v>
      </c>
      <c r="G38" s="50">
        <v>45.78484920446451</v>
      </c>
      <c r="H38" s="68"/>
    </row>
    <row r="39" spans="1:8" ht="15">
      <c r="A39" s="28" t="s">
        <v>21</v>
      </c>
      <c r="B39" s="29">
        <v>578.7</v>
      </c>
      <c r="C39" s="29">
        <v>368.7</v>
      </c>
      <c r="D39" s="29">
        <v>241</v>
      </c>
      <c r="E39" s="29">
        <v>153.6</v>
      </c>
      <c r="F39" s="29">
        <v>1347.3</v>
      </c>
      <c r="G39" s="50">
        <v>43.12220566318927</v>
      </c>
      <c r="H39" s="68"/>
    </row>
    <row r="40" spans="1:8" ht="15">
      <c r="A40" s="28" t="s">
        <v>25</v>
      </c>
      <c r="B40" s="29">
        <v>7.5</v>
      </c>
      <c r="C40" s="34">
        <v>3.9</v>
      </c>
      <c r="D40" s="34">
        <v>3.5</v>
      </c>
      <c r="E40" s="34">
        <v>2.9</v>
      </c>
      <c r="F40" s="29">
        <v>24.6</v>
      </c>
      <c r="G40" s="50">
        <v>42.13483146067416</v>
      </c>
      <c r="H40" s="68"/>
    </row>
    <row r="41" spans="1:8" ht="15">
      <c r="A41" s="28" t="s">
        <v>22</v>
      </c>
      <c r="B41" s="29">
        <v>25.1</v>
      </c>
      <c r="C41" s="29">
        <v>14.6</v>
      </c>
      <c r="D41" s="29">
        <v>7.8</v>
      </c>
      <c r="E41" s="29">
        <v>17.4</v>
      </c>
      <c r="F41" s="29">
        <v>65.7</v>
      </c>
      <c r="G41" s="50">
        <v>38.674884437596305</v>
      </c>
      <c r="H41" s="68"/>
    </row>
    <row r="42" spans="1:8" ht="15">
      <c r="A42" s="28" t="s">
        <v>28</v>
      </c>
      <c r="B42" s="29">
        <v>49.8</v>
      </c>
      <c r="C42" s="29">
        <v>119.7</v>
      </c>
      <c r="D42" s="29">
        <v>27.3</v>
      </c>
      <c r="E42" s="29">
        <v>64.6</v>
      </c>
      <c r="F42" s="29">
        <v>310.7</v>
      </c>
      <c r="G42" s="50">
        <v>19.05126243305279</v>
      </c>
      <c r="H42" s="68"/>
    </row>
    <row r="43" ht="15">
      <c r="G43" s="50"/>
    </row>
    <row r="44" spans="1:7" ht="15">
      <c r="A44" s="28" t="s">
        <v>41</v>
      </c>
      <c r="B44" s="29">
        <v>5023.9</v>
      </c>
      <c r="C44" s="29">
        <v>452.3</v>
      </c>
      <c r="D44" s="29">
        <v>338.8</v>
      </c>
      <c r="E44" s="29">
        <v>285.9</v>
      </c>
      <c r="F44" s="29">
        <v>6100.9</v>
      </c>
      <c r="G44" s="50">
        <v>82.3468668557098</v>
      </c>
    </row>
    <row r="45" spans="1:7" ht="15">
      <c r="A45" s="28" t="s">
        <v>40</v>
      </c>
      <c r="B45" s="29">
        <v>310.5</v>
      </c>
      <c r="C45" s="29">
        <v>96.7</v>
      </c>
      <c r="D45" s="29">
        <v>141.3</v>
      </c>
      <c r="E45" s="29">
        <v>59.8</v>
      </c>
      <c r="F45" s="29">
        <v>613.1</v>
      </c>
      <c r="G45" s="50">
        <v>50.64426684064589</v>
      </c>
    </row>
    <row r="46" spans="1:7" ht="15">
      <c r="A46" s="28" t="s">
        <v>43</v>
      </c>
      <c r="B46" s="29">
        <v>6.7</v>
      </c>
      <c r="C46" s="29">
        <v>7.6</v>
      </c>
      <c r="D46" s="29">
        <v>3.7</v>
      </c>
      <c r="E46" s="29">
        <v>3.3</v>
      </c>
      <c r="F46" s="29">
        <v>21.6</v>
      </c>
      <c r="G46" s="50">
        <v>31.01851851851852</v>
      </c>
    </row>
    <row r="47" spans="1:7" ht="15">
      <c r="A47" s="28" t="s">
        <v>42</v>
      </c>
      <c r="B47" s="29">
        <v>51.4</v>
      </c>
      <c r="C47" s="29">
        <v>74</v>
      </c>
      <c r="D47" s="29">
        <v>13.2</v>
      </c>
      <c r="E47" s="29">
        <v>30.2</v>
      </c>
      <c r="F47" s="29">
        <v>174.4</v>
      </c>
      <c r="G47" s="50">
        <v>29.472477064220183</v>
      </c>
    </row>
    <row r="49" ht="15">
      <c r="A49" s="25" t="s">
        <v>66</v>
      </c>
    </row>
    <row r="50" spans="1:2" ht="15">
      <c r="A50" s="25" t="s">
        <v>65</v>
      </c>
      <c r="B50" s="25" t="s">
        <v>67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workbookViewId="0" topLeftCell="A4">
      <selection activeCell="Q25" sqref="Q25"/>
    </sheetView>
  </sheetViews>
  <sheetFormatPr defaultColWidth="9.140625" defaultRowHeight="15"/>
  <cols>
    <col min="1" max="14" width="9.140625" style="26" customWidth="1"/>
    <col min="15" max="15" width="41.421875" style="26" customWidth="1"/>
    <col min="16" max="16384" width="9.140625" style="26" customWidth="1"/>
  </cols>
  <sheetData>
    <row r="1" ht="15">
      <c r="A1" s="25" t="s">
        <v>96</v>
      </c>
    </row>
    <row r="3" spans="1:2" ht="15">
      <c r="A3" s="25" t="s">
        <v>50</v>
      </c>
      <c r="B3" s="27">
        <v>43424.67023148148</v>
      </c>
    </row>
    <row r="4" spans="1:2" ht="15">
      <c r="A4" s="25" t="s">
        <v>51</v>
      </c>
      <c r="B4" s="27">
        <v>43438.733133692134</v>
      </c>
    </row>
    <row r="5" spans="1:2" ht="15">
      <c r="A5" s="25" t="s">
        <v>52</v>
      </c>
      <c r="B5" s="25" t="s">
        <v>53</v>
      </c>
    </row>
    <row r="7" spans="1:2" ht="15">
      <c r="A7" s="25" t="s">
        <v>69</v>
      </c>
      <c r="B7" s="25" t="s">
        <v>70</v>
      </c>
    </row>
    <row r="8" spans="1:2" ht="15">
      <c r="A8" s="25" t="s">
        <v>54</v>
      </c>
      <c r="B8" s="25" t="s">
        <v>55</v>
      </c>
    </row>
    <row r="9" spans="1:2" ht="15">
      <c r="A9" s="25" t="s">
        <v>56</v>
      </c>
      <c r="B9" s="25" t="s">
        <v>57</v>
      </c>
    </row>
    <row r="10" spans="1:2" ht="15">
      <c r="A10" s="25" t="s">
        <v>97</v>
      </c>
      <c r="B10" s="25" t="s">
        <v>98</v>
      </c>
    </row>
    <row r="12" spans="1:4" ht="15">
      <c r="A12" s="28" t="s">
        <v>99</v>
      </c>
      <c r="B12" s="28" t="s">
        <v>100</v>
      </c>
      <c r="C12" s="28" t="s">
        <v>74</v>
      </c>
      <c r="D12" s="28" t="s">
        <v>75</v>
      </c>
    </row>
    <row r="13" spans="1:17" ht="15">
      <c r="A13" s="28" t="s">
        <v>101</v>
      </c>
      <c r="B13" s="28" t="s">
        <v>63</v>
      </c>
      <c r="C13" s="29">
        <v>22115.4</v>
      </c>
      <c r="D13" s="29">
        <v>1128.9</v>
      </c>
      <c r="F13" s="26" t="s">
        <v>102</v>
      </c>
      <c r="G13" s="26" t="s">
        <v>103</v>
      </c>
      <c r="P13" s="26" t="s">
        <v>102</v>
      </c>
      <c r="Q13" s="26" t="s">
        <v>103</v>
      </c>
    </row>
    <row r="14" spans="1:17" ht="15">
      <c r="A14" s="28" t="s">
        <v>104</v>
      </c>
      <c r="B14" s="28" t="s">
        <v>63</v>
      </c>
      <c r="C14" s="29">
        <v>4236.7</v>
      </c>
      <c r="D14" s="34">
        <v>53.6</v>
      </c>
      <c r="E14" s="28" t="s">
        <v>104</v>
      </c>
      <c r="F14" s="26">
        <f>C14/($C$13-$C$30)*100</f>
        <v>19.24285779170641</v>
      </c>
      <c r="G14" s="37">
        <f>D14/($D$13)*100</f>
        <v>4.747984763929488</v>
      </c>
      <c r="O14" s="26" t="s">
        <v>106</v>
      </c>
      <c r="P14" s="50">
        <v>13.897897079529455</v>
      </c>
      <c r="Q14" s="69">
        <v>4.721410222340331</v>
      </c>
    </row>
    <row r="15" spans="1:17" ht="15">
      <c r="A15" s="28" t="s">
        <v>105</v>
      </c>
      <c r="B15" s="28" t="s">
        <v>63</v>
      </c>
      <c r="C15" s="29">
        <v>1091.1</v>
      </c>
      <c r="D15" s="34">
        <v>66.3</v>
      </c>
      <c r="E15" s="28" t="s">
        <v>105</v>
      </c>
      <c r="F15" s="26">
        <f aca="true" t="shared" si="0" ref="F15:F29">C15/($C$13-$C$30)*100</f>
        <v>4.955716037607303</v>
      </c>
      <c r="G15" s="37">
        <f aca="true" t="shared" si="1" ref="G15:G27">D15/($D$13)*100</f>
        <v>5.872973691203827</v>
      </c>
      <c r="O15" s="26" t="s">
        <v>104</v>
      </c>
      <c r="P15" s="50">
        <v>19.24285779170641</v>
      </c>
      <c r="Q15" s="69">
        <v>4.747984763929488</v>
      </c>
    </row>
    <row r="16" spans="1:17" ht="15">
      <c r="A16" s="28" t="s">
        <v>107</v>
      </c>
      <c r="B16" s="28" t="s">
        <v>63</v>
      </c>
      <c r="C16" s="29">
        <v>2778.8</v>
      </c>
      <c r="D16" s="33">
        <v>189.9</v>
      </c>
      <c r="E16" s="28" t="s">
        <v>107</v>
      </c>
      <c r="F16" s="26">
        <f t="shared" si="0"/>
        <v>12.621156379161558</v>
      </c>
      <c r="G16" s="26">
        <f t="shared" si="1"/>
        <v>16.821684825936753</v>
      </c>
      <c r="O16" s="26" t="s">
        <v>108</v>
      </c>
      <c r="P16" s="50">
        <v>3.666257891629196</v>
      </c>
      <c r="Q16" s="69">
        <v>4.765701124988927</v>
      </c>
    </row>
    <row r="17" spans="1:17" ht="15">
      <c r="A17" s="28" t="s">
        <v>106</v>
      </c>
      <c r="B17" s="28" t="s">
        <v>63</v>
      </c>
      <c r="C17" s="31">
        <v>3059.9</v>
      </c>
      <c r="D17" s="39">
        <v>53.3</v>
      </c>
      <c r="E17" s="38" t="s">
        <v>106</v>
      </c>
      <c r="F17" s="26">
        <f t="shared" si="0"/>
        <v>13.897897079529455</v>
      </c>
      <c r="G17" s="37">
        <f t="shared" si="1"/>
        <v>4.721410222340331</v>
      </c>
      <c r="I17" s="9"/>
      <c r="J17" s="10" t="s">
        <v>45</v>
      </c>
      <c r="K17" s="1"/>
      <c r="O17" s="26" t="s">
        <v>110</v>
      </c>
      <c r="P17" s="50">
        <v>3.486396875141936</v>
      </c>
      <c r="Q17" s="69">
        <v>5.554079192133936</v>
      </c>
    </row>
    <row r="18" spans="1:17" ht="15">
      <c r="A18" s="28" t="s">
        <v>109</v>
      </c>
      <c r="B18" s="28" t="s">
        <v>63</v>
      </c>
      <c r="C18" s="31">
        <v>808.3</v>
      </c>
      <c r="D18" s="39">
        <v>97.2</v>
      </c>
      <c r="E18" s="38" t="s">
        <v>109</v>
      </c>
      <c r="F18" s="26">
        <f t="shared" si="0"/>
        <v>3.6712540309760637</v>
      </c>
      <c r="G18" s="37">
        <f t="shared" si="1"/>
        <v>8.610151474887058</v>
      </c>
      <c r="I18" s="11"/>
      <c r="J18" s="10" t="s">
        <v>46</v>
      </c>
      <c r="K18" s="1"/>
      <c r="O18" s="26" t="s">
        <v>105</v>
      </c>
      <c r="P18" s="50">
        <v>4.955716037607303</v>
      </c>
      <c r="Q18" s="69">
        <v>5.872973691203827</v>
      </c>
    </row>
    <row r="19" spans="1:17" ht="15">
      <c r="A19" s="28" t="s">
        <v>111</v>
      </c>
      <c r="B19" s="28" t="s">
        <v>63</v>
      </c>
      <c r="C19" s="31">
        <v>650</v>
      </c>
      <c r="D19" s="21" t="s">
        <v>65</v>
      </c>
      <c r="E19" s="38" t="s">
        <v>111</v>
      </c>
      <c r="F19" s="26">
        <f t="shared" si="0"/>
        <v>2.952264159513103</v>
      </c>
      <c r="G19" s="26" t="s">
        <v>65</v>
      </c>
      <c r="O19" s="26" t="s">
        <v>112</v>
      </c>
      <c r="P19" s="50">
        <v>3.340146250624517</v>
      </c>
      <c r="Q19" s="69">
        <v>6.785366285764903</v>
      </c>
    </row>
    <row r="20" spans="1:17" ht="15">
      <c r="A20" s="28" t="s">
        <v>112</v>
      </c>
      <c r="B20" s="28" t="s">
        <v>63</v>
      </c>
      <c r="C20" s="31">
        <v>735.4</v>
      </c>
      <c r="D20" s="39">
        <v>76.6</v>
      </c>
      <c r="E20" s="38" t="s">
        <v>112</v>
      </c>
      <c r="F20" s="26">
        <f t="shared" si="0"/>
        <v>3.340146250624517</v>
      </c>
      <c r="G20" s="37">
        <f t="shared" si="1"/>
        <v>6.785366285764903</v>
      </c>
      <c r="O20" s="26" t="s">
        <v>114</v>
      </c>
      <c r="P20" s="50">
        <v>3.170277512830994</v>
      </c>
      <c r="Q20" s="69">
        <v>7.804057046682611</v>
      </c>
    </row>
    <row r="21" spans="1:17" ht="15">
      <c r="A21" s="28" t="s">
        <v>113</v>
      </c>
      <c r="B21" s="28" t="s">
        <v>63</v>
      </c>
      <c r="C21" s="31">
        <v>419.2</v>
      </c>
      <c r="D21" s="21" t="s">
        <v>65</v>
      </c>
      <c r="E21" s="38" t="s">
        <v>113</v>
      </c>
      <c r="F21" s="26">
        <f>C21/($C$13-$C$30)*100</f>
        <v>1.9039832856429122</v>
      </c>
      <c r="G21" s="26" t="s">
        <v>65</v>
      </c>
      <c r="O21" s="26" t="s">
        <v>109</v>
      </c>
      <c r="P21" s="50">
        <v>3.6712540309760637</v>
      </c>
      <c r="Q21" s="69">
        <v>8.610151474887058</v>
      </c>
    </row>
    <row r="22" spans="1:17" ht="15">
      <c r="A22" s="28" t="s">
        <v>115</v>
      </c>
      <c r="B22" s="28" t="s">
        <v>63</v>
      </c>
      <c r="C22" s="31">
        <v>311.6</v>
      </c>
      <c r="D22" s="21" t="s">
        <v>65</v>
      </c>
      <c r="E22" s="38" t="s">
        <v>115</v>
      </c>
      <c r="F22" s="26">
        <f t="shared" si="0"/>
        <v>1.415270018621974</v>
      </c>
      <c r="G22" s="26" t="s">
        <v>65</v>
      </c>
      <c r="O22" s="26" t="s">
        <v>116</v>
      </c>
      <c r="P22" s="50">
        <v>13.006313303356498</v>
      </c>
      <c r="Q22" s="50">
        <v>9.823722207458587</v>
      </c>
    </row>
    <row r="23" spans="1:17" ht="15">
      <c r="A23" s="28" t="s">
        <v>116</v>
      </c>
      <c r="B23" s="28" t="s">
        <v>63</v>
      </c>
      <c r="C23" s="31">
        <v>2863.6</v>
      </c>
      <c r="D23" s="40">
        <v>110.9</v>
      </c>
      <c r="E23" s="38" t="s">
        <v>116</v>
      </c>
      <c r="F23" s="26">
        <f t="shared" si="0"/>
        <v>13.006313303356498</v>
      </c>
      <c r="G23" s="26">
        <f t="shared" si="1"/>
        <v>9.823722207458587</v>
      </c>
      <c r="O23" s="26" t="s">
        <v>117</v>
      </c>
      <c r="P23" s="50">
        <v>6.011718217740836</v>
      </c>
      <c r="Q23" s="50">
        <v>11.090442023208432</v>
      </c>
    </row>
    <row r="24" spans="1:17" ht="15">
      <c r="A24" s="28" t="s">
        <v>108</v>
      </c>
      <c r="B24" s="28" t="s">
        <v>63</v>
      </c>
      <c r="C24" s="31">
        <v>807.2</v>
      </c>
      <c r="D24" s="39">
        <v>53.8</v>
      </c>
      <c r="E24" s="38" t="s">
        <v>108</v>
      </c>
      <c r="F24" s="26">
        <f t="shared" si="0"/>
        <v>3.666257891629196</v>
      </c>
      <c r="G24" s="37">
        <f t="shared" si="1"/>
        <v>4.765701124988927</v>
      </c>
      <c r="O24" s="26" t="s">
        <v>107</v>
      </c>
      <c r="P24" s="50">
        <v>12.621156379161558</v>
      </c>
      <c r="Q24" s="50">
        <v>16.821684825936753</v>
      </c>
    </row>
    <row r="25" spans="1:17" ht="15">
      <c r="A25" s="28" t="s">
        <v>114</v>
      </c>
      <c r="B25" s="28" t="s">
        <v>63</v>
      </c>
      <c r="C25" s="31">
        <v>698</v>
      </c>
      <c r="D25" s="39">
        <v>88.1</v>
      </c>
      <c r="E25" s="38" t="s">
        <v>114</v>
      </c>
      <c r="F25" s="26">
        <f t="shared" si="0"/>
        <v>3.170277512830994</v>
      </c>
      <c r="G25" s="37">
        <f t="shared" si="1"/>
        <v>7.804057046682611</v>
      </c>
      <c r="O25" s="26" t="s">
        <v>111</v>
      </c>
      <c r="P25" s="50">
        <v>2.952264159513103</v>
      </c>
      <c r="Q25" s="50" t="s">
        <v>65</v>
      </c>
    </row>
    <row r="26" spans="1:17" ht="15">
      <c r="A26" s="28" t="s">
        <v>117</v>
      </c>
      <c r="B26" s="28" t="s">
        <v>63</v>
      </c>
      <c r="C26" s="31">
        <v>1323.6</v>
      </c>
      <c r="D26" s="40">
        <v>125.2</v>
      </c>
      <c r="E26" s="38" t="s">
        <v>117</v>
      </c>
      <c r="F26" s="26">
        <f t="shared" si="0"/>
        <v>6.011718217740836</v>
      </c>
      <c r="G26" s="26">
        <f t="shared" si="1"/>
        <v>11.090442023208432</v>
      </c>
      <c r="O26" s="26" t="s">
        <v>113</v>
      </c>
      <c r="P26" s="50">
        <v>1.9039832856429122</v>
      </c>
      <c r="Q26" s="50" t="s">
        <v>65</v>
      </c>
    </row>
    <row r="27" spans="1:17" ht="15">
      <c r="A27" s="28" t="s">
        <v>110</v>
      </c>
      <c r="B27" s="28" t="s">
        <v>63</v>
      </c>
      <c r="C27" s="31">
        <v>767.6</v>
      </c>
      <c r="D27" s="39">
        <v>62.7</v>
      </c>
      <c r="E27" s="38" t="s">
        <v>110</v>
      </c>
      <c r="F27" s="26">
        <f t="shared" si="0"/>
        <v>3.486396875141936</v>
      </c>
      <c r="G27" s="37">
        <f t="shared" si="1"/>
        <v>5.554079192133936</v>
      </c>
      <c r="O27" s="26" t="s">
        <v>115</v>
      </c>
      <c r="P27" s="50">
        <v>1.415270018621974</v>
      </c>
      <c r="Q27" s="50" t="s">
        <v>65</v>
      </c>
    </row>
    <row r="28" spans="1:17" ht="15">
      <c r="A28" s="28" t="s">
        <v>118</v>
      </c>
      <c r="B28" s="28" t="s">
        <v>63</v>
      </c>
      <c r="C28" s="31">
        <v>1256.3</v>
      </c>
      <c r="D28" s="21" t="s">
        <v>65</v>
      </c>
      <c r="E28" s="38" t="s">
        <v>118</v>
      </c>
      <c r="F28" s="26">
        <f t="shared" si="0"/>
        <v>5.70604532860971</v>
      </c>
      <c r="G28" s="26" t="s">
        <v>65</v>
      </c>
      <c r="O28" s="26" t="s">
        <v>118</v>
      </c>
      <c r="P28" s="50">
        <v>5.70604532860971</v>
      </c>
      <c r="Q28" s="50" t="s">
        <v>65</v>
      </c>
    </row>
    <row r="29" spans="1:17" ht="15">
      <c r="A29" s="28" t="s">
        <v>119</v>
      </c>
      <c r="B29" s="28" t="s">
        <v>63</v>
      </c>
      <c r="C29" s="41">
        <v>96.8</v>
      </c>
      <c r="D29" s="21" t="s">
        <v>65</v>
      </c>
      <c r="E29" s="38" t="s">
        <v>119</v>
      </c>
      <c r="F29" s="37">
        <f t="shared" si="0"/>
        <v>0.4396602625244129</v>
      </c>
      <c r="G29" s="26" t="s">
        <v>65</v>
      </c>
      <c r="O29" s="26" t="s">
        <v>121</v>
      </c>
      <c r="P29" s="69">
        <v>0.4396602625244129</v>
      </c>
      <c r="Q29" s="50" t="s">
        <v>65</v>
      </c>
    </row>
    <row r="30" spans="1:5" ht="15">
      <c r="A30" s="28" t="s">
        <v>120</v>
      </c>
      <c r="B30" s="28" t="s">
        <v>63</v>
      </c>
      <c r="C30" s="41">
        <v>98.4</v>
      </c>
      <c r="D30" s="21" t="s">
        <v>65</v>
      </c>
      <c r="E30" s="38"/>
    </row>
    <row r="32" ht="12">
      <c r="A32" s="25" t="s">
        <v>66</v>
      </c>
    </row>
    <row r="33" spans="1:2" ht="12">
      <c r="A33" s="25" t="s">
        <v>65</v>
      </c>
      <c r="B33" s="25" t="s">
        <v>67</v>
      </c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60" ht="15">
      <c r="D60" s="26" t="s">
        <v>122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 topLeftCell="A1">
      <selection activeCell="G29" sqref="G29"/>
    </sheetView>
  </sheetViews>
  <sheetFormatPr defaultColWidth="9.140625" defaultRowHeight="15"/>
  <cols>
    <col min="1" max="1" width="41.57421875" style="26" customWidth="1"/>
    <col min="2" max="4" width="9.140625" style="26" customWidth="1"/>
    <col min="5" max="5" width="34.8515625" style="26" customWidth="1"/>
    <col min="6" max="256" width="9.140625" style="26" customWidth="1"/>
    <col min="257" max="257" width="41.57421875" style="26" customWidth="1"/>
    <col min="258" max="512" width="9.140625" style="26" customWidth="1"/>
    <col min="513" max="513" width="41.57421875" style="26" customWidth="1"/>
    <col min="514" max="768" width="9.140625" style="26" customWidth="1"/>
    <col min="769" max="769" width="41.57421875" style="26" customWidth="1"/>
    <col min="770" max="1024" width="9.140625" style="26" customWidth="1"/>
    <col min="1025" max="1025" width="41.57421875" style="26" customWidth="1"/>
    <col min="1026" max="1280" width="9.140625" style="26" customWidth="1"/>
    <col min="1281" max="1281" width="41.57421875" style="26" customWidth="1"/>
    <col min="1282" max="1536" width="9.140625" style="26" customWidth="1"/>
    <col min="1537" max="1537" width="41.57421875" style="26" customWidth="1"/>
    <col min="1538" max="1792" width="9.140625" style="26" customWidth="1"/>
    <col min="1793" max="1793" width="41.57421875" style="26" customWidth="1"/>
    <col min="1794" max="2048" width="9.140625" style="26" customWidth="1"/>
    <col min="2049" max="2049" width="41.57421875" style="26" customWidth="1"/>
    <col min="2050" max="2304" width="9.140625" style="26" customWidth="1"/>
    <col min="2305" max="2305" width="41.57421875" style="26" customWidth="1"/>
    <col min="2306" max="2560" width="9.140625" style="26" customWidth="1"/>
    <col min="2561" max="2561" width="41.57421875" style="26" customWidth="1"/>
    <col min="2562" max="2816" width="9.140625" style="26" customWidth="1"/>
    <col min="2817" max="2817" width="41.57421875" style="26" customWidth="1"/>
    <col min="2818" max="3072" width="9.140625" style="26" customWidth="1"/>
    <col min="3073" max="3073" width="41.57421875" style="26" customWidth="1"/>
    <col min="3074" max="3328" width="9.140625" style="26" customWidth="1"/>
    <col min="3329" max="3329" width="41.57421875" style="26" customWidth="1"/>
    <col min="3330" max="3584" width="9.140625" style="26" customWidth="1"/>
    <col min="3585" max="3585" width="41.57421875" style="26" customWidth="1"/>
    <col min="3586" max="3840" width="9.140625" style="26" customWidth="1"/>
    <col min="3841" max="3841" width="41.57421875" style="26" customWidth="1"/>
    <col min="3842" max="4096" width="9.140625" style="26" customWidth="1"/>
    <col min="4097" max="4097" width="41.57421875" style="26" customWidth="1"/>
    <col min="4098" max="4352" width="9.140625" style="26" customWidth="1"/>
    <col min="4353" max="4353" width="41.57421875" style="26" customWidth="1"/>
    <col min="4354" max="4608" width="9.140625" style="26" customWidth="1"/>
    <col min="4609" max="4609" width="41.57421875" style="26" customWidth="1"/>
    <col min="4610" max="4864" width="9.140625" style="26" customWidth="1"/>
    <col min="4865" max="4865" width="41.57421875" style="26" customWidth="1"/>
    <col min="4866" max="5120" width="9.140625" style="26" customWidth="1"/>
    <col min="5121" max="5121" width="41.57421875" style="26" customWidth="1"/>
    <col min="5122" max="5376" width="9.140625" style="26" customWidth="1"/>
    <col min="5377" max="5377" width="41.57421875" style="26" customWidth="1"/>
    <col min="5378" max="5632" width="9.140625" style="26" customWidth="1"/>
    <col min="5633" max="5633" width="41.57421875" style="26" customWidth="1"/>
    <col min="5634" max="5888" width="9.140625" style="26" customWidth="1"/>
    <col min="5889" max="5889" width="41.57421875" style="26" customWidth="1"/>
    <col min="5890" max="6144" width="9.140625" style="26" customWidth="1"/>
    <col min="6145" max="6145" width="41.57421875" style="26" customWidth="1"/>
    <col min="6146" max="6400" width="9.140625" style="26" customWidth="1"/>
    <col min="6401" max="6401" width="41.57421875" style="26" customWidth="1"/>
    <col min="6402" max="6656" width="9.140625" style="26" customWidth="1"/>
    <col min="6657" max="6657" width="41.57421875" style="26" customWidth="1"/>
    <col min="6658" max="6912" width="9.140625" style="26" customWidth="1"/>
    <col min="6913" max="6913" width="41.57421875" style="26" customWidth="1"/>
    <col min="6914" max="7168" width="9.140625" style="26" customWidth="1"/>
    <col min="7169" max="7169" width="41.57421875" style="26" customWidth="1"/>
    <col min="7170" max="7424" width="9.140625" style="26" customWidth="1"/>
    <col min="7425" max="7425" width="41.57421875" style="26" customWidth="1"/>
    <col min="7426" max="7680" width="9.140625" style="26" customWidth="1"/>
    <col min="7681" max="7681" width="41.57421875" style="26" customWidth="1"/>
    <col min="7682" max="7936" width="9.140625" style="26" customWidth="1"/>
    <col min="7937" max="7937" width="41.57421875" style="26" customWidth="1"/>
    <col min="7938" max="8192" width="9.140625" style="26" customWidth="1"/>
    <col min="8193" max="8193" width="41.57421875" style="26" customWidth="1"/>
    <col min="8194" max="8448" width="9.140625" style="26" customWidth="1"/>
    <col min="8449" max="8449" width="41.57421875" style="26" customWidth="1"/>
    <col min="8450" max="8704" width="9.140625" style="26" customWidth="1"/>
    <col min="8705" max="8705" width="41.57421875" style="26" customWidth="1"/>
    <col min="8706" max="8960" width="9.140625" style="26" customWidth="1"/>
    <col min="8961" max="8961" width="41.57421875" style="26" customWidth="1"/>
    <col min="8962" max="9216" width="9.140625" style="26" customWidth="1"/>
    <col min="9217" max="9217" width="41.57421875" style="26" customWidth="1"/>
    <col min="9218" max="9472" width="9.140625" style="26" customWidth="1"/>
    <col min="9473" max="9473" width="41.57421875" style="26" customWidth="1"/>
    <col min="9474" max="9728" width="9.140625" style="26" customWidth="1"/>
    <col min="9729" max="9729" width="41.57421875" style="26" customWidth="1"/>
    <col min="9730" max="9984" width="9.140625" style="26" customWidth="1"/>
    <col min="9985" max="9985" width="41.57421875" style="26" customWidth="1"/>
    <col min="9986" max="10240" width="9.140625" style="26" customWidth="1"/>
    <col min="10241" max="10241" width="41.57421875" style="26" customWidth="1"/>
    <col min="10242" max="10496" width="9.140625" style="26" customWidth="1"/>
    <col min="10497" max="10497" width="41.57421875" style="26" customWidth="1"/>
    <col min="10498" max="10752" width="9.140625" style="26" customWidth="1"/>
    <col min="10753" max="10753" width="41.57421875" style="26" customWidth="1"/>
    <col min="10754" max="11008" width="9.140625" style="26" customWidth="1"/>
    <col min="11009" max="11009" width="41.57421875" style="26" customWidth="1"/>
    <col min="11010" max="11264" width="9.140625" style="26" customWidth="1"/>
    <col min="11265" max="11265" width="41.57421875" style="26" customWidth="1"/>
    <col min="11266" max="11520" width="9.140625" style="26" customWidth="1"/>
    <col min="11521" max="11521" width="41.57421875" style="26" customWidth="1"/>
    <col min="11522" max="11776" width="9.140625" style="26" customWidth="1"/>
    <col min="11777" max="11777" width="41.57421875" style="26" customWidth="1"/>
    <col min="11778" max="12032" width="9.140625" style="26" customWidth="1"/>
    <col min="12033" max="12033" width="41.57421875" style="26" customWidth="1"/>
    <col min="12034" max="12288" width="9.140625" style="26" customWidth="1"/>
    <col min="12289" max="12289" width="41.57421875" style="26" customWidth="1"/>
    <col min="12290" max="12544" width="9.140625" style="26" customWidth="1"/>
    <col min="12545" max="12545" width="41.57421875" style="26" customWidth="1"/>
    <col min="12546" max="12800" width="9.140625" style="26" customWidth="1"/>
    <col min="12801" max="12801" width="41.57421875" style="26" customWidth="1"/>
    <col min="12802" max="13056" width="9.140625" style="26" customWidth="1"/>
    <col min="13057" max="13057" width="41.57421875" style="26" customWidth="1"/>
    <col min="13058" max="13312" width="9.140625" style="26" customWidth="1"/>
    <col min="13313" max="13313" width="41.57421875" style="26" customWidth="1"/>
    <col min="13314" max="13568" width="9.140625" style="26" customWidth="1"/>
    <col min="13569" max="13569" width="41.57421875" style="26" customWidth="1"/>
    <col min="13570" max="13824" width="9.140625" style="26" customWidth="1"/>
    <col min="13825" max="13825" width="41.57421875" style="26" customWidth="1"/>
    <col min="13826" max="14080" width="9.140625" style="26" customWidth="1"/>
    <col min="14081" max="14081" width="41.57421875" style="26" customWidth="1"/>
    <col min="14082" max="14336" width="9.140625" style="26" customWidth="1"/>
    <col min="14337" max="14337" width="41.57421875" style="26" customWidth="1"/>
    <col min="14338" max="14592" width="9.140625" style="26" customWidth="1"/>
    <col min="14593" max="14593" width="41.57421875" style="26" customWidth="1"/>
    <col min="14594" max="14848" width="9.140625" style="26" customWidth="1"/>
    <col min="14849" max="14849" width="41.57421875" style="26" customWidth="1"/>
    <col min="14850" max="15104" width="9.140625" style="26" customWidth="1"/>
    <col min="15105" max="15105" width="41.57421875" style="26" customWidth="1"/>
    <col min="15106" max="15360" width="9.140625" style="26" customWidth="1"/>
    <col min="15361" max="15361" width="41.57421875" style="26" customWidth="1"/>
    <col min="15362" max="15616" width="9.140625" style="26" customWidth="1"/>
    <col min="15617" max="15617" width="41.57421875" style="26" customWidth="1"/>
    <col min="15618" max="15872" width="9.140625" style="26" customWidth="1"/>
    <col min="15873" max="15873" width="41.57421875" style="26" customWidth="1"/>
    <col min="15874" max="16128" width="9.140625" style="26" customWidth="1"/>
    <col min="16129" max="16129" width="41.57421875" style="26" customWidth="1"/>
    <col min="16130" max="16384" width="9.140625" style="26" customWidth="1"/>
  </cols>
  <sheetData>
    <row r="1" ht="15">
      <c r="A1" s="25" t="s">
        <v>123</v>
      </c>
    </row>
    <row r="3" spans="1:3" ht="15">
      <c r="A3" s="25" t="s">
        <v>50</v>
      </c>
      <c r="B3" s="27">
        <v>43424.66976851852</v>
      </c>
      <c r="C3" s="27"/>
    </row>
    <row r="4" spans="1:3" ht="15">
      <c r="A4" s="25" t="s">
        <v>51</v>
      </c>
      <c r="B4" s="27">
        <v>43424.72419474537</v>
      </c>
      <c r="C4" s="27"/>
    </row>
    <row r="5" spans="1:3" ht="15">
      <c r="A5" s="25" t="s">
        <v>52</v>
      </c>
      <c r="B5" s="25" t="s">
        <v>53</v>
      </c>
      <c r="C5" s="25"/>
    </row>
    <row r="7" spans="1:3" ht="15">
      <c r="A7" s="25" t="s">
        <v>69</v>
      </c>
      <c r="B7" s="25" t="s">
        <v>70</v>
      </c>
      <c r="C7" s="25"/>
    </row>
    <row r="8" spans="1:3" ht="15">
      <c r="A8" s="25" t="s">
        <v>54</v>
      </c>
      <c r="B8" s="25" t="s">
        <v>55</v>
      </c>
      <c r="C8" s="25"/>
    </row>
    <row r="9" spans="1:3" ht="15">
      <c r="A9" s="25" t="s">
        <v>56</v>
      </c>
      <c r="B9" s="25" t="s">
        <v>57</v>
      </c>
      <c r="C9" s="25"/>
    </row>
    <row r="10" spans="2:4" ht="15">
      <c r="B10" s="28" t="s">
        <v>98</v>
      </c>
      <c r="C10" s="42"/>
      <c r="D10" s="26">
        <v>2017</v>
      </c>
    </row>
    <row r="11" spans="1:7" ht="15">
      <c r="A11" s="28" t="s">
        <v>124</v>
      </c>
      <c r="B11" s="28" t="s">
        <v>125</v>
      </c>
      <c r="C11" s="28"/>
      <c r="D11" s="28" t="s">
        <v>102</v>
      </c>
      <c r="E11" s="46" t="s">
        <v>126</v>
      </c>
      <c r="F11"/>
      <c r="G11"/>
    </row>
    <row r="12" spans="1:7" ht="15">
      <c r="A12" s="28" t="s">
        <v>128</v>
      </c>
      <c r="B12" s="43">
        <v>2716.2</v>
      </c>
      <c r="C12" s="43"/>
      <c r="D12" s="45">
        <v>1076.8</v>
      </c>
      <c r="E12" s="21" t="s">
        <v>65</v>
      </c>
      <c r="F12"/>
      <c r="G12"/>
    </row>
    <row r="13" spans="1:9" ht="15">
      <c r="A13" s="28" t="s">
        <v>129</v>
      </c>
      <c r="B13" s="43">
        <v>589.3</v>
      </c>
      <c r="C13" s="43"/>
      <c r="D13" s="45">
        <v>4131.2</v>
      </c>
      <c r="E13" s="21" t="s">
        <v>65</v>
      </c>
      <c r="F13"/>
      <c r="G13"/>
      <c r="H13" s="9"/>
      <c r="I13" s="10" t="s">
        <v>45</v>
      </c>
    </row>
    <row r="14" spans="1:9" ht="15">
      <c r="A14" s="28" t="s">
        <v>130</v>
      </c>
      <c r="B14" s="43">
        <v>186.1</v>
      </c>
      <c r="C14" s="43"/>
      <c r="D14" s="45">
        <v>413.9</v>
      </c>
      <c r="E14" s="21" t="s">
        <v>65</v>
      </c>
      <c r="F14"/>
      <c r="G14"/>
      <c r="H14" s="11"/>
      <c r="I14" s="10" t="s">
        <v>46</v>
      </c>
    </row>
    <row r="15" spans="1:7" ht="15">
      <c r="A15" s="28" t="s">
        <v>131</v>
      </c>
      <c r="B15" s="43">
        <v>1738.5</v>
      </c>
      <c r="C15" s="43"/>
      <c r="D15" s="43">
        <v>4898</v>
      </c>
      <c r="E15" s="47">
        <v>327.2</v>
      </c>
      <c r="F15"/>
      <c r="G15"/>
    </row>
    <row r="16" spans="1:7" ht="15">
      <c r="A16" s="28" t="s">
        <v>132</v>
      </c>
      <c r="B16" s="43">
        <v>1189.1</v>
      </c>
      <c r="C16" s="43"/>
      <c r="D16" s="43">
        <v>3666.2</v>
      </c>
      <c r="E16" s="43">
        <v>168.7</v>
      </c>
      <c r="F16"/>
      <c r="G16"/>
    </row>
    <row r="17" spans="1:7" ht="15">
      <c r="A17" s="28" t="s">
        <v>134</v>
      </c>
      <c r="B17" s="43">
        <v>942.2</v>
      </c>
      <c r="C17" s="43"/>
      <c r="D17" s="43">
        <v>2634.9</v>
      </c>
      <c r="E17" s="43">
        <v>160.6</v>
      </c>
      <c r="F17"/>
      <c r="G17"/>
    </row>
    <row r="18" spans="1:7" ht="15">
      <c r="A18" s="28" t="s">
        <v>135</v>
      </c>
      <c r="B18" s="43">
        <v>1600.5</v>
      </c>
      <c r="C18" s="43"/>
      <c r="D18" s="43">
        <v>3507.9</v>
      </c>
      <c r="E18" s="43">
        <v>155.5</v>
      </c>
      <c r="F18"/>
      <c r="G18"/>
    </row>
    <row r="19" spans="1:7" ht="15">
      <c r="A19" s="28" t="s">
        <v>136</v>
      </c>
      <c r="B19" s="44">
        <v>92.3</v>
      </c>
      <c r="C19" s="43" t="s">
        <v>133</v>
      </c>
      <c r="D19" s="43">
        <v>830.1</v>
      </c>
      <c r="E19" s="43">
        <v>107.9</v>
      </c>
      <c r="F19"/>
      <c r="G19"/>
    </row>
    <row r="20" spans="1:7" ht="15">
      <c r="A20" s="28" t="s">
        <v>137</v>
      </c>
      <c r="B20" s="43">
        <v>266.9</v>
      </c>
      <c r="C20" s="43"/>
      <c r="D20" s="43">
        <v>919.5</v>
      </c>
      <c r="E20" s="43">
        <v>102.3</v>
      </c>
      <c r="F20"/>
      <c r="G20"/>
    </row>
    <row r="21" ht="12"/>
    <row r="22" ht="12">
      <c r="A22" s="25" t="s">
        <v>66</v>
      </c>
    </row>
    <row r="23" spans="1:3" ht="12">
      <c r="A23" s="25" t="s">
        <v>65</v>
      </c>
      <c r="B23" s="25" t="s">
        <v>67</v>
      </c>
      <c r="C23" s="25"/>
    </row>
    <row r="24" ht="12"/>
    <row r="25" spans="6:7" ht="12">
      <c r="F25" s="28" t="s">
        <v>102</v>
      </c>
      <c r="G25" s="28" t="s">
        <v>126</v>
      </c>
    </row>
    <row r="26" spans="2:7" ht="12">
      <c r="B26" s="28" t="s">
        <v>102</v>
      </c>
      <c r="C26" s="28" t="s">
        <v>126</v>
      </c>
      <c r="E26" s="26" t="s">
        <v>128</v>
      </c>
      <c r="F26" s="50">
        <v>4.869005308518045</v>
      </c>
      <c r="G26" s="50"/>
    </row>
    <row r="27" spans="1:7" ht="12">
      <c r="A27" s="28" t="s">
        <v>128</v>
      </c>
      <c r="B27" s="26">
        <f>(D12/$C$40)*100</f>
        <v>4.869005308518045</v>
      </c>
      <c r="C27" s="9" t="s">
        <v>65</v>
      </c>
      <c r="E27" s="26" t="s">
        <v>129</v>
      </c>
      <c r="F27" s="50">
        <v>18.680195700733425</v>
      </c>
      <c r="G27" s="50"/>
    </row>
    <row r="28" spans="1:7" ht="12">
      <c r="A28" s="28" t="s">
        <v>129</v>
      </c>
      <c r="B28" s="26">
        <f>(D13/$C$40)*100</f>
        <v>18.680195700733425</v>
      </c>
      <c r="C28" s="9" t="s">
        <v>65</v>
      </c>
      <c r="E28" s="26" t="s">
        <v>130</v>
      </c>
      <c r="F28" s="50">
        <v>1.871546524141548</v>
      </c>
      <c r="G28" s="50"/>
    </row>
    <row r="29" spans="1:7" ht="12">
      <c r="A29" s="28" t="s">
        <v>130</v>
      </c>
      <c r="B29" s="26">
        <f aca="true" t="shared" si="0" ref="B29:B34">(D14/$C$40)*100</f>
        <v>1.871546524141548</v>
      </c>
      <c r="C29" s="9" t="s">
        <v>65</v>
      </c>
      <c r="E29" s="26" t="s">
        <v>137</v>
      </c>
      <c r="F29" s="50">
        <v>4.15773623809653</v>
      </c>
      <c r="G29" s="50">
        <v>9.061918681902736</v>
      </c>
    </row>
    <row r="30" spans="1:7" ht="12">
      <c r="A30" s="28" t="s">
        <v>131</v>
      </c>
      <c r="B30" s="26">
        <f t="shared" si="0"/>
        <v>22.147462853938883</v>
      </c>
      <c r="C30" s="26">
        <f>E15/$D$40*100</f>
        <v>28.983966693241204</v>
      </c>
      <c r="E30" s="26" t="s">
        <v>136</v>
      </c>
      <c r="F30" s="50">
        <v>3.753493041048319</v>
      </c>
      <c r="G30" s="50">
        <v>9.557976791567011</v>
      </c>
    </row>
    <row r="31" spans="1:7" ht="12">
      <c r="A31" s="28" t="s">
        <v>132</v>
      </c>
      <c r="B31" s="26">
        <f t="shared" si="0"/>
        <v>16.577588467764542</v>
      </c>
      <c r="C31" s="26">
        <f>E16/$D$40*100</f>
        <v>14.943750553636281</v>
      </c>
      <c r="E31" s="26" t="s">
        <v>135</v>
      </c>
      <c r="F31" s="50">
        <v>15.861797661358148</v>
      </c>
      <c r="G31" s="50">
        <v>13.774470723713348</v>
      </c>
    </row>
    <row r="32" spans="1:7" ht="12">
      <c r="A32" s="28" t="s">
        <v>134</v>
      </c>
      <c r="B32" s="26">
        <f t="shared" si="0"/>
        <v>11.914322146558506</v>
      </c>
      <c r="C32" s="26">
        <f aca="true" t="shared" si="1" ref="C32:C34">E17/$D$40*100</f>
        <v>14.226237930729027</v>
      </c>
      <c r="E32" s="26" t="s">
        <v>134</v>
      </c>
      <c r="F32" s="50">
        <v>11.914322146558506</v>
      </c>
      <c r="G32" s="50">
        <v>14.226237930729027</v>
      </c>
    </row>
    <row r="33" spans="1:7" ht="12">
      <c r="A33" s="28" t="s">
        <v>135</v>
      </c>
      <c r="B33" s="26">
        <f t="shared" si="0"/>
        <v>15.861797661358148</v>
      </c>
      <c r="C33" s="26">
        <f t="shared" si="1"/>
        <v>13.774470723713348</v>
      </c>
      <c r="E33" s="26" t="s">
        <v>132</v>
      </c>
      <c r="F33" s="50">
        <v>16.577588467764542</v>
      </c>
      <c r="G33" s="50">
        <v>14.943750553636281</v>
      </c>
    </row>
    <row r="34" spans="1:7" ht="12">
      <c r="A34" s="28" t="s">
        <v>136</v>
      </c>
      <c r="B34" s="26">
        <f t="shared" si="0"/>
        <v>3.753493041048319</v>
      </c>
      <c r="C34" s="26">
        <f t="shared" si="1"/>
        <v>9.557976791567011</v>
      </c>
      <c r="E34" s="26" t="s">
        <v>131</v>
      </c>
      <c r="F34" s="50">
        <v>22.147462853938883</v>
      </c>
      <c r="G34" s="50">
        <v>28.983966693241204</v>
      </c>
    </row>
    <row r="35" spans="1:3" ht="12">
      <c r="A35" s="28" t="s">
        <v>137</v>
      </c>
      <c r="B35" s="26">
        <f>(D20/$C$40)*100</f>
        <v>4.15773623809653</v>
      </c>
      <c r="C35" s="26">
        <f>E20/$D$40*100</f>
        <v>9.061918681902736</v>
      </c>
    </row>
    <row r="36" ht="12"/>
    <row r="37" ht="12"/>
    <row r="38" spans="1:4" ht="12">
      <c r="A38" s="28" t="s">
        <v>124</v>
      </c>
      <c r="B38" s="28" t="s">
        <v>87</v>
      </c>
      <c r="C38" s="28" t="s">
        <v>74</v>
      </c>
      <c r="D38" s="28" t="s">
        <v>75</v>
      </c>
    </row>
    <row r="39" spans="1:4" ht="12">
      <c r="A39" s="28" t="s">
        <v>138</v>
      </c>
      <c r="B39" s="28" t="s">
        <v>62</v>
      </c>
      <c r="C39" s="28" t="s">
        <v>63</v>
      </c>
      <c r="D39" s="28" t="s">
        <v>63</v>
      </c>
    </row>
    <row r="40" spans="1:4" ht="12">
      <c r="A40" s="28" t="s">
        <v>55</v>
      </c>
      <c r="B40" s="28" t="s">
        <v>98</v>
      </c>
      <c r="C40" s="29">
        <v>22115.4</v>
      </c>
      <c r="D40" s="29">
        <v>1128.9</v>
      </c>
    </row>
    <row r="41" spans="1:4" ht="15">
      <c r="A41"/>
      <c r="B41"/>
      <c r="C41"/>
      <c r="D41"/>
    </row>
    <row r="42" spans="1:4" ht="15">
      <c r="A42"/>
      <c r="B42"/>
      <c r="C42"/>
      <c r="D42"/>
    </row>
    <row r="43" spans="1:4" ht="15">
      <c r="A43"/>
      <c r="B43"/>
      <c r="C43"/>
      <c r="D43"/>
    </row>
    <row r="44" spans="1:4" ht="15">
      <c r="A44"/>
      <c r="B44"/>
      <c r="C44"/>
      <c r="D44"/>
    </row>
    <row r="45" spans="1:4" ht="15">
      <c r="A45"/>
      <c r="B45"/>
      <c r="C45"/>
      <c r="D45"/>
    </row>
    <row r="46" spans="1:4" ht="15">
      <c r="A46"/>
      <c r="B46"/>
      <c r="C46"/>
      <c r="D46"/>
    </row>
    <row r="47" spans="1:4" ht="15">
      <c r="A47"/>
      <c r="B47"/>
      <c r="C47"/>
      <c r="D47"/>
    </row>
    <row r="48" spans="1:4" ht="15">
      <c r="A48"/>
      <c r="B48"/>
      <c r="C48"/>
      <c r="D48"/>
    </row>
    <row r="49" spans="1:13" ht="15">
      <c r="A49"/>
      <c r="B49"/>
      <c r="C49"/>
      <c r="D49"/>
      <c r="M49" s="26" t="s">
        <v>139</v>
      </c>
    </row>
    <row r="50" spans="1:13" ht="15">
      <c r="A50"/>
      <c r="B50"/>
      <c r="C50"/>
      <c r="D50"/>
      <c r="M50" s="26" t="s">
        <v>140</v>
      </c>
    </row>
    <row r="51" spans="1:4" ht="15">
      <c r="A51"/>
      <c r="B51"/>
      <c r="C51"/>
      <c r="D51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 topLeftCell="A10">
      <selection activeCell="D18" sqref="D18"/>
    </sheetView>
  </sheetViews>
  <sheetFormatPr defaultColWidth="9.140625" defaultRowHeight="15"/>
  <cols>
    <col min="1" max="1" width="48.00390625" style="26" customWidth="1"/>
    <col min="2" max="2" width="64.8515625" style="26" bestFit="1" customWidth="1"/>
    <col min="3" max="3" width="32.7109375" style="26" bestFit="1" customWidth="1"/>
    <col min="4" max="256" width="9.140625" style="26" customWidth="1"/>
    <col min="257" max="257" width="48.00390625" style="26" customWidth="1"/>
    <col min="258" max="258" width="64.8515625" style="26" bestFit="1" customWidth="1"/>
    <col min="259" max="259" width="32.7109375" style="26" bestFit="1" customWidth="1"/>
    <col min="260" max="512" width="9.140625" style="26" customWidth="1"/>
    <col min="513" max="513" width="48.00390625" style="26" customWidth="1"/>
    <col min="514" max="514" width="64.8515625" style="26" bestFit="1" customWidth="1"/>
    <col min="515" max="515" width="32.7109375" style="26" bestFit="1" customWidth="1"/>
    <col min="516" max="768" width="9.140625" style="26" customWidth="1"/>
    <col min="769" max="769" width="48.00390625" style="26" customWidth="1"/>
    <col min="770" max="770" width="64.8515625" style="26" bestFit="1" customWidth="1"/>
    <col min="771" max="771" width="32.7109375" style="26" bestFit="1" customWidth="1"/>
    <col min="772" max="1024" width="9.140625" style="26" customWidth="1"/>
    <col min="1025" max="1025" width="48.00390625" style="26" customWidth="1"/>
    <col min="1026" max="1026" width="64.8515625" style="26" bestFit="1" customWidth="1"/>
    <col min="1027" max="1027" width="32.7109375" style="26" bestFit="1" customWidth="1"/>
    <col min="1028" max="1280" width="9.140625" style="26" customWidth="1"/>
    <col min="1281" max="1281" width="48.00390625" style="26" customWidth="1"/>
    <col min="1282" max="1282" width="64.8515625" style="26" bestFit="1" customWidth="1"/>
    <col min="1283" max="1283" width="32.7109375" style="26" bestFit="1" customWidth="1"/>
    <col min="1284" max="1536" width="9.140625" style="26" customWidth="1"/>
    <col min="1537" max="1537" width="48.00390625" style="26" customWidth="1"/>
    <col min="1538" max="1538" width="64.8515625" style="26" bestFit="1" customWidth="1"/>
    <col min="1539" max="1539" width="32.7109375" style="26" bestFit="1" customWidth="1"/>
    <col min="1540" max="1792" width="9.140625" style="26" customWidth="1"/>
    <col min="1793" max="1793" width="48.00390625" style="26" customWidth="1"/>
    <col min="1794" max="1794" width="64.8515625" style="26" bestFit="1" customWidth="1"/>
    <col min="1795" max="1795" width="32.7109375" style="26" bestFit="1" customWidth="1"/>
    <col min="1796" max="2048" width="9.140625" style="26" customWidth="1"/>
    <col min="2049" max="2049" width="48.00390625" style="26" customWidth="1"/>
    <col min="2050" max="2050" width="64.8515625" style="26" bestFit="1" customWidth="1"/>
    <col min="2051" max="2051" width="32.7109375" style="26" bestFit="1" customWidth="1"/>
    <col min="2052" max="2304" width="9.140625" style="26" customWidth="1"/>
    <col min="2305" max="2305" width="48.00390625" style="26" customWidth="1"/>
    <col min="2306" max="2306" width="64.8515625" style="26" bestFit="1" customWidth="1"/>
    <col min="2307" max="2307" width="32.7109375" style="26" bestFit="1" customWidth="1"/>
    <col min="2308" max="2560" width="9.140625" style="26" customWidth="1"/>
    <col min="2561" max="2561" width="48.00390625" style="26" customWidth="1"/>
    <col min="2562" max="2562" width="64.8515625" style="26" bestFit="1" customWidth="1"/>
    <col min="2563" max="2563" width="32.7109375" style="26" bestFit="1" customWidth="1"/>
    <col min="2564" max="2816" width="9.140625" style="26" customWidth="1"/>
    <col min="2817" max="2817" width="48.00390625" style="26" customWidth="1"/>
    <col min="2818" max="2818" width="64.8515625" style="26" bestFit="1" customWidth="1"/>
    <col min="2819" max="2819" width="32.7109375" style="26" bestFit="1" customWidth="1"/>
    <col min="2820" max="3072" width="9.140625" style="26" customWidth="1"/>
    <col min="3073" max="3073" width="48.00390625" style="26" customWidth="1"/>
    <col min="3074" max="3074" width="64.8515625" style="26" bestFit="1" customWidth="1"/>
    <col min="3075" max="3075" width="32.7109375" style="26" bestFit="1" customWidth="1"/>
    <col min="3076" max="3328" width="9.140625" style="26" customWidth="1"/>
    <col min="3329" max="3329" width="48.00390625" style="26" customWidth="1"/>
    <col min="3330" max="3330" width="64.8515625" style="26" bestFit="1" customWidth="1"/>
    <col min="3331" max="3331" width="32.7109375" style="26" bestFit="1" customWidth="1"/>
    <col min="3332" max="3584" width="9.140625" style="26" customWidth="1"/>
    <col min="3585" max="3585" width="48.00390625" style="26" customWidth="1"/>
    <col min="3586" max="3586" width="64.8515625" style="26" bestFit="1" customWidth="1"/>
    <col min="3587" max="3587" width="32.7109375" style="26" bestFit="1" customWidth="1"/>
    <col min="3588" max="3840" width="9.140625" style="26" customWidth="1"/>
    <col min="3841" max="3841" width="48.00390625" style="26" customWidth="1"/>
    <col min="3842" max="3842" width="64.8515625" style="26" bestFit="1" customWidth="1"/>
    <col min="3843" max="3843" width="32.7109375" style="26" bestFit="1" customWidth="1"/>
    <col min="3844" max="4096" width="9.140625" style="26" customWidth="1"/>
    <col min="4097" max="4097" width="48.00390625" style="26" customWidth="1"/>
    <col min="4098" max="4098" width="64.8515625" style="26" bestFit="1" customWidth="1"/>
    <col min="4099" max="4099" width="32.7109375" style="26" bestFit="1" customWidth="1"/>
    <col min="4100" max="4352" width="9.140625" style="26" customWidth="1"/>
    <col min="4353" max="4353" width="48.00390625" style="26" customWidth="1"/>
    <col min="4354" max="4354" width="64.8515625" style="26" bestFit="1" customWidth="1"/>
    <col min="4355" max="4355" width="32.7109375" style="26" bestFit="1" customWidth="1"/>
    <col min="4356" max="4608" width="9.140625" style="26" customWidth="1"/>
    <col min="4609" max="4609" width="48.00390625" style="26" customWidth="1"/>
    <col min="4610" max="4610" width="64.8515625" style="26" bestFit="1" customWidth="1"/>
    <col min="4611" max="4611" width="32.7109375" style="26" bestFit="1" customWidth="1"/>
    <col min="4612" max="4864" width="9.140625" style="26" customWidth="1"/>
    <col min="4865" max="4865" width="48.00390625" style="26" customWidth="1"/>
    <col min="4866" max="4866" width="64.8515625" style="26" bestFit="1" customWidth="1"/>
    <col min="4867" max="4867" width="32.7109375" style="26" bestFit="1" customWidth="1"/>
    <col min="4868" max="5120" width="9.140625" style="26" customWidth="1"/>
    <col min="5121" max="5121" width="48.00390625" style="26" customWidth="1"/>
    <col min="5122" max="5122" width="64.8515625" style="26" bestFit="1" customWidth="1"/>
    <col min="5123" max="5123" width="32.7109375" style="26" bestFit="1" customWidth="1"/>
    <col min="5124" max="5376" width="9.140625" style="26" customWidth="1"/>
    <col min="5377" max="5377" width="48.00390625" style="26" customWidth="1"/>
    <col min="5378" max="5378" width="64.8515625" style="26" bestFit="1" customWidth="1"/>
    <col min="5379" max="5379" width="32.7109375" style="26" bestFit="1" customWidth="1"/>
    <col min="5380" max="5632" width="9.140625" style="26" customWidth="1"/>
    <col min="5633" max="5633" width="48.00390625" style="26" customWidth="1"/>
    <col min="5634" max="5634" width="64.8515625" style="26" bestFit="1" customWidth="1"/>
    <col min="5635" max="5635" width="32.7109375" style="26" bestFit="1" customWidth="1"/>
    <col min="5636" max="5888" width="9.140625" style="26" customWidth="1"/>
    <col min="5889" max="5889" width="48.00390625" style="26" customWidth="1"/>
    <col min="5890" max="5890" width="64.8515625" style="26" bestFit="1" customWidth="1"/>
    <col min="5891" max="5891" width="32.7109375" style="26" bestFit="1" customWidth="1"/>
    <col min="5892" max="6144" width="9.140625" style="26" customWidth="1"/>
    <col min="6145" max="6145" width="48.00390625" style="26" customWidth="1"/>
    <col min="6146" max="6146" width="64.8515625" style="26" bestFit="1" customWidth="1"/>
    <col min="6147" max="6147" width="32.7109375" style="26" bestFit="1" customWidth="1"/>
    <col min="6148" max="6400" width="9.140625" style="26" customWidth="1"/>
    <col min="6401" max="6401" width="48.00390625" style="26" customWidth="1"/>
    <col min="6402" max="6402" width="64.8515625" style="26" bestFit="1" customWidth="1"/>
    <col min="6403" max="6403" width="32.7109375" style="26" bestFit="1" customWidth="1"/>
    <col min="6404" max="6656" width="9.140625" style="26" customWidth="1"/>
    <col min="6657" max="6657" width="48.00390625" style="26" customWidth="1"/>
    <col min="6658" max="6658" width="64.8515625" style="26" bestFit="1" customWidth="1"/>
    <col min="6659" max="6659" width="32.7109375" style="26" bestFit="1" customWidth="1"/>
    <col min="6660" max="6912" width="9.140625" style="26" customWidth="1"/>
    <col min="6913" max="6913" width="48.00390625" style="26" customWidth="1"/>
    <col min="6914" max="6914" width="64.8515625" style="26" bestFit="1" customWidth="1"/>
    <col min="6915" max="6915" width="32.7109375" style="26" bestFit="1" customWidth="1"/>
    <col min="6916" max="7168" width="9.140625" style="26" customWidth="1"/>
    <col min="7169" max="7169" width="48.00390625" style="26" customWidth="1"/>
    <col min="7170" max="7170" width="64.8515625" style="26" bestFit="1" customWidth="1"/>
    <col min="7171" max="7171" width="32.7109375" style="26" bestFit="1" customWidth="1"/>
    <col min="7172" max="7424" width="9.140625" style="26" customWidth="1"/>
    <col min="7425" max="7425" width="48.00390625" style="26" customWidth="1"/>
    <col min="7426" max="7426" width="64.8515625" style="26" bestFit="1" customWidth="1"/>
    <col min="7427" max="7427" width="32.7109375" style="26" bestFit="1" customWidth="1"/>
    <col min="7428" max="7680" width="9.140625" style="26" customWidth="1"/>
    <col min="7681" max="7681" width="48.00390625" style="26" customWidth="1"/>
    <col min="7682" max="7682" width="64.8515625" style="26" bestFit="1" customWidth="1"/>
    <col min="7683" max="7683" width="32.7109375" style="26" bestFit="1" customWidth="1"/>
    <col min="7684" max="7936" width="9.140625" style="26" customWidth="1"/>
    <col min="7937" max="7937" width="48.00390625" style="26" customWidth="1"/>
    <col min="7938" max="7938" width="64.8515625" style="26" bestFit="1" customWidth="1"/>
    <col min="7939" max="7939" width="32.7109375" style="26" bestFit="1" customWidth="1"/>
    <col min="7940" max="8192" width="9.140625" style="26" customWidth="1"/>
    <col min="8193" max="8193" width="48.00390625" style="26" customWidth="1"/>
    <col min="8194" max="8194" width="64.8515625" style="26" bestFit="1" customWidth="1"/>
    <col min="8195" max="8195" width="32.7109375" style="26" bestFit="1" customWidth="1"/>
    <col min="8196" max="8448" width="9.140625" style="26" customWidth="1"/>
    <col min="8449" max="8449" width="48.00390625" style="26" customWidth="1"/>
    <col min="8450" max="8450" width="64.8515625" style="26" bestFit="1" customWidth="1"/>
    <col min="8451" max="8451" width="32.7109375" style="26" bestFit="1" customWidth="1"/>
    <col min="8452" max="8704" width="9.140625" style="26" customWidth="1"/>
    <col min="8705" max="8705" width="48.00390625" style="26" customWidth="1"/>
    <col min="8706" max="8706" width="64.8515625" style="26" bestFit="1" customWidth="1"/>
    <col min="8707" max="8707" width="32.7109375" style="26" bestFit="1" customWidth="1"/>
    <col min="8708" max="8960" width="9.140625" style="26" customWidth="1"/>
    <col min="8961" max="8961" width="48.00390625" style="26" customWidth="1"/>
    <col min="8962" max="8962" width="64.8515625" style="26" bestFit="1" customWidth="1"/>
    <col min="8963" max="8963" width="32.7109375" style="26" bestFit="1" customWidth="1"/>
    <col min="8964" max="9216" width="9.140625" style="26" customWidth="1"/>
    <col min="9217" max="9217" width="48.00390625" style="26" customWidth="1"/>
    <col min="9218" max="9218" width="64.8515625" style="26" bestFit="1" customWidth="1"/>
    <col min="9219" max="9219" width="32.7109375" style="26" bestFit="1" customWidth="1"/>
    <col min="9220" max="9472" width="9.140625" style="26" customWidth="1"/>
    <col min="9473" max="9473" width="48.00390625" style="26" customWidth="1"/>
    <col min="9474" max="9474" width="64.8515625" style="26" bestFit="1" customWidth="1"/>
    <col min="9475" max="9475" width="32.7109375" style="26" bestFit="1" customWidth="1"/>
    <col min="9476" max="9728" width="9.140625" style="26" customWidth="1"/>
    <col min="9729" max="9729" width="48.00390625" style="26" customWidth="1"/>
    <col min="9730" max="9730" width="64.8515625" style="26" bestFit="1" customWidth="1"/>
    <col min="9731" max="9731" width="32.7109375" style="26" bestFit="1" customWidth="1"/>
    <col min="9732" max="9984" width="9.140625" style="26" customWidth="1"/>
    <col min="9985" max="9985" width="48.00390625" style="26" customWidth="1"/>
    <col min="9986" max="9986" width="64.8515625" style="26" bestFit="1" customWidth="1"/>
    <col min="9987" max="9987" width="32.7109375" style="26" bestFit="1" customWidth="1"/>
    <col min="9988" max="10240" width="9.140625" style="26" customWidth="1"/>
    <col min="10241" max="10241" width="48.00390625" style="26" customWidth="1"/>
    <col min="10242" max="10242" width="64.8515625" style="26" bestFit="1" customWidth="1"/>
    <col min="10243" max="10243" width="32.7109375" style="26" bestFit="1" customWidth="1"/>
    <col min="10244" max="10496" width="9.140625" style="26" customWidth="1"/>
    <col min="10497" max="10497" width="48.00390625" style="26" customWidth="1"/>
    <col min="10498" max="10498" width="64.8515625" style="26" bestFit="1" customWidth="1"/>
    <col min="10499" max="10499" width="32.7109375" style="26" bestFit="1" customWidth="1"/>
    <col min="10500" max="10752" width="9.140625" style="26" customWidth="1"/>
    <col min="10753" max="10753" width="48.00390625" style="26" customWidth="1"/>
    <col min="10754" max="10754" width="64.8515625" style="26" bestFit="1" customWidth="1"/>
    <col min="10755" max="10755" width="32.7109375" style="26" bestFit="1" customWidth="1"/>
    <col min="10756" max="11008" width="9.140625" style="26" customWidth="1"/>
    <col min="11009" max="11009" width="48.00390625" style="26" customWidth="1"/>
    <col min="11010" max="11010" width="64.8515625" style="26" bestFit="1" customWidth="1"/>
    <col min="11011" max="11011" width="32.7109375" style="26" bestFit="1" customWidth="1"/>
    <col min="11012" max="11264" width="9.140625" style="26" customWidth="1"/>
    <col min="11265" max="11265" width="48.00390625" style="26" customWidth="1"/>
    <col min="11266" max="11266" width="64.8515625" style="26" bestFit="1" customWidth="1"/>
    <col min="11267" max="11267" width="32.7109375" style="26" bestFit="1" customWidth="1"/>
    <col min="11268" max="11520" width="9.140625" style="26" customWidth="1"/>
    <col min="11521" max="11521" width="48.00390625" style="26" customWidth="1"/>
    <col min="11522" max="11522" width="64.8515625" style="26" bestFit="1" customWidth="1"/>
    <col min="11523" max="11523" width="32.7109375" style="26" bestFit="1" customWidth="1"/>
    <col min="11524" max="11776" width="9.140625" style="26" customWidth="1"/>
    <col min="11777" max="11777" width="48.00390625" style="26" customWidth="1"/>
    <col min="11778" max="11778" width="64.8515625" style="26" bestFit="1" customWidth="1"/>
    <col min="11779" max="11779" width="32.7109375" style="26" bestFit="1" customWidth="1"/>
    <col min="11780" max="12032" width="9.140625" style="26" customWidth="1"/>
    <col min="12033" max="12033" width="48.00390625" style="26" customWidth="1"/>
    <col min="12034" max="12034" width="64.8515625" style="26" bestFit="1" customWidth="1"/>
    <col min="12035" max="12035" width="32.7109375" style="26" bestFit="1" customWidth="1"/>
    <col min="12036" max="12288" width="9.140625" style="26" customWidth="1"/>
    <col min="12289" max="12289" width="48.00390625" style="26" customWidth="1"/>
    <col min="12290" max="12290" width="64.8515625" style="26" bestFit="1" customWidth="1"/>
    <col min="12291" max="12291" width="32.7109375" style="26" bestFit="1" customWidth="1"/>
    <col min="12292" max="12544" width="9.140625" style="26" customWidth="1"/>
    <col min="12545" max="12545" width="48.00390625" style="26" customWidth="1"/>
    <col min="12546" max="12546" width="64.8515625" style="26" bestFit="1" customWidth="1"/>
    <col min="12547" max="12547" width="32.7109375" style="26" bestFit="1" customWidth="1"/>
    <col min="12548" max="12800" width="9.140625" style="26" customWidth="1"/>
    <col min="12801" max="12801" width="48.00390625" style="26" customWidth="1"/>
    <col min="12802" max="12802" width="64.8515625" style="26" bestFit="1" customWidth="1"/>
    <col min="12803" max="12803" width="32.7109375" style="26" bestFit="1" customWidth="1"/>
    <col min="12804" max="13056" width="9.140625" style="26" customWidth="1"/>
    <col min="13057" max="13057" width="48.00390625" style="26" customWidth="1"/>
    <col min="13058" max="13058" width="64.8515625" style="26" bestFit="1" customWidth="1"/>
    <col min="13059" max="13059" width="32.7109375" style="26" bestFit="1" customWidth="1"/>
    <col min="13060" max="13312" width="9.140625" style="26" customWidth="1"/>
    <col min="13313" max="13313" width="48.00390625" style="26" customWidth="1"/>
    <col min="13314" max="13314" width="64.8515625" style="26" bestFit="1" customWidth="1"/>
    <col min="13315" max="13315" width="32.7109375" style="26" bestFit="1" customWidth="1"/>
    <col min="13316" max="13568" width="9.140625" style="26" customWidth="1"/>
    <col min="13569" max="13569" width="48.00390625" style="26" customWidth="1"/>
    <col min="13570" max="13570" width="64.8515625" style="26" bestFit="1" customWidth="1"/>
    <col min="13571" max="13571" width="32.7109375" style="26" bestFit="1" customWidth="1"/>
    <col min="13572" max="13824" width="9.140625" style="26" customWidth="1"/>
    <col min="13825" max="13825" width="48.00390625" style="26" customWidth="1"/>
    <col min="13826" max="13826" width="64.8515625" style="26" bestFit="1" customWidth="1"/>
    <col min="13827" max="13827" width="32.7109375" style="26" bestFit="1" customWidth="1"/>
    <col min="13828" max="14080" width="9.140625" style="26" customWidth="1"/>
    <col min="14081" max="14081" width="48.00390625" style="26" customWidth="1"/>
    <col min="14082" max="14082" width="64.8515625" style="26" bestFit="1" customWidth="1"/>
    <col min="14083" max="14083" width="32.7109375" style="26" bestFit="1" customWidth="1"/>
    <col min="14084" max="14336" width="9.140625" style="26" customWidth="1"/>
    <col min="14337" max="14337" width="48.00390625" style="26" customWidth="1"/>
    <col min="14338" max="14338" width="64.8515625" style="26" bestFit="1" customWidth="1"/>
    <col min="14339" max="14339" width="32.7109375" style="26" bestFit="1" customWidth="1"/>
    <col min="14340" max="14592" width="9.140625" style="26" customWidth="1"/>
    <col min="14593" max="14593" width="48.00390625" style="26" customWidth="1"/>
    <col min="14594" max="14594" width="64.8515625" style="26" bestFit="1" customWidth="1"/>
    <col min="14595" max="14595" width="32.7109375" style="26" bestFit="1" customWidth="1"/>
    <col min="14596" max="14848" width="9.140625" style="26" customWidth="1"/>
    <col min="14849" max="14849" width="48.00390625" style="26" customWidth="1"/>
    <col min="14850" max="14850" width="64.8515625" style="26" bestFit="1" customWidth="1"/>
    <col min="14851" max="14851" width="32.7109375" style="26" bestFit="1" customWidth="1"/>
    <col min="14852" max="15104" width="9.140625" style="26" customWidth="1"/>
    <col min="15105" max="15105" width="48.00390625" style="26" customWidth="1"/>
    <col min="15106" max="15106" width="64.8515625" style="26" bestFit="1" customWidth="1"/>
    <col min="15107" max="15107" width="32.7109375" style="26" bestFit="1" customWidth="1"/>
    <col min="15108" max="15360" width="9.140625" style="26" customWidth="1"/>
    <col min="15361" max="15361" width="48.00390625" style="26" customWidth="1"/>
    <col min="15362" max="15362" width="64.8515625" style="26" bestFit="1" customWidth="1"/>
    <col min="15363" max="15363" width="32.7109375" style="26" bestFit="1" customWidth="1"/>
    <col min="15364" max="15616" width="9.140625" style="26" customWidth="1"/>
    <col min="15617" max="15617" width="48.00390625" style="26" customWidth="1"/>
    <col min="15618" max="15618" width="64.8515625" style="26" bestFit="1" customWidth="1"/>
    <col min="15619" max="15619" width="32.7109375" style="26" bestFit="1" customWidth="1"/>
    <col min="15620" max="15872" width="9.140625" style="26" customWidth="1"/>
    <col min="15873" max="15873" width="48.00390625" style="26" customWidth="1"/>
    <col min="15874" max="15874" width="64.8515625" style="26" bestFit="1" customWidth="1"/>
    <col min="15875" max="15875" width="32.7109375" style="26" bestFit="1" customWidth="1"/>
    <col min="15876" max="16128" width="9.140625" style="26" customWidth="1"/>
    <col min="16129" max="16129" width="48.00390625" style="26" customWidth="1"/>
    <col min="16130" max="16130" width="64.8515625" style="26" bestFit="1" customWidth="1"/>
    <col min="16131" max="16131" width="32.7109375" style="26" bestFit="1" customWidth="1"/>
    <col min="16132" max="16384" width="9.140625" style="26" customWidth="1"/>
  </cols>
  <sheetData>
    <row r="1" ht="15">
      <c r="A1" s="25" t="s">
        <v>68</v>
      </c>
    </row>
    <row r="3" spans="1:2" ht="15">
      <c r="A3" s="25" t="s">
        <v>50</v>
      </c>
      <c r="B3" s="27">
        <v>43424.66840277778</v>
      </c>
    </row>
    <row r="4" spans="1:2" ht="15">
      <c r="A4" s="25" t="s">
        <v>51</v>
      </c>
      <c r="B4" s="27">
        <v>43430.47814690972</v>
      </c>
    </row>
    <row r="5" spans="1:2" ht="15">
      <c r="A5" s="25" t="s">
        <v>52</v>
      </c>
      <c r="B5" s="25" t="s">
        <v>53</v>
      </c>
    </row>
    <row r="7" spans="1:2" ht="15">
      <c r="A7" s="25" t="s">
        <v>71</v>
      </c>
      <c r="B7" s="25" t="s">
        <v>55</v>
      </c>
    </row>
    <row r="8" spans="1:2" ht="15">
      <c r="A8" s="25" t="s">
        <v>54</v>
      </c>
      <c r="B8" s="25" t="s">
        <v>55</v>
      </c>
    </row>
    <row r="9" spans="1:2" ht="15">
      <c r="A9" s="25" t="s">
        <v>56</v>
      </c>
      <c r="B9" s="25" t="s">
        <v>57</v>
      </c>
    </row>
    <row r="10" spans="1:2" ht="15">
      <c r="A10" s="25" t="s">
        <v>72</v>
      </c>
      <c r="B10" s="25" t="s">
        <v>63</v>
      </c>
    </row>
    <row r="12" spans="1:3" ht="15">
      <c r="A12" s="28" t="s">
        <v>87</v>
      </c>
      <c r="B12" s="28" t="s">
        <v>141</v>
      </c>
      <c r="C12" s="28" t="s">
        <v>98</v>
      </c>
    </row>
    <row r="13" spans="1:4" ht="15">
      <c r="A13" s="28" t="s">
        <v>142</v>
      </c>
      <c r="B13" s="28" t="s">
        <v>143</v>
      </c>
      <c r="C13" s="29">
        <v>5467.2</v>
      </c>
      <c r="D13" s="50">
        <f>C13/($C$13+$C$14+$C$15)*100</f>
        <v>23.043852106620808</v>
      </c>
    </row>
    <row r="14" spans="1:4" ht="15">
      <c r="A14" s="28" t="s">
        <v>142</v>
      </c>
      <c r="B14" s="28" t="s">
        <v>144</v>
      </c>
      <c r="C14" s="29">
        <v>10462.5</v>
      </c>
      <c r="D14" s="50">
        <f>C14/($C$13+$C$14+$C$15)*100</f>
        <v>44.09867988467958</v>
      </c>
    </row>
    <row r="15" spans="1:4" ht="15">
      <c r="A15" s="28" t="s">
        <v>142</v>
      </c>
      <c r="B15" s="28" t="s">
        <v>145</v>
      </c>
      <c r="C15" s="29">
        <v>7795.5</v>
      </c>
      <c r="D15" s="50">
        <f>C15/($C$13+$C$14+$C$15)*100</f>
        <v>32.857468008699605</v>
      </c>
    </row>
    <row r="16" spans="1:4" ht="15">
      <c r="A16" s="28" t="s">
        <v>102</v>
      </c>
      <c r="B16" s="28" t="s">
        <v>146</v>
      </c>
      <c r="C16" s="29">
        <v>5035.8</v>
      </c>
      <c r="D16" s="50">
        <f>C16/($C$16+$C$17+$C$18)*100</f>
        <v>22.822879984772058</v>
      </c>
    </row>
    <row r="17" spans="1:4" ht="15">
      <c r="A17" s="28" t="s">
        <v>102</v>
      </c>
      <c r="B17" s="28" t="s">
        <v>147</v>
      </c>
      <c r="C17" s="29">
        <v>9791.8</v>
      </c>
      <c r="D17" s="50">
        <f>C17/($C$16+$C$17+$C$18)*100</f>
        <v>44.3776711217465</v>
      </c>
    </row>
    <row r="18" spans="1:4" ht="15">
      <c r="A18" s="28" t="s">
        <v>102</v>
      </c>
      <c r="B18" s="28" t="s">
        <v>145</v>
      </c>
      <c r="C18" s="29">
        <v>7237.1</v>
      </c>
      <c r="D18" s="50">
        <f>C18/($C$16+$C$17+$C$18)*100</f>
        <v>32.79944889348145</v>
      </c>
    </row>
    <row r="19" spans="1:4" ht="15">
      <c r="A19" s="28" t="s">
        <v>126</v>
      </c>
      <c r="B19" s="28" t="s">
        <v>146</v>
      </c>
      <c r="C19" s="29">
        <v>193.3</v>
      </c>
      <c r="D19" s="50">
        <f>C19/($C$19+$C$20+$C$21)*100</f>
        <v>17.148687012065295</v>
      </c>
    </row>
    <row r="20" spans="1:4" ht="15">
      <c r="A20" s="28" t="s">
        <v>126</v>
      </c>
      <c r="B20" s="28" t="s">
        <v>147</v>
      </c>
      <c r="C20" s="29">
        <v>515.6</v>
      </c>
      <c r="D20" s="50">
        <f>C20/($C$19+$C$20+$C$21)*100</f>
        <v>45.7416607523066</v>
      </c>
    </row>
    <row r="21" spans="1:4" ht="15">
      <c r="A21" s="28" t="s">
        <v>126</v>
      </c>
      <c r="B21" s="28" t="s">
        <v>148</v>
      </c>
      <c r="C21" s="29">
        <v>418.3</v>
      </c>
      <c r="D21" s="50">
        <f>C21/($C$19+$C$20+$C$21)*100</f>
        <v>37.109652235628104</v>
      </c>
    </row>
    <row r="22" spans="1:4" ht="15">
      <c r="A22" s="28" t="s">
        <v>127</v>
      </c>
      <c r="B22" s="28" t="s">
        <v>146</v>
      </c>
      <c r="C22" s="29">
        <v>238.1</v>
      </c>
      <c r="D22" s="50">
        <f>C22/($C$22+$C$23+$C$24)*100</f>
        <v>44.64654040877555</v>
      </c>
    </row>
    <row r="23" spans="1:4" ht="15">
      <c r="A23" s="28" t="s">
        <v>127</v>
      </c>
      <c r="B23" s="28" t="s">
        <v>147</v>
      </c>
      <c r="C23" s="29">
        <v>155.1</v>
      </c>
      <c r="D23" s="50">
        <f>C23/($C$22+$C$23+$C$24)*100</f>
        <v>29.083067691730736</v>
      </c>
    </row>
    <row r="24" spans="1:4" ht="15">
      <c r="A24" s="28" t="s">
        <v>127</v>
      </c>
      <c r="B24" s="28" t="s">
        <v>148</v>
      </c>
      <c r="C24" s="29">
        <v>140.1</v>
      </c>
      <c r="D24" s="50">
        <f>C24/($C$22+$C$23+$C$24)*100</f>
        <v>26.270391899493717</v>
      </c>
    </row>
    <row r="26" spans="1:4" ht="15">
      <c r="A26" s="26" t="s">
        <v>149</v>
      </c>
      <c r="D26" s="26" t="s">
        <v>150</v>
      </c>
    </row>
    <row r="27" ht="15">
      <c r="D27" s="26" t="s">
        <v>78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ANTUOFERMO Melina (ESTAT-EXT)</dc:creator>
  <cp:keywords/>
  <dc:description/>
  <cp:lastModifiedBy>CORSELLI-NORDBLAD Louise (ESTAT)</cp:lastModifiedBy>
  <dcterms:created xsi:type="dcterms:W3CDTF">2018-12-05T07:44:57Z</dcterms:created>
  <dcterms:modified xsi:type="dcterms:W3CDTF">2018-12-06T13:26:30Z</dcterms:modified>
  <cp:category/>
  <cp:version/>
  <cp:contentType/>
  <cp:contentStatus/>
</cp:coreProperties>
</file>