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65431" yWindow="65431" windowWidth="23250" windowHeight="12600" activeTab="0"/>
  </bookViews>
  <sheets>
    <sheet name="Figure 1" sheetId="8" r:id="rId1"/>
    <sheet name="Figure 2" sheetId="39" r:id="rId2"/>
    <sheet name="Figure 3" sheetId="9" r:id="rId3"/>
    <sheet name="Figure 4" sheetId="10" r:id="rId4"/>
    <sheet name="Figure 5" sheetId="45" r:id="rId5"/>
    <sheet name="Figure 6" sheetId="24" r:id="rId6"/>
    <sheet name="Figure 7" sheetId="26" r:id="rId7"/>
    <sheet name="Figure 8" sheetId="43" r:id="rId8"/>
    <sheet name="Figure 9" sheetId="25" r:id="rId9"/>
    <sheet name="Figure 10" sheetId="34" r:id="rId10"/>
    <sheet name="Figure 11" sheetId="33" r:id="rId11"/>
    <sheet name="Figure 12" sheetId="32" r:id="rId12"/>
    <sheet name="Figure 13" sheetId="44" r:id="rId13"/>
    <sheet name="Figure 14" sheetId="28" r:id="rId14"/>
  </sheets>
  <definedNames/>
  <calcPr calcId="162913"/>
  <extLst/>
</workbook>
</file>

<file path=xl/sharedStrings.xml><?xml version="1.0" encoding="utf-8"?>
<sst xmlns="http://schemas.openxmlformats.org/spreadsheetml/2006/main" count="477" uniqueCount="203">
  <si>
    <t>PERIOD</t>
  </si>
  <si>
    <t>PARTNER</t>
  </si>
  <si>
    <t>PRODUCT</t>
  </si>
  <si>
    <t>INDICATORS</t>
  </si>
  <si>
    <t>Export</t>
  </si>
  <si>
    <t>Import</t>
  </si>
  <si>
    <t>Balance</t>
  </si>
  <si>
    <t>Source: Eurostat (Comext data code: DS-016894)</t>
  </si>
  <si>
    <t>Exports</t>
  </si>
  <si>
    <t>Imports</t>
  </si>
  <si>
    <t>Other</t>
  </si>
  <si>
    <t>Average price imports</t>
  </si>
  <si>
    <t>Average price exports</t>
  </si>
  <si>
    <t>Export value</t>
  </si>
  <si>
    <t>Import value</t>
  </si>
  <si>
    <t>Export weight</t>
  </si>
  <si>
    <t>Import weight</t>
  </si>
  <si>
    <t xml:space="preserve">Share </t>
  </si>
  <si>
    <t>Share</t>
  </si>
  <si>
    <t>EUR billion</t>
  </si>
  <si>
    <t>Partner</t>
  </si>
  <si>
    <t>IMPORT</t>
  </si>
  <si>
    <t>EXPORT</t>
  </si>
  <si>
    <t>Share by category</t>
  </si>
  <si>
    <t>Animal products 
exports</t>
  </si>
  <si>
    <t>Foodstuffs
  exports</t>
  </si>
  <si>
    <t>Animal products
 imports</t>
  </si>
  <si>
    <t>Foodstuffs
  imports</t>
  </si>
  <si>
    <t>Exp</t>
  </si>
  <si>
    <t>imp</t>
  </si>
  <si>
    <t>01 - Live animals</t>
  </si>
  <si>
    <t>02 - Meat and edible meat offal</t>
  </si>
  <si>
    <t>03 - Fish and crustaceans, molluscs and other aquatic invertebrates</t>
  </si>
  <si>
    <t xml:space="preserve">04 - Dairy produce; birds' eggs; natural honey; edible products </t>
  </si>
  <si>
    <t>05 - Products of animal origin, not elsewhere specified or included</t>
  </si>
  <si>
    <t>06- Live trees and other plants; bulbs, roots and the like; cut flowers and ornamental foliage</t>
  </si>
  <si>
    <t>07 -Edible vegetables and certain roots and tubers</t>
  </si>
  <si>
    <t>08 - Edible fruit and nuts; peel of citrus fruits or melons</t>
  </si>
  <si>
    <t>09 - Coffee, tea, maté and spices</t>
  </si>
  <si>
    <t>10 - Cereals</t>
  </si>
  <si>
    <t>11 - Products of the milling industry; malt; starches; inulin; wheat gluten</t>
  </si>
  <si>
    <t>12 - Oil seeds and oleaginous fruits; miscellaneous grains, seeds and fruit; industrial or medicinal plants; straw and fodder</t>
  </si>
  <si>
    <t>13 - Lac; gums, resins and other vegetable saps and extracts</t>
  </si>
  <si>
    <t>14 - Vegetable plaiting materials; vegetable products not elsewhere specified or included</t>
  </si>
  <si>
    <t>15 - Animal or vegetable fats and oils and their cleavage products; prepared edible fats; animal or vegetable waxes</t>
  </si>
  <si>
    <t>16 - Preparations of meat, of fish or of crustaceans, molluscs or other aquatic invertebrates</t>
  </si>
  <si>
    <t>17 - Sugars and sugar confectionery</t>
  </si>
  <si>
    <t>18 - Cocoa and cocoa preparations</t>
  </si>
  <si>
    <t>19 - Preparations of cereals, flour, starch or milk; pastrycooks' products</t>
  </si>
  <si>
    <t>20 - Preparations of vegetables, fruit, nuts or other parts of plants</t>
  </si>
  <si>
    <t>21 - Miscellaneous edible preparations</t>
  </si>
  <si>
    <t>22 - Beverages, spirits and vinegar</t>
  </si>
  <si>
    <t>23 - Residues and waste from the food industries; prepared animal fodder</t>
  </si>
  <si>
    <t>24 - Tobacco and manufactured tobacco substitutes</t>
  </si>
  <si>
    <t>Row</t>
  </si>
  <si>
    <t>Total agricultural products</t>
  </si>
  <si>
    <t>Animal products</t>
  </si>
  <si>
    <t>Foodstuffs</t>
  </si>
  <si>
    <t>Vegetable products
 exports</t>
  </si>
  <si>
    <t>Vegetable products
 imports</t>
  </si>
  <si>
    <t>Vegetable products</t>
  </si>
  <si>
    <t>01 - Live</t>
  </si>
  <si>
    <t>animals</t>
  </si>
  <si>
    <t>02 - Meat and edible</t>
  </si>
  <si>
    <t>meat offal</t>
  </si>
  <si>
    <t>03 - Fish and crustaceans, molluscs</t>
  </si>
  <si>
    <t>and other aquatic invertebrates</t>
  </si>
  <si>
    <t>04 - Dairy produce; birds' eggs;</t>
  </si>
  <si>
    <t xml:space="preserve">natural honey; edible products </t>
  </si>
  <si>
    <t>05 - Products of animal origin, not</t>
  </si>
  <si>
    <t>elsewhere specified or included</t>
  </si>
  <si>
    <t>06- Live trees and other plants; bulbs, roots and</t>
  </si>
  <si>
    <t>the like; cut flowers and ornamental foliage</t>
  </si>
  <si>
    <t>07 -Edible vegetables and</t>
  </si>
  <si>
    <t>certain roots and tubers</t>
  </si>
  <si>
    <t>08 - Edible fruit and nuts; peel</t>
  </si>
  <si>
    <t>of citrus fruits or melons</t>
  </si>
  <si>
    <t>09 - Coffee, tea,</t>
  </si>
  <si>
    <t>maté and spices</t>
  </si>
  <si>
    <t/>
  </si>
  <si>
    <t>11 - Products of the milling industry;</t>
  </si>
  <si>
    <t>malt; starches; inulin; wheat gluten</t>
  </si>
  <si>
    <t>12 - Oil seeds and oleaginous fruits; miscellaneous grains, seeds</t>
  </si>
  <si>
    <t>and fruit; industrial or medicinal plants; straw and fodder</t>
  </si>
  <si>
    <t>13 - Lac; gums, resins and other</t>
  </si>
  <si>
    <t>vegetable saps and extracts</t>
  </si>
  <si>
    <t>14 - Vegetable plaiting materials; vegetable</t>
  </si>
  <si>
    <t>products not elsewhere specified or included</t>
  </si>
  <si>
    <t>15 - Animal or vegetable fats and oils and their cleavage</t>
  </si>
  <si>
    <t>products; prepared edible fats; animal or vegetable waxes</t>
  </si>
  <si>
    <t>16 - Preparations of meat, of fish or of crustaceans,</t>
  </si>
  <si>
    <t>molluscs or other aquatic invertebrates</t>
  </si>
  <si>
    <t>17 - Sugars and sugar</t>
  </si>
  <si>
    <t>confectionery</t>
  </si>
  <si>
    <t>18 - Cocoa and cocoa</t>
  </si>
  <si>
    <t>preparations</t>
  </si>
  <si>
    <t>19 - Preparations of cereals, flour,</t>
  </si>
  <si>
    <t>starch or milk; pastrycooks' products</t>
  </si>
  <si>
    <t>20 - Preparations of vegetables, fruit,</t>
  </si>
  <si>
    <t>nuts or other parts of plants</t>
  </si>
  <si>
    <t>21 - Miscellaneous</t>
  </si>
  <si>
    <t>edible preparations</t>
  </si>
  <si>
    <t>22 - Beverages, spirits</t>
  </si>
  <si>
    <t>and vinegar</t>
  </si>
  <si>
    <t>23 - Residues and waste from the food</t>
  </si>
  <si>
    <t>industries; prepared animal fodder</t>
  </si>
  <si>
    <t>24 - Tobacco and manufactured</t>
  </si>
  <si>
    <t>tobacco substitutes</t>
  </si>
  <si>
    <t>EU27_2020_EXTRA</t>
  </si>
  <si>
    <t>AAG</t>
  </si>
  <si>
    <t>Total trade</t>
  </si>
  <si>
    <t>PRICE</t>
  </si>
  <si>
    <t>Rank</t>
  </si>
  <si>
    <t>Imp</t>
  </si>
  <si>
    <t>Rank in category</t>
  </si>
  <si>
    <t>Match by category</t>
  </si>
  <si>
    <t>bn EUR</t>
  </si>
  <si>
    <t>share</t>
  </si>
  <si>
    <t>label</t>
  </si>
  <si>
    <t>exp</t>
  </si>
  <si>
    <t>exp2</t>
  </si>
  <si>
    <t>imp2</t>
  </si>
  <si>
    <t>close</t>
  </si>
  <si>
    <t xml:space="preserve">Each of the categories discussed above can be subdivided into chapters (see Figure 4). The animal products category consists of live animals, meat, fish, crustaceans and aquatic invertebrates, dairy produce, eggs, honey, and other products of animal origin. </t>
  </si>
  <si>
    <t>Foodstuffs consist of various types of processed goods deriving from vegetable and animal products such as sugar, beverages, tobacco and prepared animal fodder.</t>
  </si>
  <si>
    <t xml:space="preserve">Vegetable products include trees, plants, vegetables, fruit, coffee, cereals, seeds and oil. </t>
  </si>
  <si>
    <t>Sum of INDICATOR_VALUE</t>
  </si>
  <si>
    <t>Total</t>
  </si>
  <si>
    <t>Other agricultural products</t>
  </si>
  <si>
    <t>Fats and oils</t>
  </si>
  <si>
    <t xml:space="preserve">Agricultural products can be subdivided into four main groups: animal products, vegetable products, fats and oils and foodstuffs (see Figure 3). </t>
  </si>
  <si>
    <t>Fats and oils exports</t>
  </si>
  <si>
    <t>Fats and oils imports</t>
  </si>
  <si>
    <t>Oils and fats</t>
  </si>
  <si>
    <t>FLOW</t>
  </si>
  <si>
    <t>Source: Eurostat (online data code: DS-045409)</t>
  </si>
  <si>
    <t>VALUE_IN_EUROS</t>
  </si>
  <si>
    <t>(€ billion)</t>
  </si>
  <si>
    <t>(%)</t>
  </si>
  <si>
    <t>(shares and € million)</t>
  </si>
  <si>
    <t>EU trade in foodstuffs, 2002-2022</t>
  </si>
  <si>
    <t>2022/2002</t>
  </si>
  <si>
    <t>EU trade in oils and fats, 2002-2022</t>
  </si>
  <si>
    <t>EU trade in vegetable products,  2002-2022</t>
  </si>
  <si>
    <t>EU trade in animal products,  2002-2022</t>
  </si>
  <si>
    <t>EU Agricultural exports and imports by product categories, 2022</t>
  </si>
  <si>
    <t>EUR 3 billion</t>
  </si>
  <si>
    <t>EUR  billion</t>
  </si>
  <si>
    <t>EUR 5 billion</t>
  </si>
  <si>
    <t>41 %</t>
  </si>
  <si>
    <t>71 %</t>
  </si>
  <si>
    <t>38 %</t>
  </si>
  <si>
    <t>14 %</t>
  </si>
  <si>
    <t>EUR 20 billion</t>
  </si>
  <si>
    <t>EUR 13 billion</t>
  </si>
  <si>
    <t>100 %</t>
  </si>
  <si>
    <t>32 %</t>
  </si>
  <si>
    <t>27 %</t>
  </si>
  <si>
    <t>EUR 6 billion</t>
  </si>
  <si>
    <t>EUR 4 billion</t>
  </si>
  <si>
    <t>13 %</t>
  </si>
  <si>
    <t>9 %</t>
  </si>
  <si>
    <t>17 %</t>
  </si>
  <si>
    <t>24 %</t>
  </si>
  <si>
    <t>EU exports and imports of  agricultural products by category, 2022</t>
  </si>
  <si>
    <t>foodstuffs</t>
  </si>
  <si>
    <t xml:space="preserve"> (54 %)</t>
  </si>
  <si>
    <t>vegetable products</t>
  </si>
  <si>
    <t xml:space="preserve"> (39 %)</t>
  </si>
  <si>
    <t>animal products</t>
  </si>
  <si>
    <t xml:space="preserve"> (22 %)</t>
  </si>
  <si>
    <t xml:space="preserve"> (32 %)</t>
  </si>
  <si>
    <t xml:space="preserve"> (20 %)</t>
  </si>
  <si>
    <t xml:space="preserve"> (19 %)</t>
  </si>
  <si>
    <t>fats and oils</t>
  </si>
  <si>
    <t xml:space="preserve"> (4 %)</t>
  </si>
  <si>
    <t xml:space="preserve"> (9 %)</t>
  </si>
  <si>
    <t xml:space="preserve">In exports, the largest group was foodstuffs (54 %) followed by animal products (22 %), vegetable products (20 %) and fats and oils (4 %). </t>
  </si>
  <si>
    <t>In imports, the largest group was vegetable products (39 %) followed by foodstuffs (32 %), animal products (19 %) and fats and oils (9 %).</t>
  </si>
  <si>
    <t>Value, weight and average price of EU trade in agricultural products, 2002-2022</t>
  </si>
  <si>
    <t>5.9 %</t>
  </si>
  <si>
    <t>5.4 %</t>
  </si>
  <si>
    <t>3.0 %</t>
  </si>
  <si>
    <t>136 million tonnes</t>
  </si>
  <si>
    <t>1.6 %</t>
  </si>
  <si>
    <t>158 million tonnes</t>
  </si>
  <si>
    <t>exports</t>
  </si>
  <si>
    <t>imports</t>
  </si>
  <si>
    <t>3.7 %</t>
  </si>
  <si>
    <t xml:space="preserve"> (3.7 %)</t>
  </si>
  <si>
    <t>2.2 %</t>
  </si>
  <si>
    <t>294 million tonnes</t>
  </si>
  <si>
    <t>2.8 %</t>
  </si>
  <si>
    <t xml:space="preserve"> (2.8 %)</t>
  </si>
  <si>
    <t xml:space="preserve"> faster </t>
  </si>
  <si>
    <t xml:space="preserve"> higher </t>
  </si>
  <si>
    <t xml:space="preserve">The EU imported 158 million tonnes of agricultural products, while it exported 136 million tonnes million tonnes (see Figure 2). </t>
  </si>
  <si>
    <t xml:space="preserve"> Between 2002 and 2022, the total trade volume had an average annual growth rate of  2.2 %. </t>
  </si>
  <si>
    <t xml:space="preserve">Exports (3.0 %) grew faster than imports (1.6 %). </t>
  </si>
  <si>
    <t>The average annual increase in prices for imports (3.7 %) was higher than for exports (2.8 %).</t>
  </si>
  <si>
    <t>The EU imported 158 million tonnes of agricultural products, while it exported 136 million tonnes million tonnes (see Figure 2).  Between 2002 and 2022, the total trade volume had an average annual growth rate of  2.2 %. Exports (3.0 %) grew faster than imports (1.6 %). The average annual increase in prices for imports (3.7 %) was higher than for exports (2.8 %).</t>
  </si>
  <si>
    <t>EU share of agricultural products in total trade, 2002-2022</t>
  </si>
  <si>
    <t>EU trade in agricultural products, 2002-2022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</si>
</sst>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_-* #,##0_-;\-* #,##0_-;_-* &quot;-&quot;??_-;_-@_-"/>
    <numFmt numFmtId="167" formatCode="0.0%"/>
    <numFmt numFmtId="168" formatCode="#,##0.0000"/>
  </numFmts>
  <fonts count="33">
    <font>
      <sz val="11"/>
      <color theme="1"/>
      <name val="Calibri"/>
      <family val="2"/>
      <scheme val="minor"/>
    </font>
    <font>
      <sz val="10"/>
      <name val="Arial"/>
      <family val="2"/>
    </font>
    <font>
      <sz val="9"/>
      <color theme="1"/>
      <name val="Arial"/>
      <family val="2"/>
    </font>
    <font>
      <b/>
      <sz val="11"/>
      <color theme="1"/>
      <name val="Arial"/>
      <family val="2"/>
    </font>
    <font>
      <b/>
      <sz val="9"/>
      <color theme="1"/>
      <name val="Arial"/>
      <family val="2"/>
    </font>
    <font>
      <b/>
      <sz val="12"/>
      <color theme="1"/>
      <name val="Arial"/>
      <family val="2"/>
    </font>
    <font>
      <b/>
      <sz val="12"/>
      <color rgb="FF000000"/>
      <name val="Arial"/>
      <family val="2"/>
    </font>
    <font>
      <sz val="10"/>
      <color rgb="FF000000"/>
      <name val="Arial"/>
      <family val="2"/>
    </font>
    <font>
      <i/>
      <sz val="9"/>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rgb="FF000000"/>
      <name val="Arial"/>
      <family val="2"/>
    </font>
    <font>
      <sz val="16"/>
      <color rgb="FF000000"/>
      <name val="Arial"/>
      <family val="2"/>
    </font>
    <font>
      <i/>
      <sz val="12"/>
      <color theme="1"/>
      <name val="Arial"/>
      <family val="2"/>
    </font>
    <font>
      <b/>
      <sz val="16"/>
      <color rgb="FF000000"/>
      <name val="Arial"/>
      <family val="2"/>
    </font>
    <font>
      <sz val="9"/>
      <name val="Arial"/>
      <family val="2"/>
    </font>
    <font>
      <b/>
      <sz val="10.5"/>
      <color theme="1"/>
      <name val="Arial"/>
      <family val="2"/>
    </font>
    <font>
      <sz val="11"/>
      <color theme="1"/>
      <name val="+mn-cs"/>
      <family val="2"/>
    </font>
    <font>
      <b/>
      <sz val="11"/>
      <color theme="1"/>
      <name val="+mn-cs"/>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3" tint="0.7999799847602844"/>
        <bgColor indexed="64"/>
      </patternFill>
    </fill>
  </fills>
  <borders count="19">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style="thin">
        <color rgb="FF000000"/>
      </top>
      <bottom/>
    </border>
    <border>
      <left/>
      <right/>
      <top style="thin">
        <color rgb="FF000000"/>
      </top>
      <bottom style="hair">
        <color rgb="FFC0C0C0"/>
      </bottom>
    </border>
    <border>
      <left/>
      <right/>
      <top style="hair">
        <color rgb="FFC0C0C0"/>
      </top>
      <bottom style="hair">
        <color rgb="FFC0C0C0"/>
      </bottom>
    </border>
    <border>
      <left/>
      <right/>
      <top style="hair">
        <color rgb="FFC0C0C0"/>
      </top>
      <bottom style="thin">
        <color rgb="FF000000"/>
      </bottom>
    </border>
    <border>
      <left/>
      <right/>
      <top/>
      <bottom style="hair">
        <color rgb="FFC0C0C0"/>
      </bottom>
    </border>
    <border>
      <left/>
      <right/>
      <top style="thin">
        <color rgb="FF000000"/>
      </top>
      <bottom style="thin"/>
    </border>
    <border>
      <left/>
      <right/>
      <top/>
      <bottom style="thin"/>
    </border>
    <border>
      <left/>
      <right/>
      <top style="thin"/>
      <bottom/>
    </border>
    <border>
      <left/>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20" fillId="7" borderId="7" applyNumberFormat="0" applyAlignment="0" applyProtection="0"/>
    <xf numFmtId="0" fontId="21" fillId="0" borderId="0" applyNumberFormat="0" applyFill="0" applyBorder="0" applyAlignment="0" applyProtection="0"/>
    <xf numFmtId="0" fontId="0" fillId="8" borderId="8" applyNumberFormat="0" applyFon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88">
    <xf numFmtId="0" fontId="0" fillId="0" borderId="0" xfId="0"/>
    <xf numFmtId="0" fontId="2" fillId="0" borderId="0" xfId="0" applyFont="1"/>
    <xf numFmtId="3" fontId="0" fillId="0" borderId="0" xfId="0" applyNumberFormat="1"/>
    <xf numFmtId="0" fontId="2" fillId="0" borderId="0" xfId="0" applyFont="1" applyAlignment="1">
      <alignment horizontal="left"/>
    </xf>
    <xf numFmtId="9" fontId="2" fillId="0" borderId="0" xfId="15" applyFont="1"/>
    <xf numFmtId="3" fontId="2" fillId="0" borderId="0" xfId="15" applyNumberFormat="1" applyFont="1"/>
    <xf numFmtId="0" fontId="3" fillId="0" borderId="0" xfId="0" applyFont="1" applyAlignment="1">
      <alignment horizontal="left"/>
    </xf>
    <xf numFmtId="0" fontId="2" fillId="0" borderId="0" xfId="0" applyFont="1" applyAlignment="1">
      <alignment horizontal="center"/>
    </xf>
    <xf numFmtId="0" fontId="0" fillId="0" borderId="0" xfId="0" applyAlignment="1">
      <alignment/>
    </xf>
    <xf numFmtId="0" fontId="2" fillId="0" borderId="0" xfId="0" applyFont="1" applyAlignment="1">
      <alignment/>
    </xf>
    <xf numFmtId="9" fontId="0" fillId="0" borderId="0" xfId="15" applyFont="1"/>
    <xf numFmtId="0" fontId="2" fillId="0" borderId="0" xfId="0" applyFont="1" applyAlignment="1">
      <alignment horizontal="center" wrapText="1"/>
    </xf>
    <xf numFmtId="0" fontId="0" fillId="0" borderId="0" xfId="0" applyAlignment="1">
      <alignment horizontal="left" vertical="top"/>
    </xf>
    <xf numFmtId="0" fontId="2" fillId="0" borderId="0" xfId="0" applyNumberFormat="1" applyFont="1"/>
    <xf numFmtId="0" fontId="2" fillId="0" borderId="0" xfId="0" applyFont="1"/>
    <xf numFmtId="0" fontId="2" fillId="0" borderId="0" xfId="0" applyNumberFormat="1" applyFont="1"/>
    <xf numFmtId="0" fontId="2" fillId="0" borderId="0" xfId="0" applyFont="1" applyAlignment="1">
      <alignment horizontal="left" indent="1"/>
    </xf>
    <xf numFmtId="164" fontId="2" fillId="0" borderId="0" xfId="0" applyNumberFormat="1" applyFont="1"/>
    <xf numFmtId="0" fontId="0" fillId="0" borderId="0" xfId="0" applyAlignment="1">
      <alignment horizontal="center"/>
    </xf>
    <xf numFmtId="0" fontId="5" fillId="0" borderId="0" xfId="0" applyFont="1" applyAlignment="1">
      <alignment horizontal="left"/>
    </xf>
    <xf numFmtId="1" fontId="0" fillId="0" borderId="0" xfId="0" applyNumberFormat="1"/>
    <xf numFmtId="0" fontId="0" fillId="11" borderId="10" xfId="0" applyFill="1" applyBorder="1"/>
    <xf numFmtId="0" fontId="4" fillId="11" borderId="10" xfId="0" applyFont="1" applyFill="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6" fillId="0" borderId="0" xfId="0" applyFont="1" applyAlignment="1">
      <alignment horizontal="left" vertical="center" readingOrder="1"/>
    </xf>
    <xf numFmtId="0" fontId="7" fillId="0" borderId="0" xfId="0" applyFont="1" applyAlignment="1">
      <alignment horizontal="left" vertical="center" readingOrder="1"/>
    </xf>
    <xf numFmtId="0" fontId="8" fillId="0" borderId="0" xfId="0" applyFont="1" applyAlignment="1">
      <alignment/>
    </xf>
    <xf numFmtId="0" fontId="7" fillId="0" borderId="0" xfId="0" applyFont="1" applyAlignment="1">
      <alignment horizontal="left" vertical="center" indent="1" readingOrder="1"/>
    </xf>
    <xf numFmtId="0" fontId="5" fillId="0" borderId="0" xfId="0" applyFont="1" applyAlignment="1">
      <alignment horizontal="left" indent="1"/>
    </xf>
    <xf numFmtId="0" fontId="4" fillId="10" borderId="10" xfId="0" applyFont="1" applyFill="1" applyBorder="1" applyAlignment="1">
      <alignment horizontal="center"/>
    </xf>
    <xf numFmtId="0" fontId="4" fillId="10" borderId="10" xfId="0" applyFont="1" applyFill="1" applyBorder="1" applyAlignment="1">
      <alignment horizontal="left"/>
    </xf>
    <xf numFmtId="0" fontId="0" fillId="0" borderId="0" xfId="0"/>
    <xf numFmtId="165" fontId="2" fillId="0" borderId="0" xfId="15" applyNumberFormat="1" applyFont="1"/>
    <xf numFmtId="0" fontId="0" fillId="0" borderId="0" xfId="0" applyAlignment="1">
      <alignment wrapText="1"/>
    </xf>
    <xf numFmtId="3" fontId="0" fillId="0" borderId="11" xfId="0" applyNumberFormat="1" applyBorder="1"/>
    <xf numFmtId="3" fontId="0" fillId="0" borderId="12" xfId="0" applyNumberFormat="1" applyBorder="1"/>
    <xf numFmtId="3" fontId="0" fillId="0" borderId="13" xfId="0" applyNumberFormat="1" applyBorder="1"/>
    <xf numFmtId="3" fontId="4" fillId="10" borderId="10" xfId="0" applyNumberFormat="1" applyFont="1" applyFill="1" applyBorder="1" applyAlignment="1">
      <alignment horizontal="center"/>
    </xf>
    <xf numFmtId="0" fontId="0" fillId="0" borderId="0" xfId="0" applyAlignment="1">
      <alignment vertical="center"/>
    </xf>
    <xf numFmtId="0" fontId="0" fillId="0" borderId="0" xfId="0"/>
    <xf numFmtId="0" fontId="0" fillId="0" borderId="0" xfId="0"/>
    <xf numFmtId="3" fontId="0" fillId="0" borderId="0" xfId="0" applyNumberFormat="1"/>
    <xf numFmtId="166" fontId="0" fillId="0" borderId="0" xfId="18" applyNumberFormat="1" applyFont="1"/>
    <xf numFmtId="165" fontId="2" fillId="0" borderId="11" xfId="15" applyNumberFormat="1" applyFont="1" applyBorder="1"/>
    <xf numFmtId="165" fontId="2" fillId="0" borderId="12" xfId="15" applyNumberFormat="1" applyFont="1" applyBorder="1"/>
    <xf numFmtId="165" fontId="2" fillId="0" borderId="13" xfId="15" applyNumberFormat="1" applyFont="1" applyBorder="1"/>
    <xf numFmtId="164" fontId="2" fillId="0" borderId="12" xfId="15" applyNumberFormat="1" applyFont="1" applyBorder="1"/>
    <xf numFmtId="164" fontId="2" fillId="0" borderId="13" xfId="15" applyNumberFormat="1" applyFont="1" applyBorder="1"/>
    <xf numFmtId="167" fontId="2" fillId="0" borderId="0" xfId="15" applyNumberFormat="1" applyFont="1"/>
    <xf numFmtId="165" fontId="2" fillId="0" borderId="0" xfId="0" applyNumberFormat="1" applyFont="1"/>
    <xf numFmtId="167" fontId="0" fillId="0" borderId="0" xfId="15" applyNumberFormat="1" applyFont="1"/>
    <xf numFmtId="3" fontId="2" fillId="0" borderId="0" xfId="0" applyNumberFormat="1" applyFont="1"/>
    <xf numFmtId="168" fontId="0" fillId="0" borderId="0" xfId="0" applyNumberFormat="1"/>
    <xf numFmtId="168" fontId="0" fillId="0" borderId="0" xfId="15" applyNumberFormat="1" applyFont="1"/>
    <xf numFmtId="166" fontId="0" fillId="0" borderId="0" xfId="0" applyNumberFormat="1"/>
    <xf numFmtId="9" fontId="0" fillId="0" borderId="14" xfId="15" applyFont="1" applyBorder="1"/>
    <xf numFmtId="9" fontId="0" fillId="0" borderId="12" xfId="15" applyFont="1" applyBorder="1"/>
    <xf numFmtId="9" fontId="0" fillId="0" borderId="13" xfId="15" applyFont="1" applyBorder="1"/>
    <xf numFmtId="0" fontId="0" fillId="11" borderId="15" xfId="0" applyFill="1" applyBorder="1"/>
    <xf numFmtId="0" fontId="2" fillId="0" borderId="0" xfId="0" applyFont="1" applyAlignment="1">
      <alignment wrapText="1"/>
    </xf>
    <xf numFmtId="0" fontId="0" fillId="0" borderId="0" xfId="0" applyAlignment="1">
      <alignment vertical="top" wrapText="1"/>
    </xf>
    <xf numFmtId="0" fontId="25" fillId="0" borderId="0" xfId="0" applyFont="1" applyAlignment="1">
      <alignment horizontal="left" vertical="center" indent="1" readingOrder="1"/>
    </xf>
    <xf numFmtId="0" fontId="26" fillId="0" borderId="0" xfId="0" applyFont="1" applyAlignment="1">
      <alignment horizontal="left" vertical="center" indent="1" readingOrder="1"/>
    </xf>
    <xf numFmtId="0" fontId="27" fillId="0" borderId="0" xfId="0" applyFont="1"/>
    <xf numFmtId="10" fontId="2" fillId="0" borderId="0" xfId="15" applyNumberFormat="1" applyFont="1"/>
    <xf numFmtId="0" fontId="0" fillId="0" borderId="0" xfId="0" applyBorder="1"/>
    <xf numFmtId="0" fontId="0" fillId="0" borderId="16" xfId="0" applyBorder="1"/>
    <xf numFmtId="0" fontId="0" fillId="0" borderId="17" xfId="0" applyBorder="1"/>
    <xf numFmtId="9" fontId="0" fillId="0" borderId="0" xfId="15" applyNumberFormat="1" applyFont="1" applyBorder="1"/>
    <xf numFmtId="9" fontId="0" fillId="0" borderId="16" xfId="15" applyNumberFormat="1" applyFont="1" applyBorder="1"/>
    <xf numFmtId="164" fontId="2" fillId="0" borderId="0" xfId="15" applyNumberFormat="1" applyFont="1"/>
    <xf numFmtId="0" fontId="28" fillId="0" borderId="0" xfId="0" applyFont="1" applyAlignment="1">
      <alignment horizontal="left" vertical="center" indent="1" readingOrder="1"/>
    </xf>
    <xf numFmtId="0" fontId="0" fillId="0" borderId="0" xfId="0" applyAlignment="1">
      <alignment horizontal="left"/>
    </xf>
    <xf numFmtId="0" fontId="2" fillId="0" borderId="0" xfId="15" applyNumberFormat="1" applyFont="1"/>
    <xf numFmtId="0" fontId="0" fillId="0" borderId="18" xfId="0" applyBorder="1"/>
    <xf numFmtId="9" fontId="0" fillId="0" borderId="18" xfId="15" applyNumberFormat="1" applyFont="1" applyBorder="1"/>
    <xf numFmtId="0" fontId="0" fillId="0" borderId="0" xfId="0" applyAlignment="1">
      <alignment horizontal="left" vertical="top" wrapText="1"/>
    </xf>
    <xf numFmtId="0" fontId="2"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3" fontId="0" fillId="33" borderId="0" xfId="0" applyNumberFormat="1" applyFill="1"/>
    <xf numFmtId="3" fontId="0" fillId="34" borderId="0" xfId="0" applyNumberFormat="1" applyFill="1"/>
    <xf numFmtId="3" fontId="0" fillId="11" borderId="0" xfId="0" applyNumberFormat="1" applyFill="1"/>
    <xf numFmtId="0" fontId="2" fillId="0" borderId="0" xfId="0" applyFont="1" applyAlignment="1">
      <alignment horizontal="left" wrapText="1"/>
    </xf>
    <xf numFmtId="0" fontId="0" fillId="0" borderId="0" xfId="0" applyAlignment="1">
      <alignment horizontal="center"/>
    </xf>
    <xf numFmtId="0" fontId="0" fillId="0" borderId="0" xfId="0" applyAlignment="1">
      <alignment horizontal="left" wrapText="1"/>
    </xf>
  </cellXfs>
  <cellStyles count="4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s>
  <dxfs count="1">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925"/>
          <c:y val="0.03025"/>
          <c:w val="0.9325"/>
          <c:h val="0.85825"/>
        </c:manualLayout>
      </c:layout>
      <c:barChart>
        <c:barDir val="col"/>
        <c:grouping val="clustered"/>
        <c:varyColors val="0"/>
        <c:ser>
          <c:idx val="2"/>
          <c:order val="0"/>
          <c:tx>
            <c:strRef>
              <c:f>'Figure 1'!$A$43</c:f>
              <c:strCache>
                <c:ptCount val="1"/>
                <c:pt idx="0">
                  <c:v>Balance</c:v>
                </c:pt>
              </c:strCache>
            </c:strRef>
          </c:tx>
          <c:spPr>
            <a:ln w="28575" cap="rnd" cmpd="sng">
              <a:solidFill>
                <a:srgbClr val="B9C31E">
                  <a:lumMod val="100000"/>
                </a:srgbClr>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1'!$B$40:$V$40</c:f>
              <c:numCache/>
            </c:numRef>
          </c:cat>
          <c:val>
            <c:numRef>
              <c:f>'Figure 1'!$B$43:$V$43</c:f>
              <c:numCache/>
            </c:numRef>
          </c:val>
        </c:ser>
        <c:gapWidth val="76"/>
        <c:axId val="62462519"/>
        <c:axId val="3593792"/>
      </c:barChart>
      <c:lineChart>
        <c:grouping val="standard"/>
        <c:varyColors val="0"/>
        <c:ser>
          <c:idx val="0"/>
          <c:order val="1"/>
          <c:tx>
            <c:strRef>
              <c:f>'Figure 1'!$A$41</c:f>
              <c:strCache>
                <c:ptCount val="1"/>
                <c:pt idx="0">
                  <c:v>Export</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1'!$B$40:$V$40</c:f>
              <c:numCache/>
            </c:numRef>
          </c:cat>
          <c:val>
            <c:numRef>
              <c:f>'Figure 1'!$B$41:$V$41</c:f>
              <c:numCache/>
            </c:numRef>
          </c:val>
          <c:smooth val="0"/>
        </c:ser>
        <c:ser>
          <c:idx val="1"/>
          <c:order val="2"/>
          <c:tx>
            <c:strRef>
              <c:f>'Figure 1'!$A$42</c:f>
              <c:strCache>
                <c:ptCount val="1"/>
                <c:pt idx="0">
                  <c:v>Import</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1'!$B$40:$V$40</c:f>
              <c:numCache/>
            </c:numRef>
          </c:cat>
          <c:val>
            <c:numRef>
              <c:f>'Figure 1'!$B$42:$V$42</c:f>
              <c:numCache/>
            </c:numRef>
          </c:val>
          <c:smooth val="0"/>
        </c:ser>
        <c:axId val="62462519"/>
        <c:axId val="3593792"/>
      </c:lineChart>
      <c:catAx>
        <c:axId val="62462519"/>
        <c:scaling>
          <c:orientation val="minMax"/>
        </c:scaling>
        <c:axPos val="b"/>
        <c:delete val="0"/>
        <c:numFmt formatCode="General" sourceLinked="0"/>
        <c:majorTickMark val="out"/>
        <c:minorTickMark val="none"/>
        <c:tickLblPos val="low"/>
        <c:spPr>
          <a:ln>
            <a:solidFill>
              <a:srgbClr val="000000"/>
            </a:solidFill>
            <a:prstDash val="solid"/>
          </a:ln>
        </c:spPr>
        <c:crossAx val="3593792"/>
        <c:crosses val="autoZero"/>
        <c:auto val="1"/>
        <c:lblOffset val="100"/>
        <c:noMultiLvlLbl val="0"/>
      </c:catAx>
      <c:valAx>
        <c:axId val="3593792"/>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2462519"/>
        <c:crosses val="autoZero"/>
        <c:crossBetween val="between"/>
        <c:dispUnits/>
      </c:valAx>
    </c:plotArea>
    <c:legend>
      <c:legendPos val="b"/>
      <c:layout/>
      <c:overlay val="0"/>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575"/>
          <c:y val="0.04925"/>
          <c:w val="0.96975"/>
          <c:h val="0.9015"/>
        </c:manualLayout>
      </c:layout>
      <c:lineChart>
        <c:grouping val="standard"/>
        <c:varyColors val="0"/>
        <c:ser>
          <c:idx val="5"/>
          <c:order val="0"/>
          <c:tx>
            <c:strRef>
              <c:f>'Figure 3'!$A$51</c:f>
              <c:strCache>
                <c:ptCount val="1"/>
                <c:pt idx="0">
                  <c:v>Import weight</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1"/>
              </a:solidFill>
              <a:ln>
                <a:solidFill>
                  <a:schemeClr val="accent1"/>
                </a:solidFill>
              </a:ln>
            </c:spPr>
          </c:marker>
          <c:dLbls>
            <c:numFmt formatCode="General" sourceLinked="1"/>
            <c:showLegendKey val="0"/>
            <c:showVal val="0"/>
            <c:showBubbleSize val="0"/>
            <c:showCatName val="0"/>
            <c:showSerName val="0"/>
            <c:showLeaderLines val="1"/>
            <c:showPercent val="0"/>
          </c:dLbls>
          <c:cat>
            <c:numRef>
              <c:f>'Figure 3'!$B$47:$V$47</c:f>
              <c:numCache/>
            </c:numRef>
          </c:cat>
          <c:val>
            <c:numRef>
              <c:f>'Figure 3'!$B$51:$V$51</c:f>
              <c:numCache/>
            </c:numRef>
          </c:val>
          <c:smooth val="0"/>
        </c:ser>
        <c:marker val="1"/>
        <c:axId val="7676945"/>
        <c:axId val="34932682"/>
      </c:lineChart>
      <c:catAx>
        <c:axId val="7676945"/>
        <c:scaling>
          <c:orientation val="minMax"/>
        </c:scaling>
        <c:axPos val="b"/>
        <c:delete val="1"/>
        <c:majorTickMark val="out"/>
        <c:minorTickMark val="none"/>
        <c:tickLblPos val="nextTo"/>
        <c:crossAx val="34932682"/>
        <c:crosses val="autoZero"/>
        <c:auto val="1"/>
        <c:lblOffset val="100"/>
        <c:tickLblSkip val="3"/>
        <c:noMultiLvlLbl val="0"/>
      </c:catAx>
      <c:valAx>
        <c:axId val="34932682"/>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7676945"/>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
          <c:y val="0.068"/>
          <c:w val="0.91375"/>
          <c:h val="0.7725"/>
        </c:manualLayout>
      </c:layout>
      <c:barChart>
        <c:barDir val="col"/>
        <c:grouping val="clustered"/>
        <c:varyColors val="0"/>
        <c:ser>
          <c:idx val="1"/>
          <c:order val="0"/>
          <c:tx>
            <c:strRef>
              <c:f>'Figure 3'!$A$53</c:f>
              <c:strCache>
                <c:ptCount val="1"/>
                <c:pt idx="0">
                  <c:v>Average price imports</c:v>
                </c:pt>
              </c:strCache>
            </c:strRef>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3'!$B$47:$V$47</c:f>
              <c:numCache/>
            </c:numRef>
          </c:cat>
          <c:val>
            <c:numRef>
              <c:f>'Figure 3'!$B$53:$V$53</c:f>
              <c:numCache/>
            </c:numRef>
          </c:val>
        </c:ser>
        <c:gapWidth val="75"/>
        <c:axId val="45005819"/>
        <c:axId val="15194852"/>
      </c:barChart>
      <c:catAx>
        <c:axId val="4500581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000" u="none" baseline="0">
                <a:solidFill>
                  <a:srgbClr val="000000"/>
                </a:solidFill>
                <a:latin typeface="Arial"/>
                <a:ea typeface="Arial"/>
                <a:cs typeface="Arial"/>
              </a:defRPr>
            </a:pPr>
          </a:p>
        </c:txPr>
        <c:crossAx val="15194852"/>
        <c:crosses val="autoZero"/>
        <c:auto val="1"/>
        <c:lblOffset val="100"/>
        <c:tickLblSkip val="1"/>
        <c:noMultiLvlLbl val="0"/>
      </c:catAx>
      <c:valAx>
        <c:axId val="15194852"/>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45005819"/>
        <c:crosses val="autoZero"/>
        <c:crossBetween val="between"/>
        <c:dispUnits/>
        <c:majorUnit val="0.5"/>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solidFill>
                  <a:srgbClr val="000000"/>
                </a:solidFill>
              </a:rPr>
              <a:t>Exports</a:t>
            </a:r>
          </a:p>
        </c:rich>
      </c:tx>
      <c:layout/>
      <c:overlay val="0"/>
      <c:spPr>
        <a:noFill/>
        <a:ln>
          <a:noFill/>
        </a:ln>
      </c:spPr>
    </c:title>
    <c:plotArea>
      <c:layout>
        <c:manualLayout>
          <c:layoutTarget val="inner"/>
          <c:xMode val="edge"/>
          <c:yMode val="edge"/>
          <c:x val="0.25675"/>
          <c:y val="0.26125"/>
          <c:w val="0.49375"/>
          <c:h val="0.566"/>
        </c:manualLayout>
      </c:layout>
      <c:pieChart>
        <c:varyColors val="1"/>
        <c:ser>
          <c:idx val="0"/>
          <c:order val="0"/>
          <c:tx>
            <c:strRef>
              <c:f>'Figure 4'!$B$30</c:f>
              <c:strCache>
                <c:ptCount val="1"/>
                <c:pt idx="0">
                  <c:v>EUR billion</c:v>
                </c:pt>
              </c:strCache>
            </c:strRef>
          </c:tx>
          <c:explosion val="0"/>
          <c:extLst>
            <c:ext xmlns:c14="http://schemas.microsoft.com/office/drawing/2007/8/2/chart" uri="{6F2FDCE9-48DA-4B69-8628-5D25D57E5C99}">
              <c14:invertSolidFillFmt>
                <c14:spPr>
                  <a:solidFill>
                    <a:srgbClr val="000000"/>
                  </a:solidFill>
                </c14:spPr>
              </c14:invertSolidFillFmt>
            </c:ext>
          </c:extLst>
          <c:dPt>
            <c:idx val="3"/>
            <c:spPr>
              <a:solidFill>
                <a:schemeClr val="accent4"/>
              </a:solidFill>
            </c:spPr>
          </c:dPt>
          <c:dLbls>
            <c:numFmt formatCode="0_i%" sourceLinked="0"/>
            <c:spPr>
              <a:noFill/>
              <a:ln>
                <a:noFill/>
              </a:ln>
            </c:spPr>
            <c:dLblPos val="outEnd"/>
            <c:showLegendKey val="0"/>
            <c:showVal val="0"/>
            <c:showBubbleSize val="0"/>
            <c:showCatName val="1"/>
            <c:showSerName val="0"/>
            <c:showLeaderLines val="1"/>
            <c:showPercent val="1"/>
          </c:dLbls>
          <c:cat>
            <c:strRef>
              <c:f>'Figure 4'!$A$31:$A$35</c:f>
              <c:strCache/>
            </c:strRef>
          </c:cat>
          <c:val>
            <c:numRef>
              <c:f>'Figure 4'!$B$31:$B$35</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solidFill>
                  <a:srgbClr val="000000"/>
                </a:solidFill>
              </a:rPr>
              <a:t>Imports</a:t>
            </a:r>
          </a:p>
        </c:rich>
      </c:tx>
      <c:layout/>
      <c:overlay val="0"/>
      <c:spPr>
        <a:noFill/>
        <a:ln>
          <a:noFill/>
        </a:ln>
      </c:spPr>
    </c:title>
    <c:plotArea>
      <c:layout>
        <c:manualLayout>
          <c:layoutTarget val="inner"/>
          <c:xMode val="edge"/>
          <c:yMode val="edge"/>
          <c:x val="0.25675"/>
          <c:y val="0.26125"/>
          <c:w val="0.49375"/>
          <c:h val="0.566"/>
        </c:manualLayout>
      </c:layout>
      <c:pieChart>
        <c:varyColors val="1"/>
        <c:ser>
          <c:idx val="0"/>
          <c:order val="0"/>
          <c:tx>
            <c:strRef>
              <c:f>'Figure 4'!$F$30</c:f>
              <c:strCache>
                <c:ptCount val="1"/>
                <c:pt idx="0">
                  <c:v>Share</c:v>
                </c:pt>
              </c:strCache>
            </c:strRef>
          </c:tx>
          <c:spPr>
            <a:solidFill>
              <a:schemeClr val="accent3"/>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c:spPr>
          </c:dPt>
          <c:dPt>
            <c:idx val="1"/>
            <c:spPr>
              <a:solidFill>
                <a:schemeClr val="accent2"/>
              </a:solidFill>
            </c:spPr>
          </c:dPt>
          <c:dPt>
            <c:idx val="3"/>
            <c:spPr>
              <a:solidFill>
                <a:schemeClr val="accent4"/>
              </a:solidFill>
            </c:spPr>
          </c:dPt>
          <c:dLbls>
            <c:numFmt formatCode="0_i%" sourceLinked="0"/>
            <c:spPr>
              <a:noFill/>
              <a:ln>
                <a:noFill/>
              </a:ln>
            </c:spPr>
            <c:dLblPos val="outEnd"/>
            <c:showLegendKey val="0"/>
            <c:showVal val="0"/>
            <c:showBubbleSize val="0"/>
            <c:showCatName val="1"/>
            <c:showSerName val="0"/>
            <c:showLeaderLines val="1"/>
            <c:showPercent val="1"/>
          </c:dLbls>
          <c:cat>
            <c:strRef>
              <c:f>'Figure 4'!$A$31:$A$35</c:f>
              <c:strCache/>
            </c:strRef>
          </c:cat>
          <c:val>
            <c:numRef>
              <c:f>'Figure 4'!$E$31:$E$35</c:f>
              <c:numCache/>
            </c:numRef>
          </c:val>
        </c:ser>
      </c:pieChart>
    </c:plotArea>
    <c:plotVisOnly val="1"/>
    <c:dispBlanksAs val="gap"/>
    <c:showDLblsOverMax val="0"/>
  </c:chart>
  <c:spPr>
    <a:solidFill>
      <a:srgbClr val="FFFFFF">
        <a:alpha val="0"/>
      </a:srgbClr>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57"/>
          <c:y val="0.017"/>
          <c:w val="0.525"/>
          <c:h val="0.9465"/>
        </c:manualLayout>
      </c:layout>
      <c:barChart>
        <c:barDir val="bar"/>
        <c:grouping val="clustered"/>
        <c:varyColors val="0"/>
        <c:ser>
          <c:idx val="1"/>
          <c:order val="0"/>
          <c:tx>
            <c:strRef>
              <c:f>'Figure 5'!$T$8</c:f>
              <c:strCache>
                <c:ptCount val="1"/>
                <c:pt idx="0">
                  <c:v>Animal products 
exports</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5'!$S$9:$S$59</c:f>
              <c:strCache/>
            </c:strRef>
          </c:cat>
          <c:val>
            <c:numRef>
              <c:f>'Figure 5'!$T$9:$T$59</c:f>
              <c:numCache/>
            </c:numRef>
          </c:val>
        </c:ser>
        <c:ser>
          <c:idx val="4"/>
          <c:order val="1"/>
          <c:tx>
            <c:strRef>
              <c:f>'Figure 5'!$X$8</c:f>
              <c:strCache>
                <c:ptCount val="1"/>
                <c:pt idx="0">
                  <c:v>Animal products
 imports</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5'!$S$9:$S$59</c:f>
              <c:strCache/>
            </c:strRef>
          </c:cat>
          <c:val>
            <c:numRef>
              <c:f>'Figure 5'!$X$9:$X$59</c:f>
              <c:numCache/>
            </c:numRef>
          </c:val>
        </c:ser>
        <c:ser>
          <c:idx val="2"/>
          <c:order val="2"/>
          <c:tx>
            <c:strRef>
              <c:f>'Figure 5'!$U$8</c:f>
              <c:strCache>
                <c:ptCount val="1"/>
                <c:pt idx="0">
                  <c:v>Vegetable products
 exports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5'!$S$9:$S$59</c:f>
              <c:strCache/>
            </c:strRef>
          </c:cat>
          <c:val>
            <c:numRef>
              <c:f>'Figure 5'!$U$9:$U$59</c:f>
              <c:numCache/>
            </c:numRef>
          </c:val>
        </c:ser>
        <c:ser>
          <c:idx val="5"/>
          <c:order val="3"/>
          <c:tx>
            <c:strRef>
              <c:f>'Figure 5'!$Y$8</c:f>
              <c:strCache>
                <c:ptCount val="1"/>
                <c:pt idx="0">
                  <c:v>Vegetable products
 imports</c:v>
                </c:pt>
              </c:strCache>
            </c:strRef>
          </c:tx>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5'!$S$9:$S$59</c:f>
              <c:strCache/>
            </c:strRef>
          </c:cat>
          <c:val>
            <c:numRef>
              <c:f>'Figure 5'!$Y$9:$Y$59</c:f>
              <c:numCache/>
            </c:numRef>
          </c:val>
        </c:ser>
        <c:ser>
          <c:idx val="6"/>
          <c:order val="4"/>
          <c:tx>
            <c:strRef>
              <c:f>'Figure 5'!$V$8</c:f>
              <c:strCache>
                <c:ptCount val="1"/>
                <c:pt idx="0">
                  <c:v>Fats and oils exports</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5'!$V$9:$V$59</c:f>
              <c:numCache/>
            </c:numRef>
          </c:val>
        </c:ser>
        <c:ser>
          <c:idx val="7"/>
          <c:order val="5"/>
          <c:tx>
            <c:strRef>
              <c:f>'Figure 5'!$Z$8</c:f>
              <c:strCache>
                <c:ptCount val="1"/>
                <c:pt idx="0">
                  <c:v>Fats and oils imports</c:v>
                </c:pt>
              </c:strCache>
            </c:strRef>
          </c:tx>
          <c:spPr>
            <a:solidFill>
              <a:schemeClr val="accent3">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5'!$Z$9:$Z$59</c:f>
              <c:numCache/>
            </c:numRef>
          </c:val>
        </c:ser>
        <c:ser>
          <c:idx val="3"/>
          <c:order val="6"/>
          <c:tx>
            <c:strRef>
              <c:f>'Figure 5'!$W$8</c:f>
              <c:strCache>
                <c:ptCount val="1"/>
                <c:pt idx="0">
                  <c:v>Foodstuffs
  exports</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5'!$S$9:$S$59</c:f>
              <c:strCache/>
            </c:strRef>
          </c:cat>
          <c:val>
            <c:numRef>
              <c:f>'Figure 5'!$W$9:$W$59</c:f>
              <c:numCache/>
            </c:numRef>
          </c:val>
        </c:ser>
        <c:ser>
          <c:idx val="0"/>
          <c:order val="7"/>
          <c:tx>
            <c:strRef>
              <c:f>'Figure 5'!$AA$8</c:f>
              <c:strCache>
                <c:ptCount val="1"/>
                <c:pt idx="0">
                  <c:v>Foodstuffs
  imports</c:v>
                </c:pt>
              </c:strCache>
            </c:strRef>
          </c:tx>
          <c:spPr>
            <a:solidFill>
              <a:schemeClr val="accent4">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5'!$S$9:$S$59</c:f>
              <c:strCache/>
            </c:strRef>
          </c:cat>
          <c:val>
            <c:numRef>
              <c:f>'Figure 5'!$AA$9:$AA$59</c:f>
              <c:numCache/>
            </c:numRef>
          </c:val>
        </c:ser>
        <c:overlap val="100"/>
        <c:gapWidth val="20"/>
        <c:axId val="60800197"/>
        <c:axId val="43059166"/>
      </c:barChart>
      <c:catAx>
        <c:axId val="60800197"/>
        <c:scaling>
          <c:orientation val="maxMin"/>
        </c:scaling>
        <c:axPos val="l"/>
        <c:delete val="0"/>
        <c:numFmt formatCode="General" sourceLinked="0"/>
        <c:majorTickMark val="out"/>
        <c:minorTickMark val="none"/>
        <c:tickLblPos val="nextTo"/>
        <c:spPr>
          <a:ln>
            <a:solidFill>
              <a:srgbClr val="000000"/>
            </a:solidFill>
            <a:prstDash val="solid"/>
          </a:ln>
        </c:spPr>
        <c:txPr>
          <a:bodyPr/>
          <a:lstStyle/>
          <a:p>
            <a:pPr>
              <a:defRPr lang="en-US" cap="none" sz="900" u="none" baseline="0">
                <a:latin typeface="Arial"/>
                <a:ea typeface="Arial"/>
                <a:cs typeface="Arial"/>
              </a:defRPr>
            </a:pPr>
          </a:p>
        </c:txPr>
        <c:crossAx val="43059166"/>
        <c:crosses val="autoZero"/>
        <c:auto val="1"/>
        <c:lblOffset val="100"/>
        <c:noMultiLvlLbl val="0"/>
      </c:catAx>
      <c:valAx>
        <c:axId val="43059166"/>
        <c:scaling>
          <c:orientation val="minMax"/>
          <c:max val="4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0800197"/>
        <c:crosses val="max"/>
        <c:crossBetween val="between"/>
        <c:dispUnits/>
      </c:valAx>
    </c:plotArea>
    <c:legend>
      <c:legendPos val="r"/>
      <c:layout>
        <c:manualLayout>
          <c:xMode val="edge"/>
          <c:yMode val="edge"/>
          <c:x val="0.91625"/>
          <c:y val="0.22725"/>
          <c:w val="0.08375"/>
          <c:h val="0.457"/>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925"/>
          <c:y val="0.0305"/>
          <c:w val="0.9325"/>
          <c:h val="0.837"/>
        </c:manualLayout>
      </c:layout>
      <c:barChart>
        <c:barDir val="col"/>
        <c:grouping val="clustered"/>
        <c:varyColors val="0"/>
        <c:ser>
          <c:idx val="2"/>
          <c:order val="0"/>
          <c:tx>
            <c:strRef>
              <c:f>'Figure 6'!$A$43</c:f>
              <c:strCache>
                <c:ptCount val="1"/>
                <c:pt idx="0">
                  <c:v>Balance</c:v>
                </c:pt>
              </c:strCache>
            </c:strRef>
          </c:tx>
          <c:spPr>
            <a:ln w="28575" cap="rnd" cmpd="sng">
              <a:solidFill>
                <a:srgbClr val="B9C31E">
                  <a:lumMod val="100000"/>
                </a:srgbClr>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6'!$B$40:$V$40</c:f>
              <c:numCache/>
            </c:numRef>
          </c:cat>
          <c:val>
            <c:numRef>
              <c:f>'Figure 6'!$B$43:$V$43</c:f>
              <c:numCache/>
            </c:numRef>
          </c:val>
        </c:ser>
        <c:gapWidth val="76"/>
        <c:axId val="38453359"/>
        <c:axId val="44357816"/>
      </c:barChart>
      <c:lineChart>
        <c:grouping val="standard"/>
        <c:varyColors val="0"/>
        <c:ser>
          <c:idx val="0"/>
          <c:order val="1"/>
          <c:tx>
            <c:strRef>
              <c:f>'Figure 6'!$A$41</c:f>
              <c:strCache>
                <c:ptCount val="1"/>
                <c:pt idx="0">
                  <c:v>Export</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6'!$B$40:$V$40</c:f>
              <c:numCache/>
            </c:numRef>
          </c:cat>
          <c:val>
            <c:numRef>
              <c:f>'Figure 6'!$B$41:$V$41</c:f>
              <c:numCache/>
            </c:numRef>
          </c:val>
          <c:smooth val="0"/>
        </c:ser>
        <c:ser>
          <c:idx val="1"/>
          <c:order val="2"/>
          <c:tx>
            <c:strRef>
              <c:f>'Figure 6'!$A$42</c:f>
              <c:strCache>
                <c:ptCount val="1"/>
                <c:pt idx="0">
                  <c:v>Import</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6'!$B$40:$V$40</c:f>
              <c:numCache/>
            </c:numRef>
          </c:cat>
          <c:val>
            <c:numRef>
              <c:f>'Figure 6'!$B$42:$V$42</c:f>
              <c:numCache/>
            </c:numRef>
          </c:val>
          <c:smooth val="0"/>
        </c:ser>
        <c:axId val="38453359"/>
        <c:axId val="44357816"/>
      </c:lineChart>
      <c:catAx>
        <c:axId val="38453359"/>
        <c:scaling>
          <c:orientation val="minMax"/>
        </c:scaling>
        <c:axPos val="b"/>
        <c:delete val="0"/>
        <c:numFmt formatCode="General" sourceLinked="0"/>
        <c:majorTickMark val="out"/>
        <c:minorTickMark val="none"/>
        <c:tickLblPos val="low"/>
        <c:spPr>
          <a:ln>
            <a:solidFill>
              <a:srgbClr val="000000"/>
            </a:solidFill>
            <a:prstDash val="solid"/>
          </a:ln>
        </c:spPr>
        <c:crossAx val="44357816"/>
        <c:crosses val="autoZero"/>
        <c:auto val="1"/>
        <c:lblOffset val="100"/>
        <c:noMultiLvlLbl val="0"/>
      </c:catAx>
      <c:valAx>
        <c:axId val="4435781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8453359"/>
        <c:crosses val="autoZero"/>
        <c:crossBetween val="between"/>
        <c:dispUnits/>
      </c:valAx>
    </c:plotArea>
    <c:legend>
      <c:legendPos val="b"/>
      <c:layout/>
      <c:overlay val="0"/>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925"/>
          <c:y val="0.0305"/>
          <c:w val="0.9325"/>
          <c:h val="0.85625"/>
        </c:manualLayout>
      </c:layout>
      <c:barChart>
        <c:barDir val="col"/>
        <c:grouping val="clustered"/>
        <c:varyColors val="0"/>
        <c:ser>
          <c:idx val="2"/>
          <c:order val="0"/>
          <c:tx>
            <c:strRef>
              <c:f>'Figure 7'!$A$43</c:f>
              <c:strCache>
                <c:ptCount val="1"/>
                <c:pt idx="0">
                  <c:v>Balance</c:v>
                </c:pt>
              </c:strCache>
            </c:strRef>
          </c:tx>
          <c:spPr>
            <a:ln w="28575" cap="rnd" cmpd="sng">
              <a:solidFill>
                <a:srgbClr val="B9C31E">
                  <a:lumMod val="100000"/>
                </a:srgbClr>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7'!$B$40:$V$40</c:f>
              <c:numCache/>
            </c:numRef>
          </c:cat>
          <c:val>
            <c:numRef>
              <c:f>'Figure 7'!$B$43:$V$43</c:f>
              <c:numCache/>
            </c:numRef>
          </c:val>
        </c:ser>
        <c:gapWidth val="76"/>
        <c:axId val="45367545"/>
        <c:axId val="35813234"/>
      </c:barChart>
      <c:lineChart>
        <c:grouping val="standard"/>
        <c:varyColors val="0"/>
        <c:ser>
          <c:idx val="0"/>
          <c:order val="1"/>
          <c:tx>
            <c:strRef>
              <c:f>'Figure 7'!$A$41</c:f>
              <c:strCache>
                <c:ptCount val="1"/>
                <c:pt idx="0">
                  <c:v>Export</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7'!$B$40:$V$40</c:f>
              <c:numCache/>
            </c:numRef>
          </c:cat>
          <c:val>
            <c:numRef>
              <c:f>'Figure 7'!$B$41:$V$41</c:f>
              <c:numCache/>
            </c:numRef>
          </c:val>
          <c:smooth val="0"/>
        </c:ser>
        <c:ser>
          <c:idx val="1"/>
          <c:order val="2"/>
          <c:tx>
            <c:strRef>
              <c:f>'Figure 7'!$A$42</c:f>
              <c:strCache>
                <c:ptCount val="1"/>
                <c:pt idx="0">
                  <c:v>Import</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7'!$B$40:$V$40</c:f>
              <c:numCache/>
            </c:numRef>
          </c:cat>
          <c:val>
            <c:numRef>
              <c:f>'Figure 7'!$B$42:$V$42</c:f>
              <c:numCache/>
            </c:numRef>
          </c:val>
          <c:smooth val="0"/>
        </c:ser>
        <c:axId val="45367545"/>
        <c:axId val="35813234"/>
      </c:lineChart>
      <c:catAx>
        <c:axId val="45367545"/>
        <c:scaling>
          <c:orientation val="minMax"/>
        </c:scaling>
        <c:axPos val="b"/>
        <c:delete val="0"/>
        <c:numFmt formatCode="General" sourceLinked="0"/>
        <c:majorTickMark val="out"/>
        <c:minorTickMark val="none"/>
        <c:tickLblPos val="low"/>
        <c:spPr>
          <a:ln>
            <a:solidFill>
              <a:srgbClr val="000000"/>
            </a:solidFill>
            <a:prstDash val="solid"/>
          </a:ln>
        </c:spPr>
        <c:crossAx val="35813234"/>
        <c:crosses val="autoZero"/>
        <c:auto val="1"/>
        <c:lblOffset val="100"/>
        <c:noMultiLvlLbl val="0"/>
      </c:catAx>
      <c:valAx>
        <c:axId val="3581323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5367545"/>
        <c:crosses val="autoZero"/>
        <c:crossBetween val="between"/>
        <c:dispUnits/>
      </c:valAx>
    </c:plotArea>
    <c:legend>
      <c:legendPos val="b"/>
      <c:layout/>
      <c:overlay val="0"/>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925"/>
          <c:y val="0.0305"/>
          <c:w val="0.9325"/>
          <c:h val="0.85625"/>
        </c:manualLayout>
      </c:layout>
      <c:barChart>
        <c:barDir val="col"/>
        <c:grouping val="clustered"/>
        <c:varyColors val="0"/>
        <c:ser>
          <c:idx val="2"/>
          <c:order val="0"/>
          <c:tx>
            <c:strRef>
              <c:f>'Figure 8'!$A$43</c:f>
              <c:strCache>
                <c:ptCount val="1"/>
                <c:pt idx="0">
                  <c:v>Balance</c:v>
                </c:pt>
              </c:strCache>
            </c:strRef>
          </c:tx>
          <c:spPr>
            <a:ln w="28575" cap="rnd" cmpd="sng">
              <a:solidFill>
                <a:srgbClr val="B9C31E">
                  <a:lumMod val="100000"/>
                </a:srgbClr>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8'!$B$40:$V$40</c:f>
              <c:numCache/>
            </c:numRef>
          </c:cat>
          <c:val>
            <c:numRef>
              <c:f>'Figure 8'!$B$43:$V$43</c:f>
              <c:numCache/>
            </c:numRef>
          </c:val>
        </c:ser>
        <c:gapWidth val="76"/>
        <c:axId val="28088419"/>
        <c:axId val="57536012"/>
      </c:barChart>
      <c:lineChart>
        <c:grouping val="standard"/>
        <c:varyColors val="0"/>
        <c:ser>
          <c:idx val="0"/>
          <c:order val="1"/>
          <c:tx>
            <c:strRef>
              <c:f>'Figure 8'!$A$41</c:f>
              <c:strCache>
                <c:ptCount val="1"/>
                <c:pt idx="0">
                  <c:v>Export</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8'!$B$40:$V$40</c:f>
              <c:numCache/>
            </c:numRef>
          </c:cat>
          <c:val>
            <c:numRef>
              <c:f>'Figure 8'!$B$41:$V$41</c:f>
              <c:numCache/>
            </c:numRef>
          </c:val>
          <c:smooth val="0"/>
        </c:ser>
        <c:ser>
          <c:idx val="1"/>
          <c:order val="2"/>
          <c:tx>
            <c:strRef>
              <c:f>'Figure 8'!$A$42</c:f>
              <c:strCache>
                <c:ptCount val="1"/>
                <c:pt idx="0">
                  <c:v>Import</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8'!$B$40:$V$40</c:f>
              <c:numCache/>
            </c:numRef>
          </c:cat>
          <c:val>
            <c:numRef>
              <c:f>'Figure 8'!$B$42:$V$42</c:f>
              <c:numCache/>
            </c:numRef>
          </c:val>
          <c:smooth val="0"/>
        </c:ser>
        <c:axId val="28088419"/>
        <c:axId val="57536012"/>
      </c:lineChart>
      <c:catAx>
        <c:axId val="28088419"/>
        <c:scaling>
          <c:orientation val="minMax"/>
        </c:scaling>
        <c:axPos val="b"/>
        <c:delete val="0"/>
        <c:numFmt formatCode="General" sourceLinked="0"/>
        <c:majorTickMark val="out"/>
        <c:minorTickMark val="none"/>
        <c:tickLblPos val="low"/>
        <c:spPr>
          <a:ln>
            <a:solidFill>
              <a:srgbClr val="000000"/>
            </a:solidFill>
            <a:prstDash val="solid"/>
          </a:ln>
        </c:spPr>
        <c:crossAx val="57536012"/>
        <c:crosses val="autoZero"/>
        <c:auto val="1"/>
        <c:lblOffset val="100"/>
        <c:noMultiLvlLbl val="0"/>
      </c:catAx>
      <c:valAx>
        <c:axId val="57536012"/>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8088419"/>
        <c:crosses val="autoZero"/>
        <c:crossBetween val="between"/>
        <c:dispUnits/>
      </c:valAx>
    </c:plotArea>
    <c:legend>
      <c:legendPos val="b"/>
      <c:layout/>
      <c:overlay val="0"/>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7"/>
          <c:y val="0.0305"/>
          <c:w val="0.91475"/>
          <c:h val="0.83125"/>
        </c:manualLayout>
      </c:layout>
      <c:barChart>
        <c:barDir val="col"/>
        <c:grouping val="clustered"/>
        <c:varyColors val="0"/>
        <c:ser>
          <c:idx val="2"/>
          <c:order val="0"/>
          <c:tx>
            <c:strRef>
              <c:f>'Figure 9'!$A$43</c:f>
              <c:strCache>
                <c:ptCount val="1"/>
                <c:pt idx="0">
                  <c:v>Balance</c:v>
                </c:pt>
              </c:strCache>
            </c:strRef>
          </c:tx>
          <c:spPr>
            <a:ln w="28575" cap="rnd" cmpd="sng">
              <a:solidFill>
                <a:srgbClr val="B9C31E">
                  <a:lumMod val="100000"/>
                </a:srgbClr>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9'!$B$40:$V$40</c:f>
              <c:numCache/>
            </c:numRef>
          </c:cat>
          <c:val>
            <c:numRef>
              <c:f>'Figure 9'!$B$43:$V$43</c:f>
              <c:numCache/>
            </c:numRef>
          </c:val>
        </c:ser>
        <c:gapWidth val="76"/>
        <c:axId val="58327213"/>
        <c:axId val="36316806"/>
      </c:barChart>
      <c:lineChart>
        <c:grouping val="standard"/>
        <c:varyColors val="0"/>
        <c:ser>
          <c:idx val="0"/>
          <c:order val="1"/>
          <c:tx>
            <c:strRef>
              <c:f>'Figure 9'!$A$41</c:f>
              <c:strCache>
                <c:ptCount val="1"/>
                <c:pt idx="0">
                  <c:v>Export</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9'!$B$40:$V$40</c:f>
              <c:numCache/>
            </c:numRef>
          </c:cat>
          <c:val>
            <c:numRef>
              <c:f>'Figure 9'!$B$41:$V$41</c:f>
              <c:numCache/>
            </c:numRef>
          </c:val>
          <c:smooth val="0"/>
        </c:ser>
        <c:ser>
          <c:idx val="1"/>
          <c:order val="2"/>
          <c:tx>
            <c:strRef>
              <c:f>'Figure 9'!$A$42</c:f>
              <c:strCache>
                <c:ptCount val="1"/>
                <c:pt idx="0">
                  <c:v>Import</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9'!$B$40:$V$40</c:f>
              <c:numCache/>
            </c:numRef>
          </c:cat>
          <c:val>
            <c:numRef>
              <c:f>'Figure 9'!$B$42:$V$42</c:f>
              <c:numCache/>
            </c:numRef>
          </c:val>
          <c:smooth val="0"/>
        </c:ser>
        <c:axId val="58327213"/>
        <c:axId val="36316806"/>
      </c:lineChart>
      <c:catAx>
        <c:axId val="58327213"/>
        <c:scaling>
          <c:orientation val="minMax"/>
        </c:scaling>
        <c:axPos val="b"/>
        <c:delete val="0"/>
        <c:numFmt formatCode="General" sourceLinked="0"/>
        <c:majorTickMark val="out"/>
        <c:minorTickMark val="none"/>
        <c:tickLblPos val="low"/>
        <c:spPr>
          <a:ln>
            <a:solidFill>
              <a:srgbClr val="000000"/>
            </a:solidFill>
            <a:prstDash val="solid"/>
          </a:ln>
        </c:spPr>
        <c:crossAx val="36316806"/>
        <c:crosses val="autoZero"/>
        <c:auto val="1"/>
        <c:lblOffset val="100"/>
        <c:noMultiLvlLbl val="0"/>
      </c:catAx>
      <c:valAx>
        <c:axId val="3631680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8327213"/>
        <c:crosses val="autoZero"/>
        <c:crossBetween val="between"/>
        <c:dispUnits/>
      </c:valAx>
    </c:plotArea>
    <c:legend>
      <c:legendPos val="b"/>
      <c:layout/>
      <c:overlay val="0"/>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Exports</a:t>
            </a:r>
          </a:p>
        </c:rich>
      </c:tx>
      <c:layout/>
      <c:overlay val="1"/>
      <c:spPr>
        <a:noFill/>
        <a:ln>
          <a:noFill/>
        </a:ln>
      </c:spPr>
    </c:title>
    <c:plotArea>
      <c:layout>
        <c:manualLayout>
          <c:layoutTarget val="inner"/>
          <c:xMode val="edge"/>
          <c:yMode val="edge"/>
          <c:x val="0.25675"/>
          <c:y val="0.2365"/>
          <c:w val="0.49375"/>
          <c:h val="0.58525"/>
        </c:manualLayout>
      </c:layout>
      <c:pieChart>
        <c:varyColors val="1"/>
        <c:ser>
          <c:idx val="0"/>
          <c:order val="0"/>
          <c:spPr>
            <a:solidFill>
              <a:schemeClr val="accent3"/>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D73C41"/>
              </a:solidFill>
              <a:ln>
                <a:noFill/>
                <a:round/>
              </a:ln>
            </c:spPr>
          </c:dPt>
          <c:dPt>
            <c:idx val="1"/>
            <c:spPr>
              <a:solidFill>
                <a:srgbClr val="E78A8D"/>
              </a:solidFill>
              <a:ln>
                <a:noFill/>
                <a:round/>
              </a:ln>
            </c:spPr>
          </c:dPt>
          <c:dPt>
            <c:idx val="2"/>
            <c:spPr>
              <a:solidFill>
                <a:srgbClr val="EFB1B3"/>
              </a:solidFill>
              <a:ln>
                <a:noFill/>
                <a:round/>
              </a:ln>
            </c:spPr>
          </c:dPt>
          <c:dPt>
            <c:idx val="3"/>
            <c:spPr>
              <a:solidFill>
                <a:srgbClr val="286EB4"/>
              </a:solidFill>
              <a:ln>
                <a:noFill/>
                <a:round/>
              </a:ln>
            </c:spPr>
          </c:dPt>
          <c:dPt>
            <c:idx val="4"/>
            <c:spPr>
              <a:solidFill>
                <a:srgbClr val="71A8DF"/>
              </a:solidFill>
              <a:ln>
                <a:noFill/>
                <a:round/>
              </a:ln>
            </c:spPr>
          </c:dPt>
          <c:dPt>
            <c:idx val="5"/>
            <c:spPr>
              <a:solidFill>
                <a:srgbClr val="A0C5EA"/>
              </a:solidFill>
              <a:ln>
                <a:noFill/>
                <a:round/>
              </a:ln>
            </c:spPr>
          </c:dPt>
          <c:dPt>
            <c:idx val="6"/>
            <c:spPr>
              <a:solidFill>
                <a:schemeClr val="accent3">
                  <a:lumMod val="40000"/>
                  <a:lumOff val="60000"/>
                </a:schemeClr>
              </a:solidFill>
              <a:ln>
                <a:noFill/>
                <a:round/>
              </a:ln>
            </c:spPr>
          </c:dPt>
          <c:dLbls>
            <c:dLbl>
              <c:idx val="3"/>
              <c:layout>
                <c:manualLayout>
                  <c:x val="0"/>
                  <c:y val="0.00875"/>
                </c:manualLayout>
              </c:layout>
              <c:dLblPos val="bestFit"/>
              <c:showLegendKey val="0"/>
              <c:showVal val="0"/>
              <c:showBubbleSize val="0"/>
              <c:showCatName val="1"/>
              <c:showSerName val="0"/>
              <c:showPercent val="1"/>
            </c:dLbl>
            <c:dLbl>
              <c:idx val="5"/>
              <c:layout>
                <c:manualLayout>
                  <c:x val="0"/>
                  <c:y val="0.00875"/>
                </c:manualLayout>
              </c:layout>
              <c:dLblPos val="bestFit"/>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0"/>
            <c:showPercent val="1"/>
          </c:dLbls>
          <c:cat>
            <c:strRef>
              <c:f>'Figure 10'!$B$34:$B$40</c:f>
              <c:strCache/>
            </c:strRef>
          </c:cat>
          <c:val>
            <c:numRef>
              <c:f>'Figure 10'!$C$34:$C$40</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925"/>
          <c:y val="0.03025"/>
          <c:w val="0.9325"/>
          <c:h val="0.85825"/>
        </c:manualLayout>
      </c:layout>
      <c:lineChart>
        <c:grouping val="standard"/>
        <c:varyColors val="0"/>
        <c:ser>
          <c:idx val="2"/>
          <c:order val="0"/>
          <c:tx>
            <c:strRef>
              <c:f>'Figure 2'!$A$43</c:f>
              <c:strCache>
                <c:ptCount val="1"/>
                <c:pt idx="0">
                  <c:v>Total</c:v>
                </c:pt>
              </c:strCache>
            </c:strRef>
          </c:tx>
          <c:spPr>
            <a:ln w="28575" cap="rnd" cmpd="sng">
              <a:solidFill>
                <a:srgbClr val="B9C31E">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2'!$B$40:$V$40</c:f>
              <c:numCache/>
            </c:numRef>
          </c:cat>
          <c:val>
            <c:numRef>
              <c:f>'Figure 2'!$B$43:$V$43</c:f>
              <c:numCache/>
            </c:numRef>
          </c:val>
          <c:smooth val="0"/>
        </c:ser>
        <c:ser>
          <c:idx val="0"/>
          <c:order val="1"/>
          <c:tx>
            <c:strRef>
              <c:f>'Figure 2'!$A$41</c:f>
              <c:strCache>
                <c:ptCount val="1"/>
                <c:pt idx="0">
                  <c:v>Export</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2'!$B$40:$V$40</c:f>
              <c:numCache/>
            </c:numRef>
          </c:cat>
          <c:val>
            <c:numRef>
              <c:f>'Figure 2'!$B$41:$V$41</c:f>
              <c:numCache/>
            </c:numRef>
          </c:val>
          <c:smooth val="0"/>
        </c:ser>
        <c:ser>
          <c:idx val="1"/>
          <c:order val="2"/>
          <c:tx>
            <c:strRef>
              <c:f>'Figure 2'!$A$42</c:f>
              <c:strCache>
                <c:ptCount val="1"/>
                <c:pt idx="0">
                  <c:v>Import</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2'!$B$40:$V$40</c:f>
              <c:numCache/>
            </c:numRef>
          </c:cat>
          <c:val>
            <c:numRef>
              <c:f>'Figure 2'!$B$42:$V$42</c:f>
              <c:numCache/>
            </c:numRef>
          </c:val>
          <c:smooth val="0"/>
        </c:ser>
        <c:axId val="3519553"/>
        <c:axId val="66396794"/>
      </c:lineChart>
      <c:catAx>
        <c:axId val="3519553"/>
        <c:scaling>
          <c:orientation val="minMax"/>
        </c:scaling>
        <c:axPos val="b"/>
        <c:delete val="0"/>
        <c:numFmt formatCode="General" sourceLinked="0"/>
        <c:majorTickMark val="out"/>
        <c:minorTickMark val="none"/>
        <c:tickLblPos val="low"/>
        <c:spPr>
          <a:ln>
            <a:solidFill>
              <a:srgbClr val="000000"/>
            </a:solidFill>
            <a:prstDash val="solid"/>
          </a:ln>
        </c:spPr>
        <c:crossAx val="66396794"/>
        <c:crosses val="autoZero"/>
        <c:auto val="1"/>
        <c:lblOffset val="100"/>
        <c:noMultiLvlLbl val="0"/>
      </c:catAx>
      <c:valAx>
        <c:axId val="6639679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519553"/>
        <c:crosses val="autoZero"/>
        <c:crossBetween val="between"/>
        <c:dispUnits/>
      </c:valAx>
    </c:plotArea>
    <c:legend>
      <c:legendPos val="b"/>
      <c:layout/>
      <c:overlay val="0"/>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Imports</a:t>
            </a:r>
          </a:p>
        </c:rich>
      </c:tx>
      <c:layout/>
      <c:overlay val="1"/>
      <c:spPr>
        <a:noFill/>
        <a:ln>
          <a:noFill/>
        </a:ln>
      </c:spPr>
    </c:title>
    <c:plotArea>
      <c:layout>
        <c:manualLayout>
          <c:layoutTarget val="inner"/>
          <c:xMode val="edge"/>
          <c:yMode val="edge"/>
          <c:x val="0.25675"/>
          <c:y val="0.2365"/>
          <c:w val="0.49375"/>
          <c:h val="0.58525"/>
        </c:manualLayout>
      </c:layout>
      <c:pieChart>
        <c:varyColors val="1"/>
        <c:ser>
          <c:idx val="0"/>
          <c:order val="0"/>
          <c:spPr>
            <a:solidFill>
              <a:schemeClr val="accent3"/>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solidFill>
              <a:ln>
                <a:noFill/>
                <a:round/>
              </a:ln>
            </c:spPr>
          </c:dPt>
          <c:dPt>
            <c:idx val="1"/>
            <c:spPr>
              <a:solidFill>
                <a:srgbClr val="D73C41"/>
              </a:solidFill>
              <a:ln>
                <a:noFill/>
                <a:round/>
              </a:ln>
            </c:spPr>
          </c:dPt>
          <c:dPt>
            <c:idx val="2"/>
            <c:spPr>
              <a:solidFill>
                <a:schemeClr val="accent4"/>
              </a:solidFill>
              <a:ln>
                <a:noFill/>
                <a:round/>
              </a:ln>
            </c:spPr>
          </c:dPt>
          <c:dPt>
            <c:idx val="3"/>
            <c:spPr>
              <a:solidFill>
                <a:srgbClr val="E78A8D"/>
              </a:solidFill>
              <a:ln>
                <a:noFill/>
                <a:round/>
              </a:ln>
            </c:spPr>
          </c:dPt>
          <c:dPt>
            <c:idx val="4"/>
            <c:spPr>
              <a:solidFill>
                <a:srgbClr val="EFB1B3"/>
              </a:solidFill>
              <a:ln>
                <a:noFill/>
                <a:round/>
              </a:ln>
            </c:spPr>
          </c:dPt>
          <c:dPt>
            <c:idx val="5"/>
            <c:spPr>
              <a:solidFill>
                <a:schemeClr val="accent3">
                  <a:lumMod val="60000"/>
                  <a:lumOff val="40000"/>
                </a:schemeClr>
              </a:solidFill>
              <a:ln>
                <a:noFill/>
                <a:round/>
              </a:ln>
            </c:spPr>
          </c:dPt>
          <c:dPt>
            <c:idx val="6"/>
            <c:spPr>
              <a:solidFill>
                <a:schemeClr val="accent3">
                  <a:lumMod val="40000"/>
                  <a:lumOff val="60000"/>
                </a:schemeClr>
              </a:solidFill>
              <a:ln>
                <a:noFill/>
                <a:round/>
              </a:ln>
            </c:spPr>
          </c:dPt>
          <c:dLbls>
            <c:numFmt formatCode="0_i%" sourceLinked="0"/>
            <c:spPr>
              <a:noFill/>
              <a:ln>
                <a:noFill/>
              </a:ln>
            </c:spPr>
            <c:dLblPos val="outEnd"/>
            <c:showLegendKey val="0"/>
            <c:showVal val="0"/>
            <c:showBubbleSize val="0"/>
            <c:showCatName val="1"/>
            <c:showSerName val="0"/>
            <c:showLeaderLines val="1"/>
            <c:showPercent val="1"/>
          </c:dLbls>
          <c:cat>
            <c:strRef>
              <c:f>'Figure 10'!$F$34:$F$40</c:f>
              <c:strCache/>
            </c:strRef>
          </c:cat>
          <c:val>
            <c:numRef>
              <c:f>'Figure 10'!$G$34:$G$40</c:f>
              <c:numCache/>
            </c:numRef>
          </c:val>
        </c:ser>
      </c:pieChart>
    </c:plotArea>
    <c:plotVisOnly val="1"/>
    <c:dispBlanksAs val="gap"/>
    <c:showDLblsOverMax val="0"/>
  </c:chart>
  <c:spPr>
    <a:solidFill>
      <a:srgbClr val="FFFFFF">
        <a:alpha val="0"/>
      </a:srgbClr>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285"/>
          <c:y val="0.1705"/>
          <c:w val="0.841"/>
          <c:h val="0.5335"/>
        </c:manualLayout>
      </c:layout>
      <c:barChart>
        <c:barDir val="bar"/>
        <c:grouping val="stacked"/>
        <c:varyColors val="0"/>
        <c:ser>
          <c:idx val="1"/>
          <c:order val="0"/>
          <c:tx>
            <c:strRef>
              <c:f>'Figure 10'!$C$42</c:f>
              <c:strCache>
                <c:ptCount val="1"/>
                <c:pt idx="0">
                  <c:v>Total agricultural products</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10'!$B$43:$B$44</c:f>
              <c:strCache/>
            </c:strRef>
          </c:cat>
          <c:val>
            <c:numRef>
              <c:f>'Figure 10'!$C$43:$C$44</c:f>
              <c:numCache/>
            </c:numRef>
          </c:val>
        </c:ser>
        <c:gapWidth val="25"/>
        <c:axId val="56792023"/>
        <c:axId val="15919840"/>
      </c:barChart>
      <c:catAx>
        <c:axId val="56792023"/>
        <c:scaling>
          <c:orientation val="maxMin"/>
        </c:scaling>
        <c:axPos val="l"/>
        <c:delete val="0"/>
        <c:numFmt formatCode="General" sourceLinked="0"/>
        <c:majorTickMark val="out"/>
        <c:minorTickMark val="none"/>
        <c:tickLblPos val="nextTo"/>
        <c:spPr>
          <a:ln>
            <a:noFill/>
          </a:ln>
        </c:spPr>
        <c:crossAx val="15919840"/>
        <c:crosses val="autoZero"/>
        <c:auto val="1"/>
        <c:lblOffset val="100"/>
        <c:noMultiLvlLbl val="0"/>
      </c:catAx>
      <c:valAx>
        <c:axId val="15919840"/>
        <c:scaling>
          <c:orientation val="minMax"/>
          <c:min val="0"/>
        </c:scaling>
        <c:axPos val="t"/>
        <c:delete val="1"/>
        <c:majorTickMark val="out"/>
        <c:minorTickMark val="none"/>
        <c:tickLblPos val="nextTo"/>
        <c:crossAx val="56792023"/>
        <c:crosses val="autoZero"/>
        <c:crossBetween val="between"/>
        <c:dispUnits/>
      </c:valAx>
    </c:plotArea>
    <c:legend>
      <c:legendPos val="b"/>
      <c:layout>
        <c:manualLayout>
          <c:xMode val="edge"/>
          <c:yMode val="edge"/>
          <c:x val="0.3665"/>
          <c:y val="0.796"/>
          <c:w val="0.2615"/>
          <c:h val="0.204"/>
        </c:manualLayout>
      </c:layout>
      <c:overlay val="0"/>
    </c:legend>
    <c:plotVisOnly val="1"/>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Exports</a:t>
            </a:r>
          </a:p>
        </c:rich>
      </c:tx>
      <c:layout/>
      <c:overlay val="1"/>
      <c:spPr>
        <a:noFill/>
        <a:ln>
          <a:noFill/>
        </a:ln>
      </c:spPr>
    </c:title>
    <c:plotArea>
      <c:layout>
        <c:manualLayout>
          <c:layoutTarget val="inner"/>
          <c:xMode val="edge"/>
          <c:yMode val="edge"/>
          <c:x val="0.25675"/>
          <c:y val="0.2365"/>
          <c:w val="0.49375"/>
          <c:h val="0.58525"/>
        </c:manualLayout>
      </c:layout>
      <c:pieChart>
        <c:varyColors val="1"/>
        <c:ser>
          <c:idx val="0"/>
          <c:order val="0"/>
          <c:spPr>
            <a:solidFill>
              <a:schemeClr val="accent3"/>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round/>
              </a:ln>
            </c:spPr>
          </c:dPt>
          <c:dPt>
            <c:idx val="1"/>
            <c:spPr>
              <a:solidFill>
                <a:schemeClr val="accent1">
                  <a:lumMod val="60000"/>
                  <a:lumOff val="40000"/>
                </a:schemeClr>
              </a:solidFill>
              <a:ln>
                <a:noFill/>
                <a:round/>
              </a:ln>
            </c:spPr>
          </c:dPt>
          <c:dPt>
            <c:idx val="2"/>
            <c:spPr>
              <a:solidFill>
                <a:schemeClr val="accent1">
                  <a:lumMod val="40000"/>
                  <a:lumOff val="60000"/>
                </a:schemeClr>
              </a:solidFill>
              <a:ln>
                <a:noFill/>
                <a:round/>
              </a:ln>
            </c:spPr>
          </c:dPt>
          <c:dPt>
            <c:idx val="3"/>
            <c:spPr>
              <a:solidFill>
                <a:schemeClr val="accent2"/>
              </a:solidFill>
              <a:ln>
                <a:noFill/>
                <a:round/>
              </a:ln>
            </c:spPr>
          </c:dPt>
          <c:dPt>
            <c:idx val="4"/>
            <c:spPr>
              <a:solidFill>
                <a:schemeClr val="accent2">
                  <a:lumMod val="60000"/>
                  <a:lumOff val="40000"/>
                </a:schemeClr>
              </a:solidFill>
              <a:ln>
                <a:noFill/>
                <a:round/>
              </a:ln>
            </c:spPr>
          </c:dPt>
          <c:dPt>
            <c:idx val="5"/>
            <c:spPr>
              <a:solidFill>
                <a:schemeClr val="accent2">
                  <a:lumMod val="40000"/>
                  <a:lumOff val="60000"/>
                </a:schemeClr>
              </a:solidFill>
              <a:ln>
                <a:noFill/>
                <a:round/>
              </a:ln>
            </c:spPr>
          </c:dPt>
          <c:dPt>
            <c:idx val="6"/>
            <c:spPr>
              <a:solidFill>
                <a:schemeClr val="accent3">
                  <a:lumMod val="40000"/>
                  <a:lumOff val="60000"/>
                </a:schemeClr>
              </a:solidFill>
              <a:ln>
                <a:noFill/>
                <a:round/>
              </a:ln>
            </c:spPr>
          </c:dPt>
          <c:dLbls>
            <c:dLbl>
              <c:idx val="4"/>
              <c:layout>
                <c:manualLayout>
                  <c:x val="0.024"/>
                  <c:y val="0.01825"/>
                </c:manualLayout>
              </c:layout>
              <c:dLblPos val="bestFit"/>
              <c:showLegendKey val="0"/>
              <c:showVal val="0"/>
              <c:showBubbleSize val="0"/>
              <c:showCatName val="1"/>
              <c:showSerName val="0"/>
              <c:showPercent val="1"/>
            </c:dLbl>
            <c:dLbl>
              <c:idx val="5"/>
              <c:layout>
                <c:manualLayout>
                  <c:x val="-0.006"/>
                  <c:y val="-0.02825"/>
                </c:manualLayout>
              </c:layout>
              <c:dLblPos val="bestFit"/>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1"/>
            <c:showPercent val="1"/>
          </c:dLbls>
          <c:cat>
            <c:strRef>
              <c:f>'Figure 11'!$B$34:$B$40</c:f>
              <c:strCache/>
            </c:strRef>
          </c:cat>
          <c:val>
            <c:numRef>
              <c:f>'Figure 11'!$C$34:$C$40</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Imports</a:t>
            </a:r>
          </a:p>
        </c:rich>
      </c:tx>
      <c:layout/>
      <c:overlay val="1"/>
      <c:spPr>
        <a:noFill/>
        <a:ln>
          <a:noFill/>
        </a:ln>
      </c:spPr>
    </c:title>
    <c:plotArea>
      <c:layout>
        <c:manualLayout>
          <c:layoutTarget val="inner"/>
          <c:xMode val="edge"/>
          <c:yMode val="edge"/>
          <c:x val="0.25675"/>
          <c:y val="0.2365"/>
          <c:w val="0.49375"/>
          <c:h val="0.58525"/>
        </c:manualLayout>
      </c:layout>
      <c:pieChart>
        <c:varyColors val="1"/>
        <c:ser>
          <c:idx val="0"/>
          <c:order val="0"/>
          <c:spPr>
            <a:solidFill>
              <a:schemeClr val="accent3"/>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solidFill>
              <a:ln>
                <a:noFill/>
                <a:round/>
              </a:ln>
            </c:spPr>
          </c:dPt>
          <c:dPt>
            <c:idx val="1"/>
            <c:spPr>
              <a:solidFill>
                <a:schemeClr val="accent1"/>
              </a:solidFill>
              <a:ln>
                <a:noFill/>
                <a:round/>
              </a:ln>
            </c:spPr>
          </c:dPt>
          <c:dPt>
            <c:idx val="2"/>
            <c:spPr>
              <a:solidFill>
                <a:schemeClr val="accent1">
                  <a:lumMod val="60000"/>
                  <a:lumOff val="40000"/>
                </a:schemeClr>
              </a:solidFill>
              <a:ln>
                <a:noFill/>
                <a:round/>
              </a:ln>
            </c:spPr>
          </c:dPt>
          <c:dPt>
            <c:idx val="3"/>
            <c:spPr>
              <a:solidFill>
                <a:schemeClr val="accent4"/>
              </a:solidFill>
              <a:ln>
                <a:noFill/>
                <a:round/>
              </a:ln>
            </c:spPr>
          </c:dPt>
          <c:dPt>
            <c:idx val="4"/>
            <c:spPr>
              <a:solidFill>
                <a:schemeClr val="accent1">
                  <a:lumMod val="40000"/>
                  <a:lumOff val="60000"/>
                </a:schemeClr>
              </a:solidFill>
              <a:ln>
                <a:noFill/>
                <a:round/>
              </a:ln>
            </c:spPr>
          </c:dPt>
          <c:dPt>
            <c:idx val="5"/>
            <c:spPr>
              <a:solidFill>
                <a:schemeClr val="accent3">
                  <a:lumMod val="60000"/>
                  <a:lumOff val="40000"/>
                </a:schemeClr>
              </a:solidFill>
              <a:ln>
                <a:noFill/>
                <a:round/>
              </a:ln>
            </c:spPr>
          </c:dPt>
          <c:dPt>
            <c:idx val="6"/>
            <c:spPr>
              <a:solidFill>
                <a:schemeClr val="accent3">
                  <a:lumMod val="40000"/>
                  <a:lumOff val="60000"/>
                </a:schemeClr>
              </a:solidFill>
              <a:ln>
                <a:noFill/>
                <a:round/>
              </a:ln>
            </c:spPr>
          </c:dPt>
          <c:dLbls>
            <c:dLbl>
              <c:idx val="2"/>
              <c:layout>
                <c:manualLayout>
                  <c:x val="0.0075"/>
                  <c:y val="-0.0085"/>
                </c:manualLayout>
              </c:layout>
              <c:dLblPos val="bestFit"/>
              <c:showLegendKey val="0"/>
              <c:showVal val="0"/>
              <c:showBubbleSize val="0"/>
              <c:showCatName val="1"/>
              <c:showSerName val="0"/>
              <c:showPercent val="1"/>
            </c:dLbl>
            <c:dLbl>
              <c:idx val="3"/>
              <c:layout>
                <c:manualLayout>
                  <c:x val="0.017"/>
                  <c:y val="0.024"/>
                </c:manualLayout>
              </c:layout>
              <c:dLblPos val="bestFit"/>
              <c:showLegendKey val="0"/>
              <c:showVal val="0"/>
              <c:showBubbleSize val="0"/>
              <c:showCatName val="1"/>
              <c:showSerName val="0"/>
              <c:showPercent val="1"/>
            </c:dLbl>
            <c:dLbl>
              <c:idx val="4"/>
              <c:layout>
                <c:manualLayout>
                  <c:x val="-0.03175"/>
                  <c:y val="0.0605"/>
                </c:manualLayout>
              </c:layout>
              <c:dLblPos val="bestFit"/>
              <c:showLegendKey val="0"/>
              <c:showVal val="0"/>
              <c:showBubbleSize val="0"/>
              <c:showCatName val="1"/>
              <c:showSerName val="0"/>
              <c:showPercent val="1"/>
            </c:dLbl>
            <c:dLbl>
              <c:idx val="5"/>
              <c:layout>
                <c:manualLayout>
                  <c:x val="-0.04275"/>
                  <c:y val="-0.015"/>
                </c:manualLayout>
              </c:layout>
              <c:dLblPos val="bestFit"/>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1"/>
            <c:showPercent val="1"/>
          </c:dLbls>
          <c:cat>
            <c:strRef>
              <c:f>'Figure 11'!$F$34:$F$40</c:f>
              <c:strCache/>
            </c:strRef>
          </c:cat>
          <c:val>
            <c:numRef>
              <c:f>'Figure 11'!$G$34:$G$40</c:f>
              <c:numCache/>
            </c:numRef>
          </c:val>
        </c:ser>
      </c:pieChart>
    </c:plotArea>
    <c:plotVisOnly val="1"/>
    <c:dispBlanksAs val="gap"/>
    <c:showDLblsOverMax val="0"/>
  </c:chart>
  <c:spPr>
    <a:solidFill>
      <a:srgbClr val="FFFFFF">
        <a:alpha val="0"/>
      </a:srgbClr>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285"/>
          <c:y val="0.1705"/>
          <c:w val="0.841"/>
          <c:h val="0.5335"/>
        </c:manualLayout>
      </c:layout>
      <c:barChart>
        <c:barDir val="bar"/>
        <c:grouping val="stacked"/>
        <c:varyColors val="0"/>
        <c:ser>
          <c:idx val="1"/>
          <c:order val="0"/>
          <c:tx>
            <c:strRef>
              <c:f>'Figure 11'!$D$42</c:f>
              <c:strCache>
                <c:ptCount val="1"/>
                <c:pt idx="0">
                  <c:v>Other agricultural products</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11'!$B$43:$B$44</c:f>
              <c:strCache/>
            </c:strRef>
          </c:cat>
          <c:val>
            <c:numRef>
              <c:f>'Figure 11'!$D$43:$D$44</c:f>
              <c:numCache/>
            </c:numRef>
          </c:val>
        </c:ser>
        <c:ser>
          <c:idx val="0"/>
          <c:order val="1"/>
          <c:tx>
            <c:strRef>
              <c:f>'Figure 11'!$C$42</c:f>
              <c:strCache>
                <c:ptCount val="1"/>
                <c:pt idx="0">
                  <c:v>Animal products</c:v>
                </c:pt>
              </c:strCache>
            </c:strRef>
          </c:tx>
          <c:spPr>
            <a:solidFill>
              <a:schemeClr val="accent4">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11'!$B$43:$B$44</c:f>
              <c:strCache/>
            </c:strRef>
          </c:cat>
          <c:val>
            <c:numRef>
              <c:f>'Figure 11'!$C$43:$C$44</c:f>
              <c:numCache/>
            </c:numRef>
          </c:val>
        </c:ser>
        <c:overlap val="100"/>
        <c:gapWidth val="25"/>
        <c:axId val="35015649"/>
        <c:axId val="49734938"/>
      </c:barChart>
      <c:catAx>
        <c:axId val="35015649"/>
        <c:scaling>
          <c:orientation val="maxMin"/>
        </c:scaling>
        <c:axPos val="l"/>
        <c:delete val="0"/>
        <c:numFmt formatCode="General" sourceLinked="0"/>
        <c:majorTickMark val="out"/>
        <c:minorTickMark val="none"/>
        <c:tickLblPos val="nextTo"/>
        <c:spPr>
          <a:ln>
            <a:noFill/>
          </a:ln>
        </c:spPr>
        <c:crossAx val="49734938"/>
        <c:crosses val="autoZero"/>
        <c:auto val="1"/>
        <c:lblOffset val="100"/>
        <c:noMultiLvlLbl val="0"/>
      </c:catAx>
      <c:valAx>
        <c:axId val="49734938"/>
        <c:scaling>
          <c:orientation val="minMax"/>
        </c:scaling>
        <c:axPos val="t"/>
        <c:delete val="1"/>
        <c:majorTickMark val="out"/>
        <c:minorTickMark val="none"/>
        <c:tickLblPos val="nextTo"/>
        <c:crossAx val="35015649"/>
        <c:crosses val="autoZero"/>
        <c:crossBetween val="between"/>
        <c:dispUnits/>
      </c:valAx>
    </c:plotArea>
    <c:legend>
      <c:legendPos val="b"/>
      <c:layout>
        <c:manualLayout>
          <c:xMode val="edge"/>
          <c:yMode val="edge"/>
          <c:x val="0.0075"/>
          <c:y val="0.796"/>
          <c:w val="0.98225"/>
          <c:h val="0.204"/>
        </c:manualLayout>
      </c:layout>
      <c:overlay val="0"/>
    </c:legend>
    <c:plotVisOnly val="1"/>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Exports</a:t>
            </a:r>
          </a:p>
        </c:rich>
      </c:tx>
      <c:layout/>
      <c:overlay val="1"/>
      <c:spPr>
        <a:noFill/>
        <a:ln>
          <a:noFill/>
        </a:ln>
      </c:spPr>
    </c:title>
    <c:plotArea>
      <c:layout>
        <c:manualLayout>
          <c:layoutTarget val="inner"/>
          <c:xMode val="edge"/>
          <c:yMode val="edge"/>
          <c:x val="0.25675"/>
          <c:y val="0.2365"/>
          <c:w val="0.49375"/>
          <c:h val="0.58525"/>
        </c:manualLayout>
      </c:layout>
      <c:pieChart>
        <c:varyColors val="1"/>
        <c:ser>
          <c:idx val="0"/>
          <c:order val="0"/>
          <c:tx>
            <c:strRef>
              <c:f>'Figure 12'!$C$33</c:f>
              <c:strCache>
                <c:ptCount val="1"/>
                <c:pt idx="0">
                  <c:v>Exports</c:v>
                </c:pt>
              </c:strCache>
            </c:strRef>
          </c:tx>
          <c:spPr>
            <a:solidFill>
              <a:schemeClr val="accent3"/>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round/>
              </a:ln>
            </c:spPr>
          </c:dPt>
          <c:dPt>
            <c:idx val="1"/>
            <c:spPr>
              <a:solidFill>
                <a:srgbClr val="E78A8D"/>
              </a:solidFill>
              <a:ln>
                <a:noFill/>
                <a:round/>
              </a:ln>
            </c:spPr>
          </c:dPt>
          <c:dPt>
            <c:idx val="2"/>
            <c:spPr>
              <a:solidFill>
                <a:schemeClr val="accent1">
                  <a:lumMod val="40000"/>
                  <a:lumOff val="60000"/>
                </a:schemeClr>
              </a:solidFill>
              <a:ln>
                <a:noFill/>
                <a:round/>
              </a:ln>
            </c:spPr>
          </c:dPt>
          <c:dPt>
            <c:idx val="3"/>
            <c:spPr>
              <a:solidFill>
                <a:schemeClr val="accent2"/>
              </a:solidFill>
              <a:ln>
                <a:noFill/>
                <a:round/>
              </a:ln>
            </c:spPr>
          </c:dPt>
          <c:dPt>
            <c:idx val="4"/>
            <c:spPr>
              <a:solidFill>
                <a:srgbClr val="71A8DF"/>
              </a:solidFill>
              <a:ln>
                <a:noFill/>
                <a:round/>
              </a:ln>
            </c:spPr>
          </c:dPt>
          <c:dPt>
            <c:idx val="5"/>
            <c:spPr>
              <a:solidFill>
                <a:schemeClr val="accent2">
                  <a:lumMod val="40000"/>
                  <a:lumOff val="60000"/>
                </a:schemeClr>
              </a:solidFill>
              <a:ln>
                <a:noFill/>
                <a:round/>
              </a:ln>
            </c:spPr>
          </c:dPt>
          <c:dPt>
            <c:idx val="6"/>
            <c:spPr>
              <a:solidFill>
                <a:schemeClr val="accent3">
                  <a:lumMod val="40000"/>
                  <a:lumOff val="60000"/>
                </a:schemeClr>
              </a:solidFill>
              <a:ln>
                <a:noFill/>
                <a:round/>
              </a:ln>
            </c:spPr>
          </c:dPt>
          <c:dLbls>
            <c:dLbl>
              <c:idx val="4"/>
              <c:layout>
                <c:manualLayout>
                  <c:x val="-0.02375"/>
                  <c:y val="0.003"/>
                </c:manualLayout>
              </c:layout>
              <c:dLblPos val="bestFit"/>
              <c:showLegendKey val="0"/>
              <c:showVal val="0"/>
              <c:showBubbleSize val="0"/>
              <c:showCatName val="1"/>
              <c:showSerName val="0"/>
              <c:showPercent val="1"/>
            </c:dLbl>
            <c:dLbl>
              <c:idx val="5"/>
              <c:layout>
                <c:manualLayout>
                  <c:x val="-0.08125"/>
                  <c:y val="0"/>
                </c:manualLayout>
              </c:layout>
              <c:dLblPos val="bestFit"/>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1"/>
            <c:showPercent val="1"/>
          </c:dLbls>
          <c:cat>
            <c:strRef>
              <c:f>'Figure 12'!$B$34:$B$40</c:f>
              <c:strCache/>
            </c:strRef>
          </c:cat>
          <c:val>
            <c:numRef>
              <c:f>'Figure 12'!$C$34:$C$40</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Imports</a:t>
            </a:r>
          </a:p>
        </c:rich>
      </c:tx>
      <c:layout/>
      <c:overlay val="1"/>
      <c:spPr>
        <a:noFill/>
        <a:ln>
          <a:noFill/>
        </a:ln>
      </c:spPr>
    </c:title>
    <c:plotArea>
      <c:layout>
        <c:manualLayout>
          <c:layoutTarget val="inner"/>
          <c:xMode val="edge"/>
          <c:yMode val="edge"/>
          <c:x val="0.25675"/>
          <c:y val="0.2365"/>
          <c:w val="0.49375"/>
          <c:h val="0.58525"/>
        </c:manualLayout>
      </c:layout>
      <c:pieChart>
        <c:varyColors val="1"/>
        <c:ser>
          <c:idx val="0"/>
          <c:order val="0"/>
          <c:spPr>
            <a:solidFill>
              <a:schemeClr val="accent3"/>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solidFill>
              <a:ln>
                <a:noFill/>
                <a:round/>
              </a:ln>
            </c:spPr>
          </c:dPt>
          <c:dPt>
            <c:idx val="1"/>
            <c:spPr>
              <a:solidFill>
                <a:schemeClr val="accent3">
                  <a:lumMod val="60000"/>
                  <a:lumOff val="40000"/>
                </a:schemeClr>
              </a:solidFill>
              <a:ln>
                <a:noFill/>
                <a:round/>
              </a:ln>
            </c:spPr>
          </c:dPt>
          <c:dPt>
            <c:idx val="2"/>
            <c:spPr>
              <a:solidFill>
                <a:schemeClr val="accent1">
                  <a:lumMod val="40000"/>
                  <a:lumOff val="60000"/>
                </a:schemeClr>
              </a:solidFill>
              <a:ln>
                <a:noFill/>
                <a:round/>
              </a:ln>
            </c:spPr>
          </c:dPt>
          <c:dPt>
            <c:idx val="3"/>
            <c:spPr>
              <a:solidFill>
                <a:schemeClr val="accent4"/>
              </a:solidFill>
              <a:ln>
                <a:noFill/>
                <a:round/>
              </a:ln>
            </c:spPr>
          </c:dPt>
          <c:dPt>
            <c:idx val="4"/>
            <c:spPr>
              <a:solidFill>
                <a:schemeClr val="accent4">
                  <a:lumMod val="60000"/>
                  <a:lumOff val="40000"/>
                </a:schemeClr>
              </a:solidFill>
              <a:ln>
                <a:noFill/>
                <a:round/>
              </a:ln>
            </c:spPr>
          </c:dPt>
          <c:dPt>
            <c:idx val="5"/>
            <c:spPr>
              <a:solidFill>
                <a:schemeClr val="accent4">
                  <a:lumMod val="40000"/>
                  <a:lumOff val="60000"/>
                </a:schemeClr>
              </a:solidFill>
              <a:ln>
                <a:noFill/>
                <a:round/>
              </a:ln>
            </c:spPr>
          </c:dPt>
          <c:dPt>
            <c:idx val="6"/>
            <c:spPr>
              <a:solidFill>
                <a:schemeClr val="accent3">
                  <a:lumMod val="40000"/>
                  <a:lumOff val="60000"/>
                </a:schemeClr>
              </a:solidFill>
              <a:ln>
                <a:noFill/>
                <a:round/>
              </a:ln>
            </c:spPr>
          </c:dPt>
          <c:dLbls>
            <c:dLbl>
              <c:idx val="3"/>
              <c:layout>
                <c:manualLayout>
                  <c:x val="0.0025"/>
                  <c:y val="-0.00575"/>
                </c:manualLayout>
              </c:layout>
              <c:dLblPos val="bestFit"/>
              <c:showLegendKey val="0"/>
              <c:showVal val="0"/>
              <c:showBubbleSize val="0"/>
              <c:showCatName val="1"/>
              <c:showSerName val="0"/>
              <c:showPercent val="1"/>
            </c:dLbl>
            <c:dLbl>
              <c:idx val="4"/>
              <c:layout>
                <c:manualLayout>
                  <c:x val="0"/>
                  <c:y val="-0.00875"/>
                </c:manualLayout>
              </c:layout>
              <c:dLblPos val="bestFit"/>
              <c:showLegendKey val="0"/>
              <c:showVal val="0"/>
              <c:showBubbleSize val="0"/>
              <c:showCatName val="1"/>
              <c:showSerName val="0"/>
              <c:showPercent val="1"/>
            </c:dLbl>
            <c:dLbl>
              <c:idx val="5"/>
              <c:layout>
                <c:manualLayout>
                  <c:x val="-0.00725"/>
                  <c:y val="0.018"/>
                </c:manualLayout>
              </c:layout>
              <c:dLblPos val="bestFit"/>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1"/>
            <c:showPercent val="1"/>
          </c:dLbls>
          <c:cat>
            <c:strRef>
              <c:f>'Figure 12'!$F$34:$F$40</c:f>
              <c:strCache/>
            </c:strRef>
          </c:cat>
          <c:val>
            <c:numRef>
              <c:f>'Figure 12'!$G$34:$G$40</c:f>
              <c:numCache/>
            </c:numRef>
          </c:val>
        </c:ser>
      </c:pieChart>
    </c:plotArea>
    <c:plotVisOnly val="1"/>
    <c:dispBlanksAs val="gap"/>
    <c:showDLblsOverMax val="0"/>
  </c:chart>
  <c:spPr>
    <a:solidFill>
      <a:srgbClr val="FFFFFF">
        <a:alpha val="0"/>
      </a:srgbClr>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285"/>
          <c:y val="0.1705"/>
          <c:w val="0.841"/>
          <c:h val="0.5335"/>
        </c:manualLayout>
      </c:layout>
      <c:barChart>
        <c:barDir val="bar"/>
        <c:grouping val="stacked"/>
        <c:varyColors val="0"/>
        <c:ser>
          <c:idx val="1"/>
          <c:order val="0"/>
          <c:tx>
            <c:strRef>
              <c:f>'Figure 12'!$D$42</c:f>
              <c:strCache>
                <c:ptCount val="1"/>
                <c:pt idx="0">
                  <c:v>Other agricultural products</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12'!$B$43:$B$44</c:f>
              <c:strCache/>
            </c:strRef>
          </c:cat>
          <c:val>
            <c:numRef>
              <c:f>'Figure 12'!$D$43:$D$44</c:f>
              <c:numCache/>
            </c:numRef>
          </c:val>
        </c:ser>
        <c:ser>
          <c:idx val="0"/>
          <c:order val="1"/>
          <c:tx>
            <c:strRef>
              <c:f>'Figure 12'!$C$42</c:f>
              <c:strCache>
                <c:ptCount val="1"/>
                <c:pt idx="0">
                  <c:v>Vegetable products</c:v>
                </c:pt>
              </c:strCache>
            </c:strRef>
          </c:tx>
          <c:spPr>
            <a:solidFill>
              <a:schemeClr val="accent4">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12'!$B$43:$B$44</c:f>
              <c:strCache/>
            </c:strRef>
          </c:cat>
          <c:val>
            <c:numRef>
              <c:f>'Figure 12'!$C$43:$C$44</c:f>
              <c:numCache/>
            </c:numRef>
          </c:val>
        </c:ser>
        <c:overlap val="100"/>
        <c:gapWidth val="25"/>
        <c:axId val="16319179"/>
        <c:axId val="57777972"/>
      </c:barChart>
      <c:catAx>
        <c:axId val="16319179"/>
        <c:scaling>
          <c:orientation val="maxMin"/>
        </c:scaling>
        <c:axPos val="l"/>
        <c:delete val="0"/>
        <c:numFmt formatCode="General" sourceLinked="0"/>
        <c:majorTickMark val="out"/>
        <c:minorTickMark val="none"/>
        <c:tickLblPos val="nextTo"/>
        <c:spPr>
          <a:ln>
            <a:noFill/>
          </a:ln>
        </c:spPr>
        <c:crossAx val="57777972"/>
        <c:crosses val="autoZero"/>
        <c:auto val="1"/>
        <c:lblOffset val="100"/>
        <c:noMultiLvlLbl val="0"/>
      </c:catAx>
      <c:valAx>
        <c:axId val="57777972"/>
        <c:scaling>
          <c:orientation val="minMax"/>
        </c:scaling>
        <c:axPos val="t"/>
        <c:delete val="1"/>
        <c:majorTickMark val="out"/>
        <c:minorTickMark val="none"/>
        <c:tickLblPos val="nextTo"/>
        <c:crossAx val="16319179"/>
        <c:crosses val="autoZero"/>
        <c:crossBetween val="between"/>
        <c:dispUnits/>
      </c:valAx>
    </c:plotArea>
    <c:legend>
      <c:legendPos val="b"/>
      <c:layout>
        <c:manualLayout>
          <c:xMode val="edge"/>
          <c:yMode val="edge"/>
          <c:x val="0.0075"/>
          <c:y val="0.796"/>
          <c:w val="0.98225"/>
          <c:h val="0.204"/>
        </c:manualLayout>
      </c:layout>
      <c:overlay val="0"/>
    </c:legend>
    <c:plotVisOnly val="1"/>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Exports</a:t>
            </a:r>
          </a:p>
        </c:rich>
      </c:tx>
      <c:layout/>
      <c:overlay val="1"/>
      <c:spPr>
        <a:noFill/>
        <a:ln>
          <a:noFill/>
        </a:ln>
      </c:spPr>
    </c:title>
    <c:plotArea>
      <c:layout>
        <c:manualLayout>
          <c:layoutTarget val="inner"/>
          <c:xMode val="edge"/>
          <c:yMode val="edge"/>
          <c:x val="0.25675"/>
          <c:y val="0.2365"/>
          <c:w val="0.49375"/>
          <c:h val="0.58525"/>
        </c:manualLayout>
      </c:layout>
      <c:pieChart>
        <c:varyColors val="1"/>
        <c:ser>
          <c:idx val="0"/>
          <c:order val="0"/>
          <c:tx>
            <c:strRef>
              <c:f>'Figure 13'!$C$33</c:f>
              <c:strCache>
                <c:ptCount val="1"/>
                <c:pt idx="0">
                  <c:v>Exports</c:v>
                </c:pt>
              </c:strCache>
            </c:strRef>
          </c:tx>
          <c:spPr>
            <a:solidFill>
              <a:schemeClr val="accent3"/>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round/>
              </a:ln>
            </c:spPr>
          </c:dPt>
          <c:dPt>
            <c:idx val="1"/>
            <c:spPr>
              <a:solidFill>
                <a:schemeClr val="accent1">
                  <a:lumMod val="60000"/>
                  <a:lumOff val="40000"/>
                </a:schemeClr>
              </a:solidFill>
              <a:ln>
                <a:noFill/>
                <a:round/>
              </a:ln>
            </c:spPr>
          </c:dPt>
          <c:dPt>
            <c:idx val="2"/>
            <c:spPr>
              <a:solidFill>
                <a:schemeClr val="accent1">
                  <a:lumMod val="40000"/>
                  <a:lumOff val="60000"/>
                </a:schemeClr>
              </a:solidFill>
              <a:ln>
                <a:noFill/>
                <a:round/>
              </a:ln>
            </c:spPr>
          </c:dPt>
          <c:dPt>
            <c:idx val="3"/>
            <c:spPr>
              <a:solidFill>
                <a:schemeClr val="accent2"/>
              </a:solidFill>
              <a:ln>
                <a:noFill/>
                <a:round/>
              </a:ln>
            </c:spPr>
          </c:dPt>
          <c:dPt>
            <c:idx val="4"/>
            <c:spPr>
              <a:solidFill>
                <a:schemeClr val="accent2">
                  <a:lumMod val="60000"/>
                  <a:lumOff val="40000"/>
                </a:schemeClr>
              </a:solidFill>
              <a:ln>
                <a:noFill/>
                <a:round/>
              </a:ln>
            </c:spPr>
          </c:dPt>
          <c:dPt>
            <c:idx val="5"/>
            <c:spPr>
              <a:solidFill>
                <a:schemeClr val="accent2">
                  <a:lumMod val="40000"/>
                  <a:lumOff val="60000"/>
                </a:schemeClr>
              </a:solidFill>
              <a:ln>
                <a:noFill/>
                <a:round/>
              </a:ln>
            </c:spPr>
          </c:dPt>
          <c:dPt>
            <c:idx val="6"/>
            <c:spPr>
              <a:solidFill>
                <a:schemeClr val="accent3">
                  <a:lumMod val="40000"/>
                  <a:lumOff val="60000"/>
                </a:schemeClr>
              </a:solidFill>
              <a:ln>
                <a:noFill/>
                <a:round/>
              </a:ln>
            </c:spPr>
          </c:dPt>
          <c:dLbls>
            <c:dLbl>
              <c:idx val="4"/>
              <c:layout>
                <c:manualLayout>
                  <c:x val="-0.02375"/>
                  <c:y val="0.003"/>
                </c:manualLayout>
              </c:layout>
              <c:dLblPos val="bestFit"/>
              <c:showLegendKey val="0"/>
              <c:showVal val="0"/>
              <c:showBubbleSize val="0"/>
              <c:showCatName val="1"/>
              <c:showSerName val="0"/>
              <c:showPercent val="1"/>
            </c:dLbl>
            <c:dLbl>
              <c:idx val="5"/>
              <c:layout>
                <c:manualLayout>
                  <c:x val="-0.08125"/>
                  <c:y val="0"/>
                </c:manualLayout>
              </c:layout>
              <c:dLblPos val="bestFit"/>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1"/>
            <c:showPercent val="1"/>
          </c:dLbls>
          <c:cat>
            <c:strRef>
              <c:f>'Figure 13'!$B$34:$B$40</c:f>
              <c:strCache/>
            </c:strRef>
          </c:cat>
          <c:val>
            <c:numRef>
              <c:f>'Figure 13'!$C$34:$C$40</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Imports</a:t>
            </a:r>
          </a:p>
        </c:rich>
      </c:tx>
      <c:layout/>
      <c:overlay val="1"/>
      <c:spPr>
        <a:noFill/>
        <a:ln>
          <a:noFill/>
        </a:ln>
      </c:spPr>
    </c:title>
    <c:plotArea>
      <c:layout>
        <c:manualLayout>
          <c:layoutTarget val="inner"/>
          <c:xMode val="edge"/>
          <c:yMode val="edge"/>
          <c:x val="0.25675"/>
          <c:y val="0.2365"/>
          <c:w val="0.49375"/>
          <c:h val="0.58525"/>
        </c:manualLayout>
      </c:layout>
      <c:pieChart>
        <c:varyColors val="1"/>
        <c:ser>
          <c:idx val="0"/>
          <c:order val="0"/>
          <c:spPr>
            <a:solidFill>
              <a:schemeClr val="accent3"/>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4"/>
              </a:solidFill>
              <a:ln>
                <a:noFill/>
                <a:round/>
              </a:ln>
            </c:spPr>
          </c:dPt>
          <c:dPt>
            <c:idx val="1"/>
            <c:spPr>
              <a:solidFill>
                <a:schemeClr val="accent4">
                  <a:lumMod val="60000"/>
                  <a:lumOff val="40000"/>
                </a:schemeClr>
              </a:solidFill>
              <a:ln>
                <a:noFill/>
                <a:round/>
              </a:ln>
            </c:spPr>
          </c:dPt>
          <c:dPt>
            <c:idx val="2"/>
            <c:spPr>
              <a:solidFill>
                <a:schemeClr val="accent5"/>
              </a:solidFill>
              <a:ln>
                <a:noFill/>
                <a:round/>
              </a:ln>
            </c:spPr>
          </c:dPt>
          <c:dPt>
            <c:idx val="3"/>
            <c:spPr>
              <a:solidFill>
                <a:schemeClr val="accent5">
                  <a:lumMod val="60000"/>
                  <a:lumOff val="40000"/>
                </a:schemeClr>
              </a:solidFill>
              <a:ln>
                <a:noFill/>
                <a:round/>
              </a:ln>
            </c:spPr>
          </c:dPt>
          <c:dPt>
            <c:idx val="4"/>
            <c:spPr>
              <a:solidFill>
                <a:schemeClr val="accent3"/>
              </a:solidFill>
              <a:ln>
                <a:noFill/>
                <a:round/>
              </a:ln>
            </c:spPr>
          </c:dPt>
          <c:dPt>
            <c:idx val="5"/>
            <c:spPr>
              <a:solidFill>
                <a:schemeClr val="accent3">
                  <a:lumMod val="60000"/>
                  <a:lumOff val="40000"/>
                </a:schemeClr>
              </a:solidFill>
              <a:ln>
                <a:noFill/>
                <a:round/>
              </a:ln>
            </c:spPr>
          </c:dPt>
          <c:dPt>
            <c:idx val="6"/>
            <c:spPr>
              <a:solidFill>
                <a:schemeClr val="accent3">
                  <a:lumMod val="40000"/>
                  <a:lumOff val="60000"/>
                </a:schemeClr>
              </a:solidFill>
              <a:ln>
                <a:noFill/>
                <a:round/>
              </a:ln>
            </c:spPr>
          </c:dPt>
          <c:dLbls>
            <c:dLbl>
              <c:idx val="3"/>
              <c:layout>
                <c:manualLayout>
                  <c:x val="0.10625"/>
                  <c:y val="0.018"/>
                </c:manualLayout>
              </c:layout>
              <c:dLblPos val="bestFit"/>
              <c:showLegendKey val="0"/>
              <c:showVal val="0"/>
              <c:showBubbleSize val="0"/>
              <c:showCatName val="1"/>
              <c:showSerName val="0"/>
              <c:showPercent val="1"/>
            </c:dLbl>
            <c:dLbl>
              <c:idx val="4"/>
              <c:layout>
                <c:manualLayout>
                  <c:x val="-0.00975"/>
                  <c:y val="0.021"/>
                </c:manualLayout>
              </c:layout>
              <c:dLblPos val="bestFit"/>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1"/>
            <c:showPercent val="1"/>
          </c:dLbls>
          <c:cat>
            <c:strRef>
              <c:f>'Figure 13'!$F$34:$F$40</c:f>
              <c:strCache/>
            </c:strRef>
          </c:cat>
          <c:val>
            <c:numRef>
              <c:f>'Figure 13'!$G$34:$G$40</c:f>
              <c:numCache/>
            </c:numRef>
          </c:val>
        </c:ser>
      </c:pieChart>
    </c:plotArea>
    <c:plotVisOnly val="1"/>
    <c:dispBlanksAs val="gap"/>
    <c:showDLblsOverMax val="0"/>
  </c:chart>
  <c:spPr>
    <a:solidFill>
      <a:srgbClr val="FFFFFF">
        <a:alpha val="0"/>
      </a:srgbClr>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25"/>
          <c:y val="0.0375"/>
          <c:w val="0.9495"/>
          <c:h val="0.856"/>
        </c:manualLayout>
      </c:layout>
      <c:lineChart>
        <c:grouping val="standard"/>
        <c:varyColors val="0"/>
        <c:ser>
          <c:idx val="2"/>
          <c:order val="0"/>
          <c:tx>
            <c:strRef>
              <c:f>'Figure 3'!$A$48</c:f>
              <c:strCache>
                <c:ptCount val="1"/>
                <c:pt idx="0">
                  <c:v>Export value</c:v>
                </c:pt>
              </c:strCache>
            </c:strRef>
          </c:tx>
          <c:spPr>
            <a:ln>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solidFill>
                  <a:schemeClr val="accent2"/>
                </a:solidFill>
              </a:ln>
            </c:spPr>
          </c:marker>
          <c:dLbls>
            <c:numFmt formatCode="General" sourceLinked="1"/>
            <c:showLegendKey val="0"/>
            <c:showVal val="0"/>
            <c:showBubbleSize val="0"/>
            <c:showCatName val="0"/>
            <c:showSerName val="0"/>
            <c:showLeaderLines val="1"/>
            <c:showPercent val="0"/>
          </c:dLbls>
          <c:cat>
            <c:numRef>
              <c:f>'Figure 3'!$B$47:$V$47</c:f>
              <c:numCache/>
            </c:numRef>
          </c:cat>
          <c:val>
            <c:numRef>
              <c:f>'Figure 3'!$B$48:$V$48</c:f>
              <c:numCache/>
            </c:numRef>
          </c:val>
          <c:smooth val="0"/>
        </c:ser>
        <c:ser>
          <c:idx val="0"/>
          <c:order val="1"/>
          <c:tx>
            <c:strRef>
              <c:f>'Figure 3'!$A$49</c:f>
              <c:strCache>
                <c:ptCount val="1"/>
                <c:pt idx="0">
                  <c:v>Import value</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1"/>
              </a:solidFill>
              <a:ln>
                <a:solidFill>
                  <a:schemeClr val="accent1"/>
                </a:solidFill>
              </a:ln>
            </c:spPr>
          </c:marker>
          <c:dLbls>
            <c:numFmt formatCode="General" sourceLinked="1"/>
            <c:showLegendKey val="0"/>
            <c:showVal val="0"/>
            <c:showBubbleSize val="0"/>
            <c:showCatName val="0"/>
            <c:showSerName val="0"/>
            <c:showLeaderLines val="1"/>
            <c:showPercent val="0"/>
          </c:dLbls>
          <c:cat>
            <c:numRef>
              <c:f>'Figure 3'!$B$47:$V$47</c:f>
              <c:numCache/>
            </c:numRef>
          </c:cat>
          <c:val>
            <c:numRef>
              <c:f>'Figure 3'!$B$49:$V$49</c:f>
              <c:numCache/>
            </c:numRef>
          </c:val>
          <c:smooth val="0"/>
        </c:ser>
        <c:marker val="1"/>
        <c:axId val="26520875"/>
        <c:axId val="35294868"/>
      </c:lineChart>
      <c:catAx>
        <c:axId val="26520875"/>
        <c:scaling>
          <c:orientation val="minMax"/>
        </c:scaling>
        <c:axPos val="b"/>
        <c:delete val="1"/>
        <c:majorTickMark val="out"/>
        <c:minorTickMark val="none"/>
        <c:tickLblPos val="nextTo"/>
        <c:crossAx val="35294868"/>
        <c:crosses val="autoZero"/>
        <c:auto val="1"/>
        <c:lblOffset val="100"/>
        <c:tickLblSkip val="3"/>
        <c:noMultiLvlLbl val="0"/>
      </c:catAx>
      <c:valAx>
        <c:axId val="35294868"/>
        <c:scaling>
          <c:orientation val="minMax"/>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26520875"/>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285"/>
          <c:y val="0.1705"/>
          <c:w val="0.841"/>
          <c:h val="0.5335"/>
        </c:manualLayout>
      </c:layout>
      <c:barChart>
        <c:barDir val="bar"/>
        <c:grouping val="stacked"/>
        <c:varyColors val="0"/>
        <c:ser>
          <c:idx val="1"/>
          <c:order val="0"/>
          <c:tx>
            <c:strRef>
              <c:f>'Figure 13'!$D$42</c:f>
              <c:strCache>
                <c:ptCount val="1"/>
                <c:pt idx="0">
                  <c:v>Other agricultural products</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13'!$B$43:$B$44</c:f>
              <c:strCache/>
            </c:strRef>
          </c:cat>
          <c:val>
            <c:numRef>
              <c:f>'Figure 13'!$D$43:$D$44</c:f>
              <c:numCache/>
            </c:numRef>
          </c:val>
        </c:ser>
        <c:ser>
          <c:idx val="0"/>
          <c:order val="1"/>
          <c:tx>
            <c:strRef>
              <c:f>'Figure 13'!$C$42</c:f>
              <c:strCache>
                <c:ptCount val="1"/>
                <c:pt idx="0">
                  <c:v>Oils and fats</c:v>
                </c:pt>
              </c:strCache>
            </c:strRef>
          </c:tx>
          <c:spPr>
            <a:solidFill>
              <a:schemeClr val="accent4">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13'!$B$43:$B$44</c:f>
              <c:strCache/>
            </c:strRef>
          </c:cat>
          <c:val>
            <c:numRef>
              <c:f>'Figure 13'!$C$43:$C$44</c:f>
              <c:numCache/>
            </c:numRef>
          </c:val>
        </c:ser>
        <c:overlap val="100"/>
        <c:gapWidth val="25"/>
        <c:axId val="5010069"/>
        <c:axId val="17138478"/>
      </c:barChart>
      <c:catAx>
        <c:axId val="5010069"/>
        <c:scaling>
          <c:orientation val="maxMin"/>
        </c:scaling>
        <c:axPos val="l"/>
        <c:delete val="0"/>
        <c:numFmt formatCode="General" sourceLinked="0"/>
        <c:majorTickMark val="out"/>
        <c:minorTickMark val="none"/>
        <c:tickLblPos val="nextTo"/>
        <c:spPr>
          <a:ln>
            <a:noFill/>
          </a:ln>
        </c:spPr>
        <c:crossAx val="17138478"/>
        <c:crosses val="autoZero"/>
        <c:auto val="1"/>
        <c:lblOffset val="100"/>
        <c:noMultiLvlLbl val="0"/>
      </c:catAx>
      <c:valAx>
        <c:axId val="17138478"/>
        <c:scaling>
          <c:orientation val="minMax"/>
        </c:scaling>
        <c:axPos val="t"/>
        <c:delete val="1"/>
        <c:majorTickMark val="out"/>
        <c:minorTickMark val="none"/>
        <c:tickLblPos val="nextTo"/>
        <c:crossAx val="5010069"/>
        <c:crosses val="autoZero"/>
        <c:crossBetween val="between"/>
        <c:dispUnits/>
      </c:valAx>
    </c:plotArea>
    <c:legend>
      <c:legendPos val="b"/>
      <c:layout>
        <c:manualLayout>
          <c:xMode val="edge"/>
          <c:yMode val="edge"/>
          <c:x val="0.0075"/>
          <c:y val="0.796"/>
          <c:w val="0.98225"/>
          <c:h val="0.204"/>
        </c:manualLayout>
      </c:layout>
      <c:overlay val="0"/>
    </c:legend>
    <c:plotVisOnly val="1"/>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Exports</a:t>
            </a:r>
          </a:p>
        </c:rich>
      </c:tx>
      <c:layout/>
      <c:overlay val="1"/>
      <c:spPr>
        <a:noFill/>
        <a:ln>
          <a:noFill/>
        </a:ln>
      </c:spPr>
    </c:title>
    <c:plotArea>
      <c:layout>
        <c:manualLayout>
          <c:layoutTarget val="inner"/>
          <c:xMode val="edge"/>
          <c:yMode val="edge"/>
          <c:x val="0.25675"/>
          <c:y val="0.2365"/>
          <c:w val="0.49375"/>
          <c:h val="0.58525"/>
        </c:manualLayout>
      </c:layout>
      <c:pieChart>
        <c:varyColors val="1"/>
        <c:ser>
          <c:idx val="0"/>
          <c:order val="0"/>
          <c:tx>
            <c:strRef>
              <c:f>'Figure 14'!$C$33</c:f>
              <c:strCache>
                <c:ptCount val="1"/>
                <c:pt idx="0">
                  <c:v>Exports</c:v>
                </c:pt>
              </c:strCache>
            </c:strRef>
          </c:tx>
          <c:spPr>
            <a:solidFill>
              <a:schemeClr val="accent3"/>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round/>
              </a:ln>
            </c:spPr>
          </c:dPt>
          <c:dPt>
            <c:idx val="1"/>
            <c:spPr>
              <a:solidFill>
                <a:schemeClr val="accent1">
                  <a:lumMod val="60000"/>
                  <a:lumOff val="40000"/>
                </a:schemeClr>
              </a:solidFill>
              <a:ln>
                <a:noFill/>
                <a:round/>
              </a:ln>
            </c:spPr>
          </c:dPt>
          <c:dPt>
            <c:idx val="2"/>
            <c:spPr>
              <a:solidFill>
                <a:schemeClr val="accent1">
                  <a:lumMod val="40000"/>
                  <a:lumOff val="60000"/>
                </a:schemeClr>
              </a:solidFill>
              <a:ln>
                <a:noFill/>
                <a:round/>
              </a:ln>
            </c:spPr>
          </c:dPt>
          <c:dPt>
            <c:idx val="3"/>
            <c:spPr>
              <a:solidFill>
                <a:schemeClr val="accent2"/>
              </a:solidFill>
              <a:ln>
                <a:noFill/>
                <a:round/>
              </a:ln>
            </c:spPr>
          </c:dPt>
          <c:dPt>
            <c:idx val="4"/>
            <c:spPr>
              <a:solidFill>
                <a:srgbClr val="71A8DF"/>
              </a:solidFill>
              <a:ln>
                <a:noFill/>
                <a:round/>
              </a:ln>
            </c:spPr>
          </c:dPt>
          <c:dPt>
            <c:idx val="5"/>
            <c:spPr>
              <a:solidFill>
                <a:schemeClr val="accent2">
                  <a:lumMod val="40000"/>
                  <a:lumOff val="60000"/>
                </a:schemeClr>
              </a:solidFill>
              <a:ln>
                <a:noFill/>
                <a:round/>
              </a:ln>
            </c:spPr>
          </c:dPt>
          <c:dPt>
            <c:idx val="6"/>
            <c:spPr>
              <a:solidFill>
                <a:schemeClr val="accent3">
                  <a:lumMod val="40000"/>
                  <a:lumOff val="60000"/>
                </a:schemeClr>
              </a:solidFill>
              <a:ln>
                <a:noFill/>
                <a:round/>
              </a:ln>
            </c:spPr>
          </c:dPt>
          <c:dLbls>
            <c:dLbl>
              <c:idx val="2"/>
              <c:layout>
                <c:manualLayout>
                  <c:x val="0.01"/>
                  <c:y val="-0.0145"/>
                </c:manualLayout>
              </c:layout>
              <c:dLblPos val="bestFit"/>
              <c:showLegendKey val="0"/>
              <c:showVal val="0"/>
              <c:showBubbleSize val="0"/>
              <c:showCatName val="1"/>
              <c:showSerName val="0"/>
              <c:showPercent val="1"/>
            </c:dLbl>
            <c:dLbl>
              <c:idx val="3"/>
              <c:layout>
                <c:manualLayout>
                  <c:x val="0"/>
                  <c:y val="0.01175"/>
                </c:manualLayout>
              </c:layout>
              <c:dLblPos val="bestFit"/>
              <c:showLegendKey val="0"/>
              <c:showVal val="0"/>
              <c:showBubbleSize val="0"/>
              <c:showCatName val="1"/>
              <c:showSerName val="0"/>
              <c:showPercent val="1"/>
            </c:dLbl>
            <c:dLbl>
              <c:idx val="5"/>
              <c:layout>
                <c:manualLayout>
                  <c:x val="-0.0145"/>
                  <c:y val="0.0175"/>
                </c:manualLayout>
              </c:layout>
              <c:dLblPos val="bestFit"/>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0"/>
            <c:showPercent val="1"/>
          </c:dLbls>
          <c:cat>
            <c:strRef>
              <c:f>'Figure 14'!$B$34:$B$40</c:f>
              <c:strCache/>
            </c:strRef>
          </c:cat>
          <c:val>
            <c:numRef>
              <c:f>'Figure 14'!$C$34:$C$40</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Imports</a:t>
            </a:r>
          </a:p>
        </c:rich>
      </c:tx>
      <c:layout/>
      <c:overlay val="1"/>
      <c:spPr>
        <a:noFill/>
        <a:ln>
          <a:noFill/>
        </a:ln>
      </c:spPr>
    </c:title>
    <c:plotArea>
      <c:layout>
        <c:manualLayout>
          <c:layoutTarget val="inner"/>
          <c:xMode val="edge"/>
          <c:yMode val="edge"/>
          <c:x val="0.25675"/>
          <c:y val="0.2365"/>
          <c:w val="0.49375"/>
          <c:h val="0.58525"/>
        </c:manualLayout>
      </c:layout>
      <c:pieChart>
        <c:varyColors val="1"/>
        <c:ser>
          <c:idx val="0"/>
          <c:order val="0"/>
          <c:spPr>
            <a:solidFill>
              <a:schemeClr val="accent3"/>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round/>
              </a:ln>
            </c:spPr>
          </c:dPt>
          <c:dPt>
            <c:idx val="1"/>
            <c:spPr>
              <a:solidFill>
                <a:schemeClr val="accent4"/>
              </a:solidFill>
              <a:ln>
                <a:noFill/>
                <a:round/>
              </a:ln>
            </c:spPr>
          </c:dPt>
          <c:dPt>
            <c:idx val="2"/>
            <c:spPr>
              <a:solidFill>
                <a:schemeClr val="accent4">
                  <a:lumMod val="60000"/>
                  <a:lumOff val="40000"/>
                </a:schemeClr>
              </a:solidFill>
              <a:ln>
                <a:noFill/>
                <a:round/>
              </a:ln>
            </c:spPr>
          </c:dPt>
          <c:dPt>
            <c:idx val="3"/>
            <c:spPr>
              <a:solidFill>
                <a:schemeClr val="accent1">
                  <a:lumMod val="40000"/>
                  <a:lumOff val="60000"/>
                </a:schemeClr>
              </a:solidFill>
              <a:ln>
                <a:noFill/>
                <a:round/>
              </a:ln>
            </c:spPr>
          </c:dPt>
          <c:dPt>
            <c:idx val="4"/>
            <c:spPr>
              <a:solidFill>
                <a:schemeClr val="accent1">
                  <a:lumMod val="60000"/>
                  <a:lumOff val="40000"/>
                </a:schemeClr>
              </a:solidFill>
              <a:ln>
                <a:noFill/>
                <a:round/>
              </a:ln>
            </c:spPr>
          </c:dPt>
          <c:dPt>
            <c:idx val="5"/>
            <c:spPr>
              <a:solidFill>
                <a:schemeClr val="accent3"/>
              </a:solidFill>
              <a:ln>
                <a:noFill/>
                <a:round/>
              </a:ln>
            </c:spPr>
          </c:dPt>
          <c:dPt>
            <c:idx val="6"/>
            <c:spPr>
              <a:solidFill>
                <a:schemeClr val="accent3">
                  <a:lumMod val="40000"/>
                  <a:lumOff val="60000"/>
                </a:schemeClr>
              </a:solidFill>
              <a:ln>
                <a:noFill/>
                <a:round/>
              </a:ln>
            </c:spPr>
          </c:dPt>
          <c:dLbls>
            <c:numFmt formatCode="0_i%" sourceLinked="0"/>
            <c:spPr>
              <a:noFill/>
              <a:ln>
                <a:noFill/>
              </a:ln>
            </c:spPr>
            <c:dLblPos val="outEnd"/>
            <c:showLegendKey val="0"/>
            <c:showVal val="0"/>
            <c:showBubbleSize val="0"/>
            <c:showCatName val="1"/>
            <c:showSerName val="0"/>
            <c:showLeaderLines val="1"/>
            <c:showPercent val="1"/>
          </c:dLbls>
          <c:cat>
            <c:strRef>
              <c:f>'Figure 14'!$F$34:$F$40</c:f>
              <c:strCache/>
            </c:strRef>
          </c:cat>
          <c:val>
            <c:numRef>
              <c:f>'Figure 14'!$G$34:$G$40</c:f>
              <c:numCache/>
            </c:numRef>
          </c:val>
        </c:ser>
      </c:pieChart>
    </c:plotArea>
    <c:plotVisOnly val="1"/>
    <c:dispBlanksAs val="gap"/>
    <c:showDLblsOverMax val="0"/>
  </c:chart>
  <c:spPr>
    <a:solidFill>
      <a:srgbClr val="FFFFFF">
        <a:alpha val="0"/>
      </a:srgbClr>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285"/>
          <c:y val="0.1705"/>
          <c:w val="0.841"/>
          <c:h val="0.5335"/>
        </c:manualLayout>
      </c:layout>
      <c:barChart>
        <c:barDir val="bar"/>
        <c:grouping val="stacked"/>
        <c:varyColors val="0"/>
        <c:ser>
          <c:idx val="1"/>
          <c:order val="0"/>
          <c:tx>
            <c:strRef>
              <c:f>'Figure 14'!$D$42</c:f>
              <c:strCache>
                <c:ptCount val="1"/>
                <c:pt idx="0">
                  <c:v>Other agricultural products</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14'!$B$43:$B$44</c:f>
              <c:strCache/>
            </c:strRef>
          </c:cat>
          <c:val>
            <c:numRef>
              <c:f>'Figure 14'!$D$43:$D$44</c:f>
              <c:numCache/>
            </c:numRef>
          </c:val>
        </c:ser>
        <c:ser>
          <c:idx val="0"/>
          <c:order val="1"/>
          <c:tx>
            <c:strRef>
              <c:f>'Figure 14'!$C$42</c:f>
              <c:strCache>
                <c:ptCount val="1"/>
                <c:pt idx="0">
                  <c:v>Foodstuffs</c:v>
                </c:pt>
              </c:strCache>
            </c:strRef>
          </c:tx>
          <c:spPr>
            <a:solidFill>
              <a:schemeClr val="accent4">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14'!$B$43:$B$44</c:f>
              <c:strCache/>
            </c:strRef>
          </c:cat>
          <c:val>
            <c:numRef>
              <c:f>'Figure 14'!$C$43:$C$44</c:f>
              <c:numCache/>
            </c:numRef>
          </c:val>
        </c:ser>
        <c:overlap val="100"/>
        <c:gapWidth val="25"/>
        <c:axId val="37369151"/>
        <c:axId val="49666824"/>
      </c:barChart>
      <c:catAx>
        <c:axId val="37369151"/>
        <c:scaling>
          <c:orientation val="maxMin"/>
        </c:scaling>
        <c:axPos val="l"/>
        <c:delete val="0"/>
        <c:numFmt formatCode="General" sourceLinked="0"/>
        <c:majorTickMark val="out"/>
        <c:minorTickMark val="none"/>
        <c:tickLblPos val="nextTo"/>
        <c:spPr>
          <a:ln>
            <a:noFill/>
          </a:ln>
        </c:spPr>
        <c:crossAx val="49666824"/>
        <c:crosses val="autoZero"/>
        <c:auto val="1"/>
        <c:lblOffset val="100"/>
        <c:noMultiLvlLbl val="0"/>
      </c:catAx>
      <c:valAx>
        <c:axId val="49666824"/>
        <c:scaling>
          <c:orientation val="minMax"/>
        </c:scaling>
        <c:axPos val="t"/>
        <c:delete val="1"/>
        <c:majorTickMark val="out"/>
        <c:minorTickMark val="none"/>
        <c:tickLblPos val="nextTo"/>
        <c:crossAx val="37369151"/>
        <c:crosses val="autoZero"/>
        <c:crossBetween val="between"/>
        <c:dispUnits/>
      </c:valAx>
    </c:plotArea>
    <c:legend>
      <c:legendPos val="b"/>
      <c:layout>
        <c:manualLayout>
          <c:xMode val="edge"/>
          <c:yMode val="edge"/>
          <c:x val="0.0075"/>
          <c:y val="0.796"/>
          <c:w val="0.98225"/>
          <c:h val="0.204"/>
        </c:manualLayout>
      </c:layout>
      <c:overlay val="0"/>
    </c:legend>
    <c:plotVisOnly val="1"/>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25"/>
          <c:y val="0.0985"/>
          <c:w val="0.9495"/>
          <c:h val="0.795"/>
        </c:manualLayout>
      </c:layout>
      <c:lineChart>
        <c:grouping val="standard"/>
        <c:varyColors val="0"/>
        <c:ser>
          <c:idx val="5"/>
          <c:order val="0"/>
          <c:tx>
            <c:strRef>
              <c:f>'Figure 3'!$A$50</c:f>
              <c:strCache>
                <c:ptCount val="1"/>
                <c:pt idx="0">
                  <c:v>Export weight</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a:solidFill>
                  <a:schemeClr val="accent2"/>
                </a:solidFill>
              </a:ln>
            </c:spPr>
          </c:marker>
          <c:dLbls>
            <c:numFmt formatCode="General" sourceLinked="1"/>
            <c:showLegendKey val="0"/>
            <c:showVal val="0"/>
            <c:showBubbleSize val="0"/>
            <c:showCatName val="0"/>
            <c:showSerName val="0"/>
            <c:showLeaderLines val="1"/>
            <c:showPercent val="0"/>
          </c:dLbls>
          <c:cat>
            <c:numRef>
              <c:f>'Figure 3'!$B$47:$V$47</c:f>
              <c:numCache/>
            </c:numRef>
          </c:cat>
          <c:val>
            <c:numRef>
              <c:f>'Figure 3'!$B$50:$V$50</c:f>
              <c:numCache/>
            </c:numRef>
          </c:val>
          <c:smooth val="0"/>
        </c:ser>
        <c:ser>
          <c:idx val="0"/>
          <c:order val="1"/>
          <c:tx>
            <c:strRef>
              <c:f>'Figure 3'!$A$51</c:f>
              <c:strCache>
                <c:ptCount val="1"/>
                <c:pt idx="0">
                  <c:v>Import weight</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1"/>
              </a:solidFill>
              <a:ln>
                <a:solidFill>
                  <a:schemeClr val="accent1"/>
                </a:solidFill>
              </a:ln>
            </c:spPr>
          </c:marker>
          <c:dLbls>
            <c:numFmt formatCode="General" sourceLinked="1"/>
            <c:showLegendKey val="0"/>
            <c:showVal val="0"/>
            <c:showBubbleSize val="0"/>
            <c:showCatName val="0"/>
            <c:showSerName val="0"/>
            <c:showLeaderLines val="1"/>
            <c:showPercent val="0"/>
          </c:dLbls>
          <c:cat>
            <c:numRef>
              <c:f>'Figure 3'!$B$47:$V$47</c:f>
              <c:numCache/>
            </c:numRef>
          </c:cat>
          <c:val>
            <c:numRef>
              <c:f>'Figure 3'!$B$51:$V$51</c:f>
              <c:numCache/>
            </c:numRef>
          </c:val>
          <c:smooth val="0"/>
        </c:ser>
        <c:marker val="1"/>
        <c:axId val="65650421"/>
        <c:axId val="51086478"/>
      </c:lineChart>
      <c:catAx>
        <c:axId val="65650421"/>
        <c:scaling>
          <c:orientation val="minMax"/>
        </c:scaling>
        <c:axPos val="b"/>
        <c:delete val="1"/>
        <c:majorTickMark val="out"/>
        <c:minorTickMark val="none"/>
        <c:tickLblPos val="nextTo"/>
        <c:crossAx val="51086478"/>
        <c:crosses val="autoZero"/>
        <c:auto val="1"/>
        <c:lblOffset val="100"/>
        <c:tickLblSkip val="3"/>
        <c:noMultiLvlLbl val="0"/>
      </c:catAx>
      <c:valAx>
        <c:axId val="5108647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5650421"/>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25"/>
          <c:y val="0.129"/>
          <c:w val="0.9495"/>
          <c:h val="0.75725"/>
        </c:manualLayout>
      </c:layout>
      <c:barChart>
        <c:barDir val="col"/>
        <c:grouping val="clustered"/>
        <c:varyColors val="0"/>
        <c:ser>
          <c:idx val="1"/>
          <c:order val="0"/>
          <c:tx>
            <c:strRef>
              <c:f>'Figure 3'!$A$52</c:f>
              <c:strCache>
                <c:ptCount val="1"/>
                <c:pt idx="0">
                  <c:v>Average price exports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3'!$B$47:$V$47</c:f>
              <c:numCache/>
            </c:numRef>
          </c:cat>
          <c:val>
            <c:numRef>
              <c:f>'Figure 3'!$B$52:$V$52</c:f>
              <c:numCache/>
            </c:numRef>
          </c:val>
        </c:ser>
        <c:ser>
          <c:idx val="0"/>
          <c:order val="1"/>
          <c:tx>
            <c:strRef>
              <c:f>'Figure 3'!$A$53</c:f>
              <c:strCache>
                <c:ptCount val="1"/>
                <c:pt idx="0">
                  <c:v>Average price imports</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3'!$B$47:$V$47</c:f>
              <c:numCache/>
            </c:numRef>
          </c:cat>
          <c:val>
            <c:numRef>
              <c:f>'Figure 3'!$B$53:$V$53</c:f>
              <c:numCache/>
            </c:numRef>
          </c:val>
        </c:ser>
        <c:gapWidth val="26"/>
        <c:axId val="26248095"/>
        <c:axId val="19746408"/>
      </c:barChart>
      <c:catAx>
        <c:axId val="26248095"/>
        <c:scaling>
          <c:orientation val="minMax"/>
        </c:scaling>
        <c:axPos val="b"/>
        <c:delete val="0"/>
        <c:numFmt formatCode="General" sourceLinked="0"/>
        <c:majorTickMark val="out"/>
        <c:minorTickMark val="none"/>
        <c:tickLblPos val="nextTo"/>
        <c:spPr>
          <a:ln>
            <a:solidFill>
              <a:srgbClr val="000000"/>
            </a:solidFill>
            <a:prstDash val="solid"/>
          </a:ln>
        </c:spPr>
        <c:crossAx val="19746408"/>
        <c:crosses val="autoZero"/>
        <c:auto val="1"/>
        <c:lblOffset val="100"/>
        <c:tickLblSkip val="2"/>
        <c:noMultiLvlLbl val="0"/>
      </c:catAx>
      <c:valAx>
        <c:axId val="19746408"/>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26248095"/>
        <c:crosses val="autoZero"/>
        <c:crossBetween val="between"/>
        <c:dispUnits/>
        <c:majorUnit val="0.5"/>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525"/>
          <c:y val="0.068"/>
          <c:w val="0.93475"/>
          <c:h val="0.8255"/>
        </c:manualLayout>
      </c:layout>
      <c:lineChart>
        <c:grouping val="standard"/>
        <c:varyColors val="0"/>
        <c:ser>
          <c:idx val="3"/>
          <c:order val="0"/>
          <c:tx>
            <c:strRef>
              <c:f>'Figure 3'!$A$48</c:f>
              <c:strCache>
                <c:ptCount val="1"/>
                <c:pt idx="0">
                  <c:v>Export value</c:v>
                </c:pt>
              </c:strCache>
            </c:strRef>
          </c:tx>
          <c:spPr>
            <a:ln>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solidFill>
                  <a:schemeClr val="accent2"/>
                </a:solidFill>
              </a:ln>
            </c:spPr>
          </c:marker>
          <c:dLbls>
            <c:numFmt formatCode="General" sourceLinked="1"/>
            <c:showLegendKey val="0"/>
            <c:showVal val="0"/>
            <c:showBubbleSize val="0"/>
            <c:showCatName val="0"/>
            <c:showSerName val="0"/>
            <c:showLeaderLines val="1"/>
            <c:showPercent val="0"/>
          </c:dLbls>
          <c:cat>
            <c:numRef>
              <c:f>'Figure 3'!$B$47:$V$47</c:f>
              <c:numCache/>
            </c:numRef>
          </c:cat>
          <c:val>
            <c:numRef>
              <c:f>'Figure 3'!$B$48:$V$48</c:f>
              <c:numCache/>
            </c:numRef>
          </c:val>
          <c:smooth val="0"/>
        </c:ser>
        <c:marker val="1"/>
        <c:axId val="51803433"/>
        <c:axId val="5666"/>
      </c:lineChart>
      <c:catAx>
        <c:axId val="51803433"/>
        <c:scaling>
          <c:orientation val="minMax"/>
        </c:scaling>
        <c:axPos val="b"/>
        <c:delete val="1"/>
        <c:majorTickMark val="out"/>
        <c:minorTickMark val="none"/>
        <c:tickLblPos val="nextTo"/>
        <c:crossAx val="5666"/>
        <c:crosses val="autoZero"/>
        <c:auto val="1"/>
        <c:lblOffset val="100"/>
        <c:tickLblSkip val="3"/>
        <c:noMultiLvlLbl val="0"/>
      </c:catAx>
      <c:valAx>
        <c:axId val="5666"/>
        <c:scaling>
          <c:orientation val="minMax"/>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5180343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65"/>
          <c:y val="0.04925"/>
          <c:w val="0.9335"/>
          <c:h val="0.9015"/>
        </c:manualLayout>
      </c:layout>
      <c:lineChart>
        <c:grouping val="standard"/>
        <c:varyColors val="0"/>
        <c:ser>
          <c:idx val="4"/>
          <c:order val="0"/>
          <c:tx>
            <c:strRef>
              <c:f>'Figure 3'!$A$50</c:f>
              <c:strCache>
                <c:ptCount val="1"/>
                <c:pt idx="0">
                  <c:v>Export weight</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a:solidFill>
                  <a:schemeClr val="accent2"/>
                </a:solidFill>
              </a:ln>
            </c:spPr>
          </c:marker>
          <c:dLbls>
            <c:numFmt formatCode="General" sourceLinked="1"/>
            <c:showLegendKey val="0"/>
            <c:showVal val="0"/>
            <c:showBubbleSize val="0"/>
            <c:showCatName val="0"/>
            <c:showSerName val="0"/>
            <c:showLeaderLines val="1"/>
            <c:showPercent val="0"/>
          </c:dLbls>
          <c:cat>
            <c:numRef>
              <c:f>'Figure 3'!$B$47:$V$47</c:f>
              <c:numCache/>
            </c:numRef>
          </c:cat>
          <c:val>
            <c:numRef>
              <c:f>'Figure 3'!$B$50:$V$50</c:f>
              <c:numCache/>
            </c:numRef>
          </c:val>
          <c:smooth val="0"/>
        </c:ser>
        <c:marker val="1"/>
        <c:axId val="322963"/>
        <c:axId val="18408892"/>
      </c:lineChart>
      <c:catAx>
        <c:axId val="322963"/>
        <c:scaling>
          <c:orientation val="minMax"/>
        </c:scaling>
        <c:axPos val="b"/>
        <c:delete val="1"/>
        <c:majorTickMark val="out"/>
        <c:minorTickMark val="none"/>
        <c:tickLblPos val="nextTo"/>
        <c:crossAx val="18408892"/>
        <c:crosses val="autoZero"/>
        <c:auto val="1"/>
        <c:lblOffset val="100"/>
        <c:tickLblSkip val="3"/>
        <c:noMultiLvlLbl val="0"/>
      </c:catAx>
      <c:valAx>
        <c:axId val="18408892"/>
        <c:scaling>
          <c:orientation val="minMax"/>
          <c:max val="2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2296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875"/>
          <c:y val="0.068"/>
          <c:w val="0.907"/>
          <c:h val="0.7725"/>
        </c:manualLayout>
      </c:layout>
      <c:barChart>
        <c:barDir val="col"/>
        <c:grouping val="clustered"/>
        <c:varyColors val="0"/>
        <c:ser>
          <c:idx val="0"/>
          <c:order val="0"/>
          <c:tx>
            <c:strRef>
              <c:f>'Figure 3'!$A$52</c:f>
              <c:strCache>
                <c:ptCount val="1"/>
                <c:pt idx="0">
                  <c:v>Average price exports</c:v>
                </c:pt>
              </c:strCache>
            </c:strRef>
          </c:tx>
          <c:spPr>
            <a:solidFill>
              <a:schemeClr val="accent2"/>
            </a:solidFill>
            <a:ln>
              <a:solidFill>
                <a:schemeClr val="accent2"/>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3'!$B$47:$V$47</c:f>
              <c:numCache/>
            </c:numRef>
          </c:cat>
          <c:val>
            <c:numRef>
              <c:f>'Figure 3'!$B$52:$V$52</c:f>
              <c:numCache/>
            </c:numRef>
          </c:val>
        </c:ser>
        <c:gapWidth val="75"/>
        <c:axId val="42673885"/>
        <c:axId val="16492342"/>
      </c:barChart>
      <c:catAx>
        <c:axId val="4267388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000" u="none" baseline="0">
                <a:solidFill>
                  <a:srgbClr val="000000"/>
                </a:solidFill>
                <a:latin typeface="Arial"/>
                <a:ea typeface="Arial"/>
                <a:cs typeface="Arial"/>
              </a:defRPr>
            </a:pPr>
          </a:p>
        </c:txPr>
        <c:crossAx val="16492342"/>
        <c:crosses val="autoZero"/>
        <c:auto val="1"/>
        <c:lblOffset val="100"/>
        <c:tickLblSkip val="1"/>
        <c:noMultiLvlLbl val="0"/>
      </c:catAx>
      <c:valAx>
        <c:axId val="16492342"/>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42673885"/>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
          <c:y val="0.068"/>
          <c:w val="1"/>
          <c:h val="0.8255"/>
        </c:manualLayout>
      </c:layout>
      <c:lineChart>
        <c:grouping val="standard"/>
        <c:varyColors val="0"/>
        <c:ser>
          <c:idx val="2"/>
          <c:order val="0"/>
          <c:tx>
            <c:strRef>
              <c:f>'Figure 3'!$A$49</c:f>
              <c:strCache>
                <c:ptCount val="1"/>
                <c:pt idx="0">
                  <c:v>Import value</c:v>
                </c:pt>
              </c:strCache>
            </c:strRef>
          </c:tx>
          <c:spPr>
            <a:ln>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1"/>
              </a:solidFill>
              <a:ln>
                <a:solidFill>
                  <a:schemeClr val="accent1"/>
                </a:solidFill>
              </a:ln>
            </c:spPr>
          </c:marker>
          <c:dLbls>
            <c:numFmt formatCode="General" sourceLinked="1"/>
            <c:showLegendKey val="0"/>
            <c:showVal val="0"/>
            <c:showBubbleSize val="0"/>
            <c:showCatName val="0"/>
            <c:showSerName val="0"/>
            <c:showLeaderLines val="1"/>
            <c:showPercent val="0"/>
          </c:dLbls>
          <c:cat>
            <c:numRef>
              <c:f>'Figure 3'!$B$47:$V$47</c:f>
              <c:numCache/>
            </c:numRef>
          </c:cat>
          <c:val>
            <c:numRef>
              <c:f>'Figure 3'!$B$49:$V$49</c:f>
              <c:numCache/>
            </c:numRef>
          </c:val>
          <c:smooth val="0"/>
        </c:ser>
        <c:marker val="1"/>
        <c:axId val="539399"/>
        <c:axId val="30745744"/>
      </c:lineChart>
      <c:catAx>
        <c:axId val="539399"/>
        <c:scaling>
          <c:orientation val="minMax"/>
        </c:scaling>
        <c:axPos val="b"/>
        <c:delete val="1"/>
        <c:majorTickMark val="out"/>
        <c:minorTickMark val="none"/>
        <c:tickLblPos val="nextTo"/>
        <c:crossAx val="30745744"/>
        <c:crosses val="autoZero"/>
        <c:auto val="1"/>
        <c:lblOffset val="100"/>
        <c:tickLblSkip val="3"/>
        <c:noMultiLvlLbl val="0"/>
      </c:catAx>
      <c:valAx>
        <c:axId val="30745744"/>
        <c:scaling>
          <c:orientation val="minMax"/>
          <c:max val="250"/>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539399"/>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image" Target="file:///C:\Program%20Files\DIaLOGIKa\Eurostat%20Layout\Logo\Eurostat%20logo.png" TargetMode="External" /><Relationship Id="rId4" Type="http://schemas.openxmlformats.org/officeDocument/2006/relationships/chart" Target="/xl/charts/chart2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image" Target="file:///C:\Program%20Files\DIaLOGIKa\Eurostat%20Layout\Logo\Eurostat%20logo.png" TargetMode="External" /><Relationship Id="rId4" Type="http://schemas.openxmlformats.org/officeDocument/2006/relationships/chart" Target="/xl/charts/chart2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image" Target="file:///C:\Program%20Files\DIaLOGIKa\Eurostat%20Layout\Logo\Eurostat%20logo.png" TargetMode="External" /><Relationship Id="rId4" Type="http://schemas.openxmlformats.org/officeDocument/2006/relationships/chart" Target="/xl/charts/chart2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image" Target="file:///C:\Program%20Files\DIaLOGIKa\Eurostat%20Layout\Logo\Eurostat%20logo.png" TargetMode="External" /><Relationship Id="rId4" Type="http://schemas.openxmlformats.org/officeDocument/2006/relationships/chart" Target="/xl/charts/chart3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image" Target="file:///C:\Program%20Files\DIaLOGIKa\Eurostat%20Layout\Logo\Eurostat%20logo.png" TargetMode="External" /><Relationship Id="rId4" Type="http://schemas.openxmlformats.org/officeDocument/2006/relationships/chart" Target="/xl/charts/chart3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 Id="rId9" Type="http://schemas.openxmlformats.org/officeDocument/2006/relationships/chart" Target="/xl/charts/chart10.xml" /><Relationship Id="rId10" Type="http://schemas.openxmlformats.org/officeDocument/2006/relationships/chart" Target="/xl/charts/chart11.xml" /><Relationship Id="rId1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image" Target="file:///C:\Program%20Files\DIaLOGIKa\Eurostat%20Layout\Logo\Eurostat%20logo.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9</xdr:col>
      <xdr:colOff>600075</xdr:colOff>
      <xdr:row>32</xdr:row>
      <xdr:rowOff>47625</xdr:rowOff>
    </xdr:to>
    <xdr:graphicFrame macro="">
      <xdr:nvGraphicFramePr>
        <xdr:cNvPr id="8" name="Chart 7"/>
        <xdr:cNvGraphicFramePr/>
      </xdr:nvGraphicFramePr>
      <xdr:xfrm>
        <a:off x="0" y="552450"/>
        <a:ext cx="7696200" cy="5724525"/>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752475</xdr:colOff>
      <xdr:row>32</xdr:row>
      <xdr:rowOff>114300</xdr:rowOff>
    </xdr:from>
    <xdr:to>
      <xdr:col>9</xdr:col>
      <xdr:colOff>647700</xdr:colOff>
      <xdr:row>36</xdr:row>
      <xdr:rowOff>0</xdr:rowOff>
    </xdr:to>
    <xdr:pic>
      <xdr:nvPicPr>
        <xdr:cNvPr id="3" name="Picture 2"/>
        <xdr:cNvPicPr preferRelativeResize="1">
          <a:picLocks noChangeAspect="1"/>
        </xdr:cNvPicPr>
      </xdr:nvPicPr>
      <xdr:blipFill>
        <a:blip r:link="rId2"/>
        <a:stretch>
          <a:fillRect/>
        </a:stretch>
      </xdr:blipFill>
      <xdr:spPr>
        <a:xfrm>
          <a:off x="6210300" y="6343650"/>
          <a:ext cx="1533525" cy="5334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600075</xdr:colOff>
      <xdr:row>1</xdr:row>
      <xdr:rowOff>228600</xdr:rowOff>
    </xdr:from>
    <xdr:to>
      <xdr:col>4</xdr:col>
      <xdr:colOff>561975</xdr:colOff>
      <xdr:row>23</xdr:row>
      <xdr:rowOff>171450</xdr:rowOff>
    </xdr:to>
    <xdr:graphicFrame macro="">
      <xdr:nvGraphicFramePr>
        <xdr:cNvPr id="2" name="Chart 1"/>
        <xdr:cNvGraphicFramePr/>
      </xdr:nvGraphicFramePr>
      <xdr:xfrm>
        <a:off x="600075" y="523875"/>
        <a:ext cx="5143500" cy="4200525"/>
      </xdr:xfrm>
      <a:graphic>
        <a:graphicData uri="http://schemas.openxmlformats.org/drawingml/2006/chart">
          <c:chart xmlns:c="http://schemas.openxmlformats.org/drawingml/2006/chart" r:id="rId1"/>
        </a:graphicData>
      </a:graphic>
    </xdr:graphicFrame>
    <xdr:clientData/>
  </xdr:twoCellAnchor>
  <xdr:twoCellAnchor editAs="absolute">
    <xdr:from>
      <xdr:col>3</xdr:col>
      <xdr:colOff>828675</xdr:colOff>
      <xdr:row>1</xdr:row>
      <xdr:rowOff>228600</xdr:rowOff>
    </xdr:from>
    <xdr:to>
      <xdr:col>7</xdr:col>
      <xdr:colOff>600075</xdr:colOff>
      <xdr:row>23</xdr:row>
      <xdr:rowOff>171450</xdr:rowOff>
    </xdr:to>
    <xdr:graphicFrame macro="">
      <xdr:nvGraphicFramePr>
        <xdr:cNvPr id="3" name="Chart 2"/>
        <xdr:cNvGraphicFramePr/>
      </xdr:nvGraphicFramePr>
      <xdr:xfrm>
        <a:off x="4486275" y="523875"/>
        <a:ext cx="5143500" cy="4200525"/>
      </xdr:xfrm>
      <a:graphic>
        <a:graphicData uri="http://schemas.openxmlformats.org/drawingml/2006/chart">
          <c:chart xmlns:c="http://schemas.openxmlformats.org/drawingml/2006/chart" r:id="rId2"/>
        </a:graphicData>
      </a:graphic>
    </xdr:graphicFrame>
    <xdr:clientData/>
  </xdr:twoCellAnchor>
  <xdr:twoCellAnchor editAs="oneCell">
    <xdr:from>
      <xdr:col>6</xdr:col>
      <xdr:colOff>619125</xdr:colOff>
      <xdr:row>26</xdr:row>
      <xdr:rowOff>85725</xdr:rowOff>
    </xdr:from>
    <xdr:to>
      <xdr:col>8</xdr:col>
      <xdr:colOff>0</xdr:colOff>
      <xdr:row>29</xdr:row>
      <xdr:rowOff>9525</xdr:rowOff>
    </xdr:to>
    <xdr:pic>
      <xdr:nvPicPr>
        <xdr:cNvPr id="4" name="Picture 3"/>
        <xdr:cNvPicPr preferRelativeResize="1">
          <a:picLocks noChangeAspect="1"/>
        </xdr:cNvPicPr>
      </xdr:nvPicPr>
      <xdr:blipFill>
        <a:blip r:link="rId3"/>
        <a:stretch>
          <a:fillRect/>
        </a:stretch>
      </xdr:blipFill>
      <xdr:spPr>
        <a:xfrm>
          <a:off x="8124825" y="5210175"/>
          <a:ext cx="1533525" cy="504825"/>
        </a:xfrm>
        <a:prstGeom prst="rect">
          <a:avLst/>
        </a:prstGeom>
        <a:ln>
          <a:noFill/>
        </a:ln>
      </xdr:spPr>
    </xdr:pic>
    <xdr:clientData/>
  </xdr:twoCellAnchor>
  <xdr:twoCellAnchor>
    <xdr:from>
      <xdr:col>0</xdr:col>
      <xdr:colOff>600075</xdr:colOff>
      <xdr:row>22</xdr:row>
      <xdr:rowOff>66675</xdr:rowOff>
    </xdr:from>
    <xdr:to>
      <xdr:col>5</xdr:col>
      <xdr:colOff>1514475</xdr:colOff>
      <xdr:row>26</xdr:row>
      <xdr:rowOff>123825</xdr:rowOff>
    </xdr:to>
    <xdr:graphicFrame macro="">
      <xdr:nvGraphicFramePr>
        <xdr:cNvPr id="6" name="Chart 5"/>
        <xdr:cNvGraphicFramePr/>
      </xdr:nvGraphicFramePr>
      <xdr:xfrm>
        <a:off x="600075" y="4429125"/>
        <a:ext cx="6896100" cy="819150"/>
      </xdr:xfrm>
      <a:graphic>
        <a:graphicData uri="http://schemas.openxmlformats.org/drawingml/2006/chart">
          <c:chart xmlns:c="http://schemas.openxmlformats.org/drawingml/2006/chart" r:id="rId4"/>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xdr:row>
      <xdr:rowOff>28575</xdr:rowOff>
    </xdr:from>
    <xdr:to>
      <xdr:col>4</xdr:col>
      <xdr:colOff>571500</xdr:colOff>
      <xdr:row>24</xdr:row>
      <xdr:rowOff>9525</xdr:rowOff>
    </xdr:to>
    <xdr:graphicFrame macro="">
      <xdr:nvGraphicFramePr>
        <xdr:cNvPr id="2" name="Chart 1"/>
        <xdr:cNvGraphicFramePr/>
      </xdr:nvGraphicFramePr>
      <xdr:xfrm>
        <a:off x="609600" y="581025"/>
        <a:ext cx="5143500" cy="4171950"/>
      </xdr:xfrm>
      <a:graphic>
        <a:graphicData uri="http://schemas.openxmlformats.org/drawingml/2006/chart">
          <c:chart xmlns:c="http://schemas.openxmlformats.org/drawingml/2006/chart" r:id="rId1"/>
        </a:graphicData>
      </a:graphic>
    </xdr:graphicFrame>
    <xdr:clientData/>
  </xdr:twoCellAnchor>
  <xdr:twoCellAnchor editAs="absolute">
    <xdr:from>
      <xdr:col>3</xdr:col>
      <xdr:colOff>828675</xdr:colOff>
      <xdr:row>2</xdr:row>
      <xdr:rowOff>28575</xdr:rowOff>
    </xdr:from>
    <xdr:to>
      <xdr:col>7</xdr:col>
      <xdr:colOff>600075</xdr:colOff>
      <xdr:row>24</xdr:row>
      <xdr:rowOff>9525</xdr:rowOff>
    </xdr:to>
    <xdr:graphicFrame macro="">
      <xdr:nvGraphicFramePr>
        <xdr:cNvPr id="3" name="Chart 2"/>
        <xdr:cNvGraphicFramePr/>
      </xdr:nvGraphicFramePr>
      <xdr:xfrm>
        <a:off x="4486275" y="581025"/>
        <a:ext cx="5143500" cy="4171950"/>
      </xdr:xfrm>
      <a:graphic>
        <a:graphicData uri="http://schemas.openxmlformats.org/drawingml/2006/chart">
          <c:chart xmlns:c="http://schemas.openxmlformats.org/drawingml/2006/chart" r:id="rId2"/>
        </a:graphicData>
      </a:graphic>
    </xdr:graphicFrame>
    <xdr:clientData/>
  </xdr:twoCellAnchor>
  <xdr:twoCellAnchor editAs="oneCell">
    <xdr:from>
      <xdr:col>6</xdr:col>
      <xdr:colOff>638175</xdr:colOff>
      <xdr:row>26</xdr:row>
      <xdr:rowOff>76200</xdr:rowOff>
    </xdr:from>
    <xdr:to>
      <xdr:col>8</xdr:col>
      <xdr:colOff>0</xdr:colOff>
      <xdr:row>29</xdr:row>
      <xdr:rowOff>9525</xdr:rowOff>
    </xdr:to>
    <xdr:pic>
      <xdr:nvPicPr>
        <xdr:cNvPr id="4" name="Picture 3"/>
        <xdr:cNvPicPr preferRelativeResize="1">
          <a:picLocks noChangeAspect="1"/>
        </xdr:cNvPicPr>
      </xdr:nvPicPr>
      <xdr:blipFill>
        <a:blip r:link="rId3"/>
        <a:stretch>
          <a:fillRect/>
        </a:stretch>
      </xdr:blipFill>
      <xdr:spPr>
        <a:xfrm>
          <a:off x="8143875" y="5200650"/>
          <a:ext cx="1533525" cy="504825"/>
        </a:xfrm>
        <a:prstGeom prst="rect">
          <a:avLst/>
        </a:prstGeom>
        <a:ln>
          <a:noFill/>
        </a:ln>
      </xdr:spPr>
    </xdr:pic>
    <xdr:clientData/>
  </xdr:twoCellAnchor>
  <xdr:twoCellAnchor>
    <xdr:from>
      <xdr:col>1</xdr:col>
      <xdr:colOff>0</xdr:colOff>
      <xdr:row>22</xdr:row>
      <xdr:rowOff>123825</xdr:rowOff>
    </xdr:from>
    <xdr:to>
      <xdr:col>6</xdr:col>
      <xdr:colOff>0</xdr:colOff>
      <xdr:row>26</xdr:row>
      <xdr:rowOff>180975</xdr:rowOff>
    </xdr:to>
    <xdr:graphicFrame macro="">
      <xdr:nvGraphicFramePr>
        <xdr:cNvPr id="5" name="Chart 4"/>
        <xdr:cNvGraphicFramePr/>
      </xdr:nvGraphicFramePr>
      <xdr:xfrm>
        <a:off x="609600" y="4486275"/>
        <a:ext cx="6896100" cy="81915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238125</xdr:rowOff>
    </xdr:from>
    <xdr:to>
      <xdr:col>4</xdr:col>
      <xdr:colOff>571500</xdr:colOff>
      <xdr:row>24</xdr:row>
      <xdr:rowOff>9525</xdr:rowOff>
    </xdr:to>
    <xdr:graphicFrame macro="">
      <xdr:nvGraphicFramePr>
        <xdr:cNvPr id="2" name="Chart 1"/>
        <xdr:cNvGraphicFramePr/>
      </xdr:nvGraphicFramePr>
      <xdr:xfrm>
        <a:off x="609600" y="533400"/>
        <a:ext cx="5143500" cy="4219575"/>
      </xdr:xfrm>
      <a:graphic>
        <a:graphicData uri="http://schemas.openxmlformats.org/drawingml/2006/chart">
          <c:chart xmlns:c="http://schemas.openxmlformats.org/drawingml/2006/chart" r:id="rId1"/>
        </a:graphicData>
      </a:graphic>
    </xdr:graphicFrame>
    <xdr:clientData/>
  </xdr:twoCellAnchor>
  <xdr:twoCellAnchor editAs="absolute">
    <xdr:from>
      <xdr:col>3</xdr:col>
      <xdr:colOff>828675</xdr:colOff>
      <xdr:row>1</xdr:row>
      <xdr:rowOff>238125</xdr:rowOff>
    </xdr:from>
    <xdr:to>
      <xdr:col>7</xdr:col>
      <xdr:colOff>600075</xdr:colOff>
      <xdr:row>24</xdr:row>
      <xdr:rowOff>9525</xdr:rowOff>
    </xdr:to>
    <xdr:graphicFrame macro="">
      <xdr:nvGraphicFramePr>
        <xdr:cNvPr id="3" name="Chart 2"/>
        <xdr:cNvGraphicFramePr/>
      </xdr:nvGraphicFramePr>
      <xdr:xfrm>
        <a:off x="4486275" y="533400"/>
        <a:ext cx="5143500" cy="4219575"/>
      </xdr:xfrm>
      <a:graphic>
        <a:graphicData uri="http://schemas.openxmlformats.org/drawingml/2006/chart">
          <c:chart xmlns:c="http://schemas.openxmlformats.org/drawingml/2006/chart" r:id="rId2"/>
        </a:graphicData>
      </a:graphic>
    </xdr:graphicFrame>
    <xdr:clientData/>
  </xdr:twoCellAnchor>
  <xdr:twoCellAnchor editAs="oneCell">
    <xdr:from>
      <xdr:col>6</xdr:col>
      <xdr:colOff>638175</xdr:colOff>
      <xdr:row>26</xdr:row>
      <xdr:rowOff>85725</xdr:rowOff>
    </xdr:from>
    <xdr:to>
      <xdr:col>8</xdr:col>
      <xdr:colOff>0</xdr:colOff>
      <xdr:row>29</xdr:row>
      <xdr:rowOff>9525</xdr:rowOff>
    </xdr:to>
    <xdr:pic>
      <xdr:nvPicPr>
        <xdr:cNvPr id="4" name="Picture 3"/>
        <xdr:cNvPicPr preferRelativeResize="1">
          <a:picLocks noChangeAspect="1"/>
        </xdr:cNvPicPr>
      </xdr:nvPicPr>
      <xdr:blipFill>
        <a:blip r:link="rId3"/>
        <a:stretch>
          <a:fillRect/>
        </a:stretch>
      </xdr:blipFill>
      <xdr:spPr>
        <a:xfrm>
          <a:off x="8143875" y="5210175"/>
          <a:ext cx="1533525" cy="504825"/>
        </a:xfrm>
        <a:prstGeom prst="rect">
          <a:avLst/>
        </a:prstGeom>
        <a:ln>
          <a:noFill/>
        </a:ln>
      </xdr:spPr>
    </xdr:pic>
    <xdr:clientData/>
  </xdr:twoCellAnchor>
  <xdr:twoCellAnchor>
    <xdr:from>
      <xdr:col>1</xdr:col>
      <xdr:colOff>0</xdr:colOff>
      <xdr:row>22</xdr:row>
      <xdr:rowOff>123825</xdr:rowOff>
    </xdr:from>
    <xdr:to>
      <xdr:col>6</xdr:col>
      <xdr:colOff>0</xdr:colOff>
      <xdr:row>26</xdr:row>
      <xdr:rowOff>180975</xdr:rowOff>
    </xdr:to>
    <xdr:graphicFrame macro="">
      <xdr:nvGraphicFramePr>
        <xdr:cNvPr id="5" name="Chart 4"/>
        <xdr:cNvGraphicFramePr/>
      </xdr:nvGraphicFramePr>
      <xdr:xfrm>
        <a:off x="609600" y="4486275"/>
        <a:ext cx="6896100" cy="819150"/>
      </xdr:xfrm>
      <a:graphic>
        <a:graphicData uri="http://schemas.openxmlformats.org/drawingml/2006/chart">
          <c:chart xmlns:c="http://schemas.openxmlformats.org/drawingml/2006/chart" r:id="rId4"/>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238125</xdr:rowOff>
    </xdr:from>
    <xdr:to>
      <xdr:col>4</xdr:col>
      <xdr:colOff>571500</xdr:colOff>
      <xdr:row>24</xdr:row>
      <xdr:rowOff>9525</xdr:rowOff>
    </xdr:to>
    <xdr:graphicFrame macro="">
      <xdr:nvGraphicFramePr>
        <xdr:cNvPr id="2" name="Chart 1"/>
        <xdr:cNvGraphicFramePr/>
      </xdr:nvGraphicFramePr>
      <xdr:xfrm>
        <a:off x="609600" y="533400"/>
        <a:ext cx="5143500" cy="4219575"/>
      </xdr:xfrm>
      <a:graphic>
        <a:graphicData uri="http://schemas.openxmlformats.org/drawingml/2006/chart">
          <c:chart xmlns:c="http://schemas.openxmlformats.org/drawingml/2006/chart" r:id="rId1"/>
        </a:graphicData>
      </a:graphic>
    </xdr:graphicFrame>
    <xdr:clientData/>
  </xdr:twoCellAnchor>
  <xdr:twoCellAnchor editAs="absolute">
    <xdr:from>
      <xdr:col>3</xdr:col>
      <xdr:colOff>828675</xdr:colOff>
      <xdr:row>1</xdr:row>
      <xdr:rowOff>238125</xdr:rowOff>
    </xdr:from>
    <xdr:to>
      <xdr:col>7</xdr:col>
      <xdr:colOff>600075</xdr:colOff>
      <xdr:row>24</xdr:row>
      <xdr:rowOff>9525</xdr:rowOff>
    </xdr:to>
    <xdr:graphicFrame macro="">
      <xdr:nvGraphicFramePr>
        <xdr:cNvPr id="3" name="Chart 2"/>
        <xdr:cNvGraphicFramePr/>
      </xdr:nvGraphicFramePr>
      <xdr:xfrm>
        <a:off x="4486275" y="533400"/>
        <a:ext cx="5143500" cy="4219575"/>
      </xdr:xfrm>
      <a:graphic>
        <a:graphicData uri="http://schemas.openxmlformats.org/drawingml/2006/chart">
          <c:chart xmlns:c="http://schemas.openxmlformats.org/drawingml/2006/chart" r:id="rId2"/>
        </a:graphicData>
      </a:graphic>
    </xdr:graphicFrame>
    <xdr:clientData/>
  </xdr:twoCellAnchor>
  <xdr:twoCellAnchor editAs="oneCell">
    <xdr:from>
      <xdr:col>6</xdr:col>
      <xdr:colOff>638175</xdr:colOff>
      <xdr:row>26</xdr:row>
      <xdr:rowOff>85725</xdr:rowOff>
    </xdr:from>
    <xdr:to>
      <xdr:col>8</xdr:col>
      <xdr:colOff>0</xdr:colOff>
      <xdr:row>29</xdr:row>
      <xdr:rowOff>9525</xdr:rowOff>
    </xdr:to>
    <xdr:pic>
      <xdr:nvPicPr>
        <xdr:cNvPr id="4" name="Picture 3"/>
        <xdr:cNvPicPr preferRelativeResize="1">
          <a:picLocks noChangeAspect="1"/>
        </xdr:cNvPicPr>
      </xdr:nvPicPr>
      <xdr:blipFill>
        <a:blip r:link="rId3"/>
        <a:stretch>
          <a:fillRect/>
        </a:stretch>
      </xdr:blipFill>
      <xdr:spPr>
        <a:xfrm>
          <a:off x="8143875" y="5210175"/>
          <a:ext cx="1533525" cy="504825"/>
        </a:xfrm>
        <a:prstGeom prst="rect">
          <a:avLst/>
        </a:prstGeom>
        <a:ln>
          <a:noFill/>
        </a:ln>
      </xdr:spPr>
    </xdr:pic>
    <xdr:clientData/>
  </xdr:twoCellAnchor>
  <xdr:twoCellAnchor>
    <xdr:from>
      <xdr:col>1</xdr:col>
      <xdr:colOff>0</xdr:colOff>
      <xdr:row>22</xdr:row>
      <xdr:rowOff>123825</xdr:rowOff>
    </xdr:from>
    <xdr:to>
      <xdr:col>6</xdr:col>
      <xdr:colOff>0</xdr:colOff>
      <xdr:row>26</xdr:row>
      <xdr:rowOff>180975</xdr:rowOff>
    </xdr:to>
    <xdr:graphicFrame macro="">
      <xdr:nvGraphicFramePr>
        <xdr:cNvPr id="5" name="Chart 4"/>
        <xdr:cNvGraphicFramePr/>
      </xdr:nvGraphicFramePr>
      <xdr:xfrm>
        <a:off x="609600" y="4486275"/>
        <a:ext cx="6896100" cy="819150"/>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xdr:row>
      <xdr:rowOff>9525</xdr:rowOff>
    </xdr:from>
    <xdr:to>
      <xdr:col>4</xdr:col>
      <xdr:colOff>571500</xdr:colOff>
      <xdr:row>24</xdr:row>
      <xdr:rowOff>9525</xdr:rowOff>
    </xdr:to>
    <xdr:graphicFrame macro="">
      <xdr:nvGraphicFramePr>
        <xdr:cNvPr id="2" name="Chart 1"/>
        <xdr:cNvGraphicFramePr/>
      </xdr:nvGraphicFramePr>
      <xdr:xfrm>
        <a:off x="590550" y="561975"/>
        <a:ext cx="5143500" cy="4191000"/>
      </xdr:xfrm>
      <a:graphic>
        <a:graphicData uri="http://schemas.openxmlformats.org/drawingml/2006/chart">
          <c:chart xmlns:c="http://schemas.openxmlformats.org/drawingml/2006/chart" r:id="rId1"/>
        </a:graphicData>
      </a:graphic>
    </xdr:graphicFrame>
    <xdr:clientData/>
  </xdr:twoCellAnchor>
  <xdr:twoCellAnchor editAs="absolute">
    <xdr:from>
      <xdr:col>3</xdr:col>
      <xdr:colOff>809625</xdr:colOff>
      <xdr:row>1</xdr:row>
      <xdr:rowOff>238125</xdr:rowOff>
    </xdr:from>
    <xdr:to>
      <xdr:col>7</xdr:col>
      <xdr:colOff>581025</xdr:colOff>
      <xdr:row>23</xdr:row>
      <xdr:rowOff>171450</xdr:rowOff>
    </xdr:to>
    <xdr:graphicFrame macro="">
      <xdr:nvGraphicFramePr>
        <xdr:cNvPr id="3" name="Chart 2"/>
        <xdr:cNvGraphicFramePr/>
      </xdr:nvGraphicFramePr>
      <xdr:xfrm>
        <a:off x="4448175" y="533400"/>
        <a:ext cx="5143500" cy="4191000"/>
      </xdr:xfrm>
      <a:graphic>
        <a:graphicData uri="http://schemas.openxmlformats.org/drawingml/2006/chart">
          <c:chart xmlns:c="http://schemas.openxmlformats.org/drawingml/2006/chart" r:id="rId2"/>
        </a:graphicData>
      </a:graphic>
    </xdr:graphicFrame>
    <xdr:clientData/>
  </xdr:twoCellAnchor>
  <xdr:twoCellAnchor editAs="oneCell">
    <xdr:from>
      <xdr:col>6</xdr:col>
      <xdr:colOff>619125</xdr:colOff>
      <xdr:row>26</xdr:row>
      <xdr:rowOff>66675</xdr:rowOff>
    </xdr:from>
    <xdr:to>
      <xdr:col>8</xdr:col>
      <xdr:colOff>0</xdr:colOff>
      <xdr:row>28</xdr:row>
      <xdr:rowOff>180975</xdr:rowOff>
    </xdr:to>
    <xdr:pic>
      <xdr:nvPicPr>
        <xdr:cNvPr id="4" name="Picture 3"/>
        <xdr:cNvPicPr preferRelativeResize="1">
          <a:picLocks noChangeAspect="1"/>
        </xdr:cNvPicPr>
      </xdr:nvPicPr>
      <xdr:blipFill>
        <a:blip r:link="rId3"/>
        <a:stretch>
          <a:fillRect/>
        </a:stretch>
      </xdr:blipFill>
      <xdr:spPr>
        <a:xfrm>
          <a:off x="8105775" y="5191125"/>
          <a:ext cx="1533525" cy="504825"/>
        </a:xfrm>
        <a:prstGeom prst="rect">
          <a:avLst/>
        </a:prstGeom>
        <a:ln>
          <a:noFill/>
        </a:ln>
      </xdr:spPr>
    </xdr:pic>
    <xdr:clientData/>
  </xdr:twoCellAnchor>
  <xdr:twoCellAnchor>
    <xdr:from>
      <xdr:col>1</xdr:col>
      <xdr:colOff>0</xdr:colOff>
      <xdr:row>22</xdr:row>
      <xdr:rowOff>123825</xdr:rowOff>
    </xdr:from>
    <xdr:to>
      <xdr:col>6</xdr:col>
      <xdr:colOff>0</xdr:colOff>
      <xdr:row>26</xdr:row>
      <xdr:rowOff>180975</xdr:rowOff>
    </xdr:to>
    <xdr:graphicFrame macro="">
      <xdr:nvGraphicFramePr>
        <xdr:cNvPr id="5" name="Chart 4"/>
        <xdr:cNvGraphicFramePr/>
      </xdr:nvGraphicFramePr>
      <xdr:xfrm>
        <a:off x="590550" y="4486275"/>
        <a:ext cx="6896100" cy="81915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11</xdr:col>
      <xdr:colOff>0</xdr:colOff>
      <xdr:row>32</xdr:row>
      <xdr:rowOff>47625</xdr:rowOff>
    </xdr:to>
    <xdr:graphicFrame macro="">
      <xdr:nvGraphicFramePr>
        <xdr:cNvPr id="2" name="Chart 7"/>
        <xdr:cNvGraphicFramePr/>
      </xdr:nvGraphicFramePr>
      <xdr:xfrm>
        <a:off x="0" y="552450"/>
        <a:ext cx="8534400" cy="572452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790575</xdr:colOff>
      <xdr:row>32</xdr:row>
      <xdr:rowOff>114300</xdr:rowOff>
    </xdr:from>
    <xdr:to>
      <xdr:col>11</xdr:col>
      <xdr:colOff>0</xdr:colOff>
      <xdr:row>36</xdr:row>
      <xdr:rowOff>0</xdr:rowOff>
    </xdr:to>
    <xdr:pic>
      <xdr:nvPicPr>
        <xdr:cNvPr id="3" name="Picture 2"/>
        <xdr:cNvPicPr preferRelativeResize="1">
          <a:picLocks noChangeAspect="1"/>
        </xdr:cNvPicPr>
      </xdr:nvPicPr>
      <xdr:blipFill>
        <a:blip r:link="rId2"/>
        <a:stretch>
          <a:fillRect/>
        </a:stretch>
      </xdr:blipFill>
      <xdr:spPr>
        <a:xfrm>
          <a:off x="7000875" y="6343650"/>
          <a:ext cx="1533525" cy="5334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619125</xdr:colOff>
      <xdr:row>31</xdr:row>
      <xdr:rowOff>0</xdr:rowOff>
    </xdr:from>
    <xdr:to>
      <xdr:col>10</xdr:col>
      <xdr:colOff>0</xdr:colOff>
      <xdr:row>33</xdr:row>
      <xdr:rowOff>95250</xdr:rowOff>
    </xdr:to>
    <xdr:pic>
      <xdr:nvPicPr>
        <xdr:cNvPr id="45" name="Picture 44"/>
        <xdr:cNvPicPr preferRelativeResize="1">
          <a:picLocks noChangeAspect="1"/>
        </xdr:cNvPicPr>
      </xdr:nvPicPr>
      <xdr:blipFill>
        <a:blip r:link="rId1"/>
        <a:stretch>
          <a:fillRect/>
        </a:stretch>
      </xdr:blipFill>
      <xdr:spPr>
        <a:xfrm>
          <a:off x="6486525" y="5772150"/>
          <a:ext cx="1533525" cy="485775"/>
        </a:xfrm>
        <a:prstGeom prst="rect">
          <a:avLst/>
        </a:prstGeom>
        <a:ln>
          <a:noFill/>
        </a:ln>
      </xdr:spPr>
    </xdr:pic>
    <xdr:clientData/>
  </xdr:twoCellAnchor>
  <xdr:twoCellAnchor>
    <xdr:from>
      <xdr:col>11</xdr:col>
      <xdr:colOff>0</xdr:colOff>
      <xdr:row>1</xdr:row>
      <xdr:rowOff>114300</xdr:rowOff>
    </xdr:from>
    <xdr:to>
      <xdr:col>17</xdr:col>
      <xdr:colOff>438150</xdr:colOff>
      <xdr:row>13</xdr:row>
      <xdr:rowOff>171450</xdr:rowOff>
    </xdr:to>
    <xdr:graphicFrame macro="">
      <xdr:nvGraphicFramePr>
        <xdr:cNvPr id="29" name="Chart 28"/>
        <xdr:cNvGraphicFramePr/>
      </xdr:nvGraphicFramePr>
      <xdr:xfrm>
        <a:off x="8848725" y="371475"/>
        <a:ext cx="5191125" cy="237172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13</xdr:row>
      <xdr:rowOff>104775</xdr:rowOff>
    </xdr:from>
    <xdr:to>
      <xdr:col>17</xdr:col>
      <xdr:colOff>438150</xdr:colOff>
      <xdr:row>27</xdr:row>
      <xdr:rowOff>66675</xdr:rowOff>
    </xdr:to>
    <xdr:graphicFrame macro="">
      <xdr:nvGraphicFramePr>
        <xdr:cNvPr id="30" name="Chart 29"/>
        <xdr:cNvGraphicFramePr/>
      </xdr:nvGraphicFramePr>
      <xdr:xfrm>
        <a:off x="8848725" y="2676525"/>
        <a:ext cx="5191125" cy="25527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26</xdr:row>
      <xdr:rowOff>152400</xdr:rowOff>
    </xdr:from>
    <xdr:to>
      <xdr:col>17</xdr:col>
      <xdr:colOff>438150</xdr:colOff>
      <xdr:row>41</xdr:row>
      <xdr:rowOff>0</xdr:rowOff>
    </xdr:to>
    <xdr:graphicFrame macro="">
      <xdr:nvGraphicFramePr>
        <xdr:cNvPr id="31" name="Chart 30"/>
        <xdr:cNvGraphicFramePr/>
      </xdr:nvGraphicFramePr>
      <xdr:xfrm>
        <a:off x="8848725" y="5095875"/>
        <a:ext cx="5191125" cy="2514600"/>
      </xdr:xfrm>
      <a:graphic>
        <a:graphicData uri="http://schemas.openxmlformats.org/drawingml/2006/chart">
          <c:chart xmlns:c="http://schemas.openxmlformats.org/drawingml/2006/chart" r:id="rId4"/>
        </a:graphicData>
      </a:graphic>
    </xdr:graphicFrame>
    <xdr:clientData/>
  </xdr:twoCellAnchor>
  <xdr:twoCellAnchor>
    <xdr:from>
      <xdr:col>11</xdr:col>
      <xdr:colOff>209550</xdr:colOff>
      <xdr:row>13</xdr:row>
      <xdr:rowOff>123825</xdr:rowOff>
    </xdr:from>
    <xdr:to>
      <xdr:col>12</xdr:col>
      <xdr:colOff>561975</xdr:colOff>
      <xdr:row>14</xdr:row>
      <xdr:rowOff>161925</xdr:rowOff>
    </xdr:to>
    <xdr:sp macro="" textlink="">
      <xdr:nvSpPr>
        <xdr:cNvPr id="32" name="TextBox 31"/>
        <xdr:cNvSpPr txBox="1"/>
      </xdr:nvSpPr>
      <xdr:spPr>
        <a:xfrm>
          <a:off x="9058275" y="2695575"/>
          <a:ext cx="1181100" cy="228600"/>
        </a:xfrm>
        <a:prstGeom prst="rect">
          <a:avLst/>
        </a:prstGeom>
        <a:solidFill>
          <a:srgbClr val="FFFFFF">
            <a:alpha val="0"/>
          </a:srgbClr>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050" b="1">
              <a:latin typeface="Arial" panose="020B0604020202020204" pitchFamily="34" charset="0"/>
              <a:cs typeface="Arial" panose="020B0604020202020204" pitchFamily="34" charset="0"/>
            </a:rPr>
            <a:t>Million tonnes</a:t>
          </a:r>
        </a:p>
      </xdr:txBody>
    </xdr:sp>
    <xdr:clientData/>
  </xdr:twoCellAnchor>
  <xdr:twoCellAnchor>
    <xdr:from>
      <xdr:col>11</xdr:col>
      <xdr:colOff>209550</xdr:colOff>
      <xdr:row>1</xdr:row>
      <xdr:rowOff>0</xdr:rowOff>
    </xdr:from>
    <xdr:to>
      <xdr:col>12</xdr:col>
      <xdr:colOff>561975</xdr:colOff>
      <xdr:row>2</xdr:row>
      <xdr:rowOff>57150</xdr:rowOff>
    </xdr:to>
    <xdr:sp macro="" textlink="">
      <xdr:nvSpPr>
        <xdr:cNvPr id="33" name="TextBox 32"/>
        <xdr:cNvSpPr txBox="1"/>
      </xdr:nvSpPr>
      <xdr:spPr>
        <a:xfrm>
          <a:off x="9058275" y="257175"/>
          <a:ext cx="1181100" cy="314325"/>
        </a:xfrm>
        <a:prstGeom prst="rect">
          <a:avLst/>
        </a:prstGeom>
        <a:solidFill>
          <a:srgbClr val="FFFFFF">
            <a:alpha val="0"/>
          </a:srgbClr>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100" b="0" i="0">
              <a:solidFill>
                <a:schemeClr val="dk1"/>
              </a:solidFill>
              <a:effectLst/>
              <a:latin typeface="+mn-lt"/>
              <a:ea typeface="+mn-ea"/>
              <a:cs typeface="+mn-cs"/>
            </a:rPr>
            <a:t>€</a:t>
          </a:r>
          <a:r>
            <a:rPr lang="en-GB" sz="1050" b="1">
              <a:latin typeface="Arial" panose="020B0604020202020204" pitchFamily="34" charset="0"/>
              <a:cs typeface="Arial" panose="020B0604020202020204" pitchFamily="34" charset="0"/>
            </a:rPr>
            <a:t> billion</a:t>
          </a:r>
        </a:p>
      </xdr:txBody>
    </xdr:sp>
    <xdr:clientData/>
  </xdr:twoCellAnchor>
  <xdr:twoCellAnchor>
    <xdr:from>
      <xdr:col>11</xdr:col>
      <xdr:colOff>209550</xdr:colOff>
      <xdr:row>27</xdr:row>
      <xdr:rowOff>76200</xdr:rowOff>
    </xdr:from>
    <xdr:to>
      <xdr:col>12</xdr:col>
      <xdr:colOff>561975</xdr:colOff>
      <xdr:row>29</xdr:row>
      <xdr:rowOff>9525</xdr:rowOff>
    </xdr:to>
    <xdr:sp macro="" textlink="">
      <xdr:nvSpPr>
        <xdr:cNvPr id="34" name="TextBox 33"/>
        <xdr:cNvSpPr txBox="1"/>
      </xdr:nvSpPr>
      <xdr:spPr>
        <a:xfrm>
          <a:off x="9058275" y="5200650"/>
          <a:ext cx="1181100" cy="238125"/>
        </a:xfrm>
        <a:prstGeom prst="rect">
          <a:avLst/>
        </a:prstGeom>
        <a:solidFill>
          <a:srgbClr val="FFFFFF">
            <a:alpha val="0"/>
          </a:srgbClr>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100" b="1" i="0">
              <a:solidFill>
                <a:schemeClr val="dk1"/>
              </a:solidFill>
              <a:effectLst/>
              <a:latin typeface="+mn-lt"/>
              <a:ea typeface="+mn-ea"/>
              <a:cs typeface="+mn-cs"/>
            </a:rPr>
            <a:t>€</a:t>
          </a:r>
          <a:r>
            <a:rPr lang="en-GB" sz="1050" b="1" baseline="0">
              <a:latin typeface="Arial" panose="020B0604020202020204" pitchFamily="34" charset="0"/>
              <a:cs typeface="Arial" panose="020B0604020202020204" pitchFamily="34" charset="0"/>
            </a:rPr>
            <a:t> per kg</a:t>
          </a:r>
          <a:endParaRPr lang="en-GB" sz="1050" b="1">
            <a:latin typeface="Arial" panose="020B0604020202020204" pitchFamily="34" charset="0"/>
            <a:cs typeface="Arial" panose="020B0604020202020204" pitchFamily="34" charset="0"/>
          </a:endParaRPr>
        </a:p>
      </xdr:txBody>
    </xdr:sp>
    <xdr:clientData/>
  </xdr:twoCellAnchor>
  <xdr:twoCellAnchor>
    <xdr:from>
      <xdr:col>0</xdr:col>
      <xdr:colOff>0</xdr:colOff>
      <xdr:row>1</xdr:row>
      <xdr:rowOff>0</xdr:rowOff>
    </xdr:from>
    <xdr:to>
      <xdr:col>4</xdr:col>
      <xdr:colOff>752475</xdr:colOff>
      <xdr:row>9</xdr:row>
      <xdr:rowOff>28575</xdr:rowOff>
    </xdr:to>
    <xdr:graphicFrame macro="">
      <xdr:nvGraphicFramePr>
        <xdr:cNvPr id="49" name="Chart 48"/>
        <xdr:cNvGraphicFramePr/>
      </xdr:nvGraphicFramePr>
      <xdr:xfrm>
        <a:off x="0" y="257175"/>
        <a:ext cx="4133850" cy="15811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8</xdr:row>
      <xdr:rowOff>180975</xdr:rowOff>
    </xdr:from>
    <xdr:to>
      <xdr:col>4</xdr:col>
      <xdr:colOff>752475</xdr:colOff>
      <xdr:row>16</xdr:row>
      <xdr:rowOff>95250</xdr:rowOff>
    </xdr:to>
    <xdr:graphicFrame macro="">
      <xdr:nvGraphicFramePr>
        <xdr:cNvPr id="50" name="Chart 49"/>
        <xdr:cNvGraphicFramePr/>
      </xdr:nvGraphicFramePr>
      <xdr:xfrm>
        <a:off x="0" y="1800225"/>
        <a:ext cx="4133850" cy="14382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xdr:row>
      <xdr:rowOff>142875</xdr:rowOff>
    </xdr:from>
    <xdr:to>
      <xdr:col>4</xdr:col>
      <xdr:colOff>752475</xdr:colOff>
      <xdr:row>26</xdr:row>
      <xdr:rowOff>47625</xdr:rowOff>
    </xdr:to>
    <xdr:graphicFrame macro="">
      <xdr:nvGraphicFramePr>
        <xdr:cNvPr id="51" name="Chart 50"/>
        <xdr:cNvGraphicFramePr/>
      </xdr:nvGraphicFramePr>
      <xdr:xfrm>
        <a:off x="0" y="3286125"/>
        <a:ext cx="4133850" cy="1733550"/>
      </xdr:xfrm>
      <a:graphic>
        <a:graphicData uri="http://schemas.openxmlformats.org/drawingml/2006/chart">
          <c:chart xmlns:c="http://schemas.openxmlformats.org/drawingml/2006/chart" r:id="rId7"/>
        </a:graphicData>
      </a:graphic>
    </xdr:graphicFrame>
    <xdr:clientData/>
  </xdr:twoCellAnchor>
  <xdr:twoCellAnchor>
    <xdr:from>
      <xdr:col>4</xdr:col>
      <xdr:colOff>781050</xdr:colOff>
      <xdr:row>1</xdr:row>
      <xdr:rowOff>0</xdr:rowOff>
    </xdr:from>
    <xdr:to>
      <xdr:col>9</xdr:col>
      <xdr:colOff>419100</xdr:colOff>
      <xdr:row>9</xdr:row>
      <xdr:rowOff>28575</xdr:rowOff>
    </xdr:to>
    <xdr:graphicFrame macro="">
      <xdr:nvGraphicFramePr>
        <xdr:cNvPr id="52" name="Chart 51"/>
        <xdr:cNvGraphicFramePr/>
      </xdr:nvGraphicFramePr>
      <xdr:xfrm>
        <a:off x="4162425" y="257175"/>
        <a:ext cx="3781425" cy="1581150"/>
      </xdr:xfrm>
      <a:graphic>
        <a:graphicData uri="http://schemas.openxmlformats.org/drawingml/2006/chart">
          <c:chart xmlns:c="http://schemas.openxmlformats.org/drawingml/2006/chart" r:id="rId8"/>
        </a:graphicData>
      </a:graphic>
    </xdr:graphicFrame>
    <xdr:clientData/>
  </xdr:twoCellAnchor>
  <xdr:twoCellAnchor>
    <xdr:from>
      <xdr:col>4</xdr:col>
      <xdr:colOff>800100</xdr:colOff>
      <xdr:row>8</xdr:row>
      <xdr:rowOff>180975</xdr:rowOff>
    </xdr:from>
    <xdr:to>
      <xdr:col>9</xdr:col>
      <xdr:colOff>419100</xdr:colOff>
      <xdr:row>16</xdr:row>
      <xdr:rowOff>95250</xdr:rowOff>
    </xdr:to>
    <xdr:graphicFrame macro="">
      <xdr:nvGraphicFramePr>
        <xdr:cNvPr id="53" name="Chart 52"/>
        <xdr:cNvGraphicFramePr/>
      </xdr:nvGraphicFramePr>
      <xdr:xfrm>
        <a:off x="4181475" y="1800225"/>
        <a:ext cx="3762375" cy="1438275"/>
      </xdr:xfrm>
      <a:graphic>
        <a:graphicData uri="http://schemas.openxmlformats.org/drawingml/2006/chart">
          <c:chart xmlns:c="http://schemas.openxmlformats.org/drawingml/2006/chart" r:id="rId9"/>
        </a:graphicData>
      </a:graphic>
    </xdr:graphicFrame>
    <xdr:clientData/>
  </xdr:twoCellAnchor>
  <xdr:twoCellAnchor>
    <xdr:from>
      <xdr:col>4</xdr:col>
      <xdr:colOff>800100</xdr:colOff>
      <xdr:row>16</xdr:row>
      <xdr:rowOff>142875</xdr:rowOff>
    </xdr:from>
    <xdr:to>
      <xdr:col>9</xdr:col>
      <xdr:colOff>419100</xdr:colOff>
      <xdr:row>26</xdr:row>
      <xdr:rowOff>47625</xdr:rowOff>
    </xdr:to>
    <xdr:graphicFrame macro="">
      <xdr:nvGraphicFramePr>
        <xdr:cNvPr id="54" name="Chart 53"/>
        <xdr:cNvGraphicFramePr/>
      </xdr:nvGraphicFramePr>
      <xdr:xfrm>
        <a:off x="4181475" y="3286125"/>
        <a:ext cx="3762375" cy="1733550"/>
      </xdr:xfrm>
      <a:graphic>
        <a:graphicData uri="http://schemas.openxmlformats.org/drawingml/2006/chart">
          <c:chart xmlns:c="http://schemas.openxmlformats.org/drawingml/2006/chart" r:id="rId10"/>
        </a:graphicData>
      </a:graphic>
    </xdr:graphicFrame>
    <xdr:clientData/>
  </xdr:twoCellAnchor>
  <xdr:twoCellAnchor>
    <xdr:from>
      <xdr:col>0</xdr:col>
      <xdr:colOff>238125</xdr:colOff>
      <xdr:row>9</xdr:row>
      <xdr:rowOff>19050</xdr:rowOff>
    </xdr:from>
    <xdr:to>
      <xdr:col>1</xdr:col>
      <xdr:colOff>523875</xdr:colOff>
      <xdr:row>10</xdr:row>
      <xdr:rowOff>57150</xdr:rowOff>
    </xdr:to>
    <xdr:sp macro="" textlink="">
      <xdr:nvSpPr>
        <xdr:cNvPr id="55" name="TextBox 54"/>
        <xdr:cNvSpPr txBox="1"/>
      </xdr:nvSpPr>
      <xdr:spPr>
        <a:xfrm>
          <a:off x="238125" y="1828800"/>
          <a:ext cx="1181100" cy="2286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050" b="1">
              <a:latin typeface="Arial" panose="020B0604020202020204" pitchFamily="34" charset="0"/>
              <a:cs typeface="Arial" panose="020B0604020202020204" pitchFamily="34" charset="0"/>
            </a:rPr>
            <a:t>Million tonnes</a:t>
          </a:r>
        </a:p>
      </xdr:txBody>
    </xdr:sp>
    <xdr:clientData/>
  </xdr:twoCellAnchor>
  <xdr:twoCellAnchor>
    <xdr:from>
      <xdr:col>0</xdr:col>
      <xdr:colOff>238125</xdr:colOff>
      <xdr:row>1</xdr:row>
      <xdr:rowOff>9525</xdr:rowOff>
    </xdr:from>
    <xdr:to>
      <xdr:col>1</xdr:col>
      <xdr:colOff>523875</xdr:colOff>
      <xdr:row>2</xdr:row>
      <xdr:rowOff>47625</xdr:rowOff>
    </xdr:to>
    <xdr:sp macro="" textlink="">
      <xdr:nvSpPr>
        <xdr:cNvPr id="56" name="TextBox 55"/>
        <xdr:cNvSpPr txBox="1"/>
      </xdr:nvSpPr>
      <xdr:spPr>
        <a:xfrm>
          <a:off x="238125" y="266700"/>
          <a:ext cx="1181100" cy="29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100" b="1" i="0">
              <a:solidFill>
                <a:schemeClr val="dk1"/>
              </a:solidFill>
              <a:effectLst/>
              <a:latin typeface="+mn-lt"/>
              <a:ea typeface="+mn-ea"/>
              <a:cs typeface="+mn-cs"/>
            </a:rPr>
            <a:t>€</a:t>
          </a:r>
          <a:r>
            <a:rPr lang="en-GB" sz="1050" b="1">
              <a:latin typeface="Arial" panose="020B0604020202020204" pitchFamily="34" charset="0"/>
              <a:cs typeface="Arial" panose="020B0604020202020204" pitchFamily="34" charset="0"/>
            </a:rPr>
            <a:t> billion</a:t>
          </a:r>
        </a:p>
      </xdr:txBody>
    </xdr:sp>
    <xdr:clientData/>
  </xdr:twoCellAnchor>
  <xdr:twoCellAnchor>
    <xdr:from>
      <xdr:col>0</xdr:col>
      <xdr:colOff>238125</xdr:colOff>
      <xdr:row>17</xdr:row>
      <xdr:rowOff>47625</xdr:rowOff>
    </xdr:from>
    <xdr:to>
      <xdr:col>1</xdr:col>
      <xdr:colOff>523875</xdr:colOff>
      <xdr:row>18</xdr:row>
      <xdr:rowOff>123825</xdr:rowOff>
    </xdr:to>
    <xdr:sp macro="" textlink="">
      <xdr:nvSpPr>
        <xdr:cNvPr id="57" name="TextBox 56"/>
        <xdr:cNvSpPr txBox="1"/>
      </xdr:nvSpPr>
      <xdr:spPr>
        <a:xfrm>
          <a:off x="238125" y="3381375"/>
          <a:ext cx="1181100" cy="2286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100" b="1" i="0">
              <a:solidFill>
                <a:schemeClr val="dk1"/>
              </a:solidFill>
              <a:effectLst/>
              <a:latin typeface="+mn-lt"/>
              <a:ea typeface="+mn-ea"/>
              <a:cs typeface="+mn-cs"/>
            </a:rPr>
            <a:t>€</a:t>
          </a:r>
          <a:r>
            <a:rPr lang="en-GB" sz="1050" b="1" baseline="0">
              <a:latin typeface="Arial" panose="020B0604020202020204" pitchFamily="34" charset="0"/>
              <a:cs typeface="Arial" panose="020B0604020202020204" pitchFamily="34" charset="0"/>
            </a:rPr>
            <a:t> per kg</a:t>
          </a:r>
          <a:endParaRPr lang="en-GB" sz="1050" b="1">
            <a:latin typeface="Arial" panose="020B0604020202020204" pitchFamily="34" charset="0"/>
            <a:cs typeface="Arial" panose="020B0604020202020204" pitchFamily="34" charset="0"/>
          </a:endParaRPr>
        </a:p>
      </xdr:txBody>
    </xdr:sp>
    <xdr:clientData/>
  </xdr:twoCellAnchor>
  <xdr:twoCellAnchor editAs="oneCell">
    <xdr:from>
      <xdr:col>0</xdr:col>
      <xdr:colOff>104775</xdr:colOff>
      <xdr:row>27</xdr:row>
      <xdr:rowOff>85725</xdr:rowOff>
    </xdr:from>
    <xdr:to>
      <xdr:col>9</xdr:col>
      <xdr:colOff>238125</xdr:colOff>
      <xdr:row>30</xdr:row>
      <xdr:rowOff>47625</xdr:rowOff>
    </xdr:to>
    <xdr:pic>
      <xdr:nvPicPr>
        <xdr:cNvPr id="23" name="Picture 22"/>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104775" y="5210175"/>
          <a:ext cx="7658100" cy="419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2</xdr:col>
      <xdr:colOff>523875</xdr:colOff>
      <xdr:row>22</xdr:row>
      <xdr:rowOff>180975</xdr:rowOff>
    </xdr:to>
    <xdr:graphicFrame macro="">
      <xdr:nvGraphicFramePr>
        <xdr:cNvPr id="5" name="Chart 4"/>
        <xdr:cNvGraphicFramePr/>
      </xdr:nvGraphicFramePr>
      <xdr:xfrm>
        <a:off x="0" y="342900"/>
        <a:ext cx="4257675" cy="4200525"/>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1</xdr:row>
      <xdr:rowOff>47625</xdr:rowOff>
    </xdr:from>
    <xdr:to>
      <xdr:col>6</xdr:col>
      <xdr:colOff>790575</xdr:colOff>
      <xdr:row>22</xdr:row>
      <xdr:rowOff>180975</xdr:rowOff>
    </xdr:to>
    <xdr:graphicFrame macro="">
      <xdr:nvGraphicFramePr>
        <xdr:cNvPr id="10" name="Chart 9"/>
        <xdr:cNvGraphicFramePr/>
      </xdr:nvGraphicFramePr>
      <xdr:xfrm>
        <a:off x="3810000" y="342900"/>
        <a:ext cx="4257675" cy="4200525"/>
      </xdr:xfrm>
      <a:graphic>
        <a:graphicData uri="http://schemas.openxmlformats.org/drawingml/2006/chart">
          <c:chart xmlns:c="http://schemas.openxmlformats.org/drawingml/2006/chart" r:id="rId2"/>
        </a:graphicData>
      </a:graphic>
    </xdr:graphicFrame>
    <xdr:clientData/>
  </xdr:twoCellAnchor>
  <xdr:twoCellAnchor editAs="oneCell">
    <xdr:from>
      <xdr:col>5</xdr:col>
      <xdr:colOff>476250</xdr:colOff>
      <xdr:row>24</xdr:row>
      <xdr:rowOff>0</xdr:rowOff>
    </xdr:from>
    <xdr:to>
      <xdr:col>7</xdr:col>
      <xdr:colOff>0</xdr:colOff>
      <xdr:row>26</xdr:row>
      <xdr:rowOff>123825</xdr:rowOff>
    </xdr:to>
    <xdr:pic>
      <xdr:nvPicPr>
        <xdr:cNvPr id="4" name="Picture 3"/>
        <xdr:cNvPicPr preferRelativeResize="1">
          <a:picLocks noChangeAspect="1"/>
        </xdr:cNvPicPr>
      </xdr:nvPicPr>
      <xdr:blipFill>
        <a:blip r:link="rId3"/>
        <a:stretch>
          <a:fillRect/>
        </a:stretch>
      </xdr:blipFill>
      <xdr:spPr>
        <a:xfrm>
          <a:off x="6562725" y="4752975"/>
          <a:ext cx="1533525" cy="5048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26</xdr:col>
      <xdr:colOff>361950</xdr:colOff>
      <xdr:row>7</xdr:row>
      <xdr:rowOff>9525</xdr:rowOff>
    </xdr:from>
    <xdr:to>
      <xdr:col>42</xdr:col>
      <xdr:colOff>333375</xdr:colOff>
      <xdr:row>49</xdr:row>
      <xdr:rowOff>95250</xdr:rowOff>
    </xdr:to>
    <xdr:graphicFrame macro="">
      <xdr:nvGraphicFramePr>
        <xdr:cNvPr id="2" name="Chart 1"/>
        <xdr:cNvGraphicFramePr/>
      </xdr:nvGraphicFramePr>
      <xdr:xfrm>
        <a:off x="23926800" y="1514475"/>
        <a:ext cx="9725025" cy="8353425"/>
      </xdr:xfrm>
      <a:graphic>
        <a:graphicData uri="http://schemas.openxmlformats.org/drawingml/2006/chart">
          <c:chart xmlns:c="http://schemas.openxmlformats.org/drawingml/2006/chart" r:id="rId1"/>
        </a:graphicData>
      </a:graphic>
    </xdr:graphicFrame>
    <xdr:clientData/>
  </xdr:twoCellAnchor>
  <xdr:twoCellAnchor editAs="oneCell">
    <xdr:from>
      <xdr:col>41</xdr:col>
      <xdr:colOff>295275</xdr:colOff>
      <xdr:row>51</xdr:row>
      <xdr:rowOff>0</xdr:rowOff>
    </xdr:from>
    <xdr:to>
      <xdr:col>44</xdr:col>
      <xdr:colOff>0</xdr:colOff>
      <xdr:row>53</xdr:row>
      <xdr:rowOff>123825</xdr:rowOff>
    </xdr:to>
    <xdr:pic>
      <xdr:nvPicPr>
        <xdr:cNvPr id="3" name="Picture 2"/>
        <xdr:cNvPicPr preferRelativeResize="1">
          <a:picLocks noChangeAspect="1"/>
        </xdr:cNvPicPr>
      </xdr:nvPicPr>
      <xdr:blipFill>
        <a:blip r:link="rId2"/>
        <a:stretch>
          <a:fillRect/>
        </a:stretch>
      </xdr:blipFill>
      <xdr:spPr>
        <a:xfrm>
          <a:off x="33004125" y="10163175"/>
          <a:ext cx="1533525" cy="5048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9</xdr:col>
      <xdr:colOff>600075</xdr:colOff>
      <xdr:row>32</xdr:row>
      <xdr:rowOff>0</xdr:rowOff>
    </xdr:to>
    <xdr:graphicFrame macro="">
      <xdr:nvGraphicFramePr>
        <xdr:cNvPr id="2" name="Chart 1"/>
        <xdr:cNvGraphicFramePr/>
      </xdr:nvGraphicFramePr>
      <xdr:xfrm>
        <a:off x="0" y="552450"/>
        <a:ext cx="7620000" cy="5676900"/>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714375</xdr:colOff>
      <xdr:row>33</xdr:row>
      <xdr:rowOff>0</xdr:rowOff>
    </xdr:from>
    <xdr:to>
      <xdr:col>10</xdr:col>
      <xdr:colOff>0</xdr:colOff>
      <xdr:row>36</xdr:row>
      <xdr:rowOff>47625</xdr:rowOff>
    </xdr:to>
    <xdr:pic>
      <xdr:nvPicPr>
        <xdr:cNvPr id="3" name="Picture 2"/>
        <xdr:cNvPicPr preferRelativeResize="1">
          <a:picLocks noChangeAspect="1"/>
        </xdr:cNvPicPr>
      </xdr:nvPicPr>
      <xdr:blipFill>
        <a:blip r:link="rId2"/>
        <a:stretch>
          <a:fillRect/>
        </a:stretch>
      </xdr:blipFill>
      <xdr:spPr>
        <a:xfrm>
          <a:off x="6115050" y="6419850"/>
          <a:ext cx="1533525" cy="5048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9</xdr:col>
      <xdr:colOff>600075</xdr:colOff>
      <xdr:row>32</xdr:row>
      <xdr:rowOff>0</xdr:rowOff>
    </xdr:to>
    <xdr:graphicFrame macro="">
      <xdr:nvGraphicFramePr>
        <xdr:cNvPr id="2" name="Chart 1"/>
        <xdr:cNvGraphicFramePr/>
      </xdr:nvGraphicFramePr>
      <xdr:xfrm>
        <a:off x="0" y="552450"/>
        <a:ext cx="7620000" cy="5676900"/>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714375</xdr:colOff>
      <xdr:row>33</xdr:row>
      <xdr:rowOff>0</xdr:rowOff>
    </xdr:from>
    <xdr:to>
      <xdr:col>10</xdr:col>
      <xdr:colOff>0</xdr:colOff>
      <xdr:row>36</xdr:row>
      <xdr:rowOff>47625</xdr:rowOff>
    </xdr:to>
    <xdr:pic>
      <xdr:nvPicPr>
        <xdr:cNvPr id="3" name="Picture 2"/>
        <xdr:cNvPicPr preferRelativeResize="1">
          <a:picLocks noChangeAspect="1"/>
        </xdr:cNvPicPr>
      </xdr:nvPicPr>
      <xdr:blipFill>
        <a:blip r:link="rId2"/>
        <a:stretch>
          <a:fillRect/>
        </a:stretch>
      </xdr:blipFill>
      <xdr:spPr>
        <a:xfrm>
          <a:off x="6115050" y="6419850"/>
          <a:ext cx="1533525" cy="5048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9</xdr:col>
      <xdr:colOff>600075</xdr:colOff>
      <xdr:row>32</xdr:row>
      <xdr:rowOff>0</xdr:rowOff>
    </xdr:to>
    <xdr:graphicFrame macro="">
      <xdr:nvGraphicFramePr>
        <xdr:cNvPr id="2" name="Chart 1"/>
        <xdr:cNvGraphicFramePr/>
      </xdr:nvGraphicFramePr>
      <xdr:xfrm>
        <a:off x="0" y="552450"/>
        <a:ext cx="7620000" cy="5676900"/>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714375</xdr:colOff>
      <xdr:row>33</xdr:row>
      <xdr:rowOff>0</xdr:rowOff>
    </xdr:from>
    <xdr:to>
      <xdr:col>10</xdr:col>
      <xdr:colOff>0</xdr:colOff>
      <xdr:row>36</xdr:row>
      <xdr:rowOff>47625</xdr:rowOff>
    </xdr:to>
    <xdr:pic>
      <xdr:nvPicPr>
        <xdr:cNvPr id="3" name="Picture 2"/>
        <xdr:cNvPicPr preferRelativeResize="1">
          <a:picLocks noChangeAspect="1"/>
        </xdr:cNvPicPr>
      </xdr:nvPicPr>
      <xdr:blipFill>
        <a:blip r:link="rId2"/>
        <a:stretch>
          <a:fillRect/>
        </a:stretch>
      </xdr:blipFill>
      <xdr:spPr>
        <a:xfrm>
          <a:off x="6115050" y="6419850"/>
          <a:ext cx="1533525" cy="5048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9</xdr:col>
      <xdr:colOff>600075</xdr:colOff>
      <xdr:row>32</xdr:row>
      <xdr:rowOff>0</xdr:rowOff>
    </xdr:to>
    <xdr:graphicFrame macro="">
      <xdr:nvGraphicFramePr>
        <xdr:cNvPr id="2" name="Chart 1"/>
        <xdr:cNvGraphicFramePr/>
      </xdr:nvGraphicFramePr>
      <xdr:xfrm>
        <a:off x="0" y="552450"/>
        <a:ext cx="7620000" cy="5676900"/>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714375</xdr:colOff>
      <xdr:row>32</xdr:row>
      <xdr:rowOff>104775</xdr:rowOff>
    </xdr:from>
    <xdr:to>
      <xdr:col>9</xdr:col>
      <xdr:colOff>619125</xdr:colOff>
      <xdr:row>35</xdr:row>
      <xdr:rowOff>95250</xdr:rowOff>
    </xdr:to>
    <xdr:pic>
      <xdr:nvPicPr>
        <xdr:cNvPr id="3" name="Picture 2"/>
        <xdr:cNvPicPr preferRelativeResize="1">
          <a:picLocks noChangeAspect="1"/>
        </xdr:cNvPicPr>
      </xdr:nvPicPr>
      <xdr:blipFill>
        <a:blip r:link="rId2"/>
        <a:stretch>
          <a:fillRect/>
        </a:stretch>
      </xdr:blipFill>
      <xdr:spPr>
        <a:xfrm>
          <a:off x="6115050" y="6334125"/>
          <a:ext cx="1524000" cy="485775"/>
        </a:xfrm>
        <a:prstGeom prst="rect">
          <a:avLst/>
        </a:prstGeom>
        <a:ln>
          <a:noFill/>
        </a:ln>
      </xdr:spPr>
    </xdr:pic>
    <xdr:clientData/>
  </xdr:twoCellAnchor>
</xdr:wsDr>
</file>

<file path=xl/theme/theme1.xml><?xml version="1.0" encoding="utf-8"?>
<a:theme xmlns:a="http://schemas.openxmlformats.org/drawingml/2006/main" name="Office Theme">
  <a:themeElements>
    <a:clrScheme name="6 International trade">
      <a:dk1>
        <a:sysClr val="windowText" lastClr="000000"/>
      </a:dk1>
      <a:lt1>
        <a:sysClr val="window" lastClr="FFFFFF"/>
      </a:lt1>
      <a:dk2>
        <a:srgbClr val="1F497D"/>
      </a:dk2>
      <a:lt2>
        <a:srgbClr val="EEECE1"/>
      </a:lt2>
      <a:accent1>
        <a:srgbClr val="D73C41"/>
      </a:accent1>
      <a:accent2>
        <a:srgbClr val="286EB4"/>
      </a:accent2>
      <a:accent3>
        <a:srgbClr val="B9C31E"/>
      </a:accent3>
      <a:accent4>
        <a:srgbClr val="C84B96"/>
      </a:accent4>
      <a:accent5>
        <a:srgbClr val="00A5E6"/>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showGridLines="0" tabSelected="1" workbookViewId="0" topLeftCell="A1">
      <selection activeCell="K32" sqref="K32"/>
    </sheetView>
  </sheetViews>
  <sheetFormatPr defaultColWidth="9.140625" defaultRowHeight="15"/>
  <cols>
    <col min="1" max="1" width="9.140625" style="1" customWidth="1"/>
    <col min="2" max="3" width="12.28125" style="1" bestFit="1" customWidth="1"/>
    <col min="4" max="4" width="11.28125" style="1" bestFit="1" customWidth="1"/>
    <col min="5" max="9" width="12.28125" style="1" bestFit="1" customWidth="1"/>
    <col min="10" max="10" width="10.00390625" style="1" customWidth="1"/>
    <col min="11" max="11" width="11.421875" style="1" bestFit="1" customWidth="1"/>
    <col min="12" max="14" width="12.28125" style="1" bestFit="1" customWidth="1"/>
    <col min="15" max="15" width="11.421875" style="1" bestFit="1" customWidth="1"/>
    <col min="16" max="16" width="12.28125" style="1" bestFit="1" customWidth="1"/>
    <col min="17" max="17" width="11.421875" style="1" bestFit="1" customWidth="1"/>
    <col min="18" max="18" width="11.57421875" style="1" bestFit="1" customWidth="1"/>
    <col min="19" max="19" width="11.421875" style="1" bestFit="1" customWidth="1"/>
    <col min="20" max="20" width="12.140625" style="1" customWidth="1"/>
    <col min="21" max="16384" width="9.140625" style="1" customWidth="1"/>
  </cols>
  <sheetData>
    <row r="1" spans="1:12" ht="23.25">
      <c r="A1" s="63" t="s">
        <v>202</v>
      </c>
      <c r="L1" s="26"/>
    </row>
    <row r="2" spans="1:12" ht="20.25">
      <c r="A2" s="64" t="s">
        <v>137</v>
      </c>
      <c r="L2" s="27"/>
    </row>
    <row r="33" ht="12"/>
    <row r="34" ht="15" customHeight="1">
      <c r="A34" s="65" t="s">
        <v>135</v>
      </c>
    </row>
    <row r="35" ht="12"/>
    <row r="36" ht="12"/>
    <row r="37" spans="2:19" ht="12">
      <c r="B37" s="17"/>
      <c r="C37" s="17"/>
      <c r="D37" s="17"/>
      <c r="E37" s="17"/>
      <c r="F37" s="17"/>
      <c r="G37" s="17"/>
      <c r="H37" s="17"/>
      <c r="I37" s="17"/>
      <c r="J37" s="17"/>
      <c r="K37" s="17"/>
      <c r="L37" s="17"/>
      <c r="M37" s="17"/>
      <c r="N37" s="17"/>
      <c r="O37" s="17"/>
      <c r="P37" s="17"/>
      <c r="Q37" s="17"/>
      <c r="R37" s="17"/>
      <c r="S37" s="17"/>
    </row>
    <row r="38" spans="1:19" ht="12.75">
      <c r="A38" s="29"/>
      <c r="B38" s="17"/>
      <c r="C38" s="17"/>
      <c r="D38" s="17"/>
      <c r="E38" s="17"/>
      <c r="F38" s="17"/>
      <c r="G38" s="17"/>
      <c r="H38" s="17"/>
      <c r="I38" s="17"/>
      <c r="J38" s="17"/>
      <c r="K38" s="17"/>
      <c r="L38" s="17"/>
      <c r="M38" s="17"/>
      <c r="N38" s="17"/>
      <c r="O38" s="17"/>
      <c r="P38" s="17"/>
      <c r="Q38" s="17"/>
      <c r="R38" s="17"/>
      <c r="S38" s="17"/>
    </row>
    <row r="40" spans="2:22" ht="15">
      <c r="B40" s="75">
        <v>2002</v>
      </c>
      <c r="C40" s="75">
        <v>2003</v>
      </c>
      <c r="D40" s="75">
        <v>2004</v>
      </c>
      <c r="E40" s="75">
        <v>2005</v>
      </c>
      <c r="F40" s="75">
        <v>2006</v>
      </c>
      <c r="G40" s="75">
        <v>2007</v>
      </c>
      <c r="H40" s="75">
        <v>2008</v>
      </c>
      <c r="I40" s="75">
        <v>2009</v>
      </c>
      <c r="J40" s="75">
        <v>2010</v>
      </c>
      <c r="K40" s="75">
        <v>2011</v>
      </c>
      <c r="L40" s="75">
        <v>2012</v>
      </c>
      <c r="M40" s="75">
        <v>2013</v>
      </c>
      <c r="N40" s="75">
        <v>2014</v>
      </c>
      <c r="O40" s="75">
        <v>2015</v>
      </c>
      <c r="P40" s="75">
        <v>2016</v>
      </c>
      <c r="Q40" s="75">
        <v>2017</v>
      </c>
      <c r="R40" s="75">
        <v>2018</v>
      </c>
      <c r="S40" s="75">
        <v>2019</v>
      </c>
      <c r="T40" s="75">
        <v>2020</v>
      </c>
      <c r="U40" s="75">
        <v>2021</v>
      </c>
      <c r="V40" s="75">
        <v>2022</v>
      </c>
    </row>
    <row r="41" spans="1:22" ht="15">
      <c r="A41" s="1" t="s">
        <v>4</v>
      </c>
      <c r="B41" s="34">
        <v>72.679930359</v>
      </c>
      <c r="C41" s="34">
        <v>71.557279514</v>
      </c>
      <c r="D41" s="34">
        <v>73.332627753</v>
      </c>
      <c r="E41" s="34">
        <v>79.351705567</v>
      </c>
      <c r="F41" s="34">
        <v>89.350189533</v>
      </c>
      <c r="G41" s="34">
        <v>94.878464814</v>
      </c>
      <c r="H41" s="34">
        <v>102.840688586</v>
      </c>
      <c r="I41" s="34">
        <v>93.269543434</v>
      </c>
      <c r="J41" s="34">
        <v>108.709500893</v>
      </c>
      <c r="K41" s="34">
        <v>123.414368243</v>
      </c>
      <c r="L41" s="34">
        <v>136.857694927</v>
      </c>
      <c r="M41" s="34">
        <v>145.003455314</v>
      </c>
      <c r="N41" s="34">
        <v>148.146422541</v>
      </c>
      <c r="O41" s="34">
        <v>156.937838434</v>
      </c>
      <c r="P41" s="34">
        <v>160.315713454</v>
      </c>
      <c r="Q41" s="34">
        <v>167.93710396</v>
      </c>
      <c r="R41" s="34">
        <v>169.607492138</v>
      </c>
      <c r="S41" s="34">
        <v>181.979888436</v>
      </c>
      <c r="T41" s="34">
        <v>185.273495302</v>
      </c>
      <c r="U41" s="34">
        <v>197.050821116</v>
      </c>
      <c r="V41" s="34">
        <v>229.118539675</v>
      </c>
    </row>
    <row r="42" spans="1:22" ht="15">
      <c r="A42" s="1" t="s">
        <v>5</v>
      </c>
      <c r="B42" s="34">
        <v>68.832557919</v>
      </c>
      <c r="C42" s="34">
        <v>68.561933844</v>
      </c>
      <c r="D42" s="34">
        <v>69.93848162</v>
      </c>
      <c r="E42" s="34">
        <v>74.118027487</v>
      </c>
      <c r="F42" s="34">
        <v>80.066045979</v>
      </c>
      <c r="G42" s="34">
        <v>90.577876628</v>
      </c>
      <c r="H42" s="34">
        <v>101.453357715</v>
      </c>
      <c r="I42" s="34">
        <v>90.020040148</v>
      </c>
      <c r="J42" s="34">
        <v>98.966490108</v>
      </c>
      <c r="K42" s="34">
        <v>113.922738817</v>
      </c>
      <c r="L42" s="34">
        <v>117.182052033</v>
      </c>
      <c r="M42" s="34">
        <v>118.093100543</v>
      </c>
      <c r="N42" s="34">
        <v>121.622344664</v>
      </c>
      <c r="O42" s="34">
        <v>131.362135148</v>
      </c>
      <c r="P42" s="34">
        <v>133.384819059</v>
      </c>
      <c r="Q42" s="34">
        <v>139.207378003</v>
      </c>
      <c r="R42" s="34">
        <v>139.388464938</v>
      </c>
      <c r="S42" s="34">
        <v>143.036585852</v>
      </c>
      <c r="T42" s="34">
        <v>141.086018122</v>
      </c>
      <c r="U42" s="34">
        <v>150.107292592</v>
      </c>
      <c r="V42" s="34">
        <v>195.498993527</v>
      </c>
    </row>
    <row r="43" spans="1:22" ht="15">
      <c r="A43" s="1" t="s">
        <v>6</v>
      </c>
      <c r="B43" s="34">
        <v>3.847372440000001</v>
      </c>
      <c r="C43" s="34">
        <v>2.995345670000006</v>
      </c>
      <c r="D43" s="34">
        <v>3.3941461329999925</v>
      </c>
      <c r="E43" s="34">
        <v>5.23367807999999</v>
      </c>
      <c r="F43" s="34">
        <v>9.28414355400001</v>
      </c>
      <c r="G43" s="34">
        <v>4.300588185999999</v>
      </c>
      <c r="H43" s="34">
        <v>1.3873308710000032</v>
      </c>
      <c r="I43" s="34">
        <v>3.2495032859999924</v>
      </c>
      <c r="J43" s="34">
        <v>9.743010784999996</v>
      </c>
      <c r="K43" s="34">
        <v>9.491629426000003</v>
      </c>
      <c r="L43" s="34">
        <v>19.675642894000006</v>
      </c>
      <c r="M43" s="34">
        <v>26.910354771</v>
      </c>
      <c r="N43" s="34">
        <v>26.524077876999996</v>
      </c>
      <c r="O43" s="34">
        <v>25.57570328600002</v>
      </c>
      <c r="P43" s="34">
        <v>26.930894394999996</v>
      </c>
      <c r="Q43" s="34">
        <v>28.729725957</v>
      </c>
      <c r="R43" s="34">
        <v>30.2190272</v>
      </c>
      <c r="S43" s="34">
        <v>38.94330258400001</v>
      </c>
      <c r="T43" s="34">
        <v>44.18747717999997</v>
      </c>
      <c r="U43" s="34">
        <v>46.943528524000016</v>
      </c>
      <c r="V43" s="34">
        <v>33.61954614799998</v>
      </c>
    </row>
    <row r="44" spans="2:21" ht="15">
      <c r="B44" s="51"/>
      <c r="Q44" s="51"/>
      <c r="R44" s="51"/>
      <c r="S44" s="50"/>
      <c r="U44" s="50"/>
    </row>
    <row r="45" spans="2:5" ht="15">
      <c r="B45" s="1">
        <v>2002</v>
      </c>
      <c r="C45" s="1">
        <v>2022</v>
      </c>
      <c r="D45" s="1" t="s">
        <v>141</v>
      </c>
      <c r="E45" s="1" t="s">
        <v>109</v>
      </c>
    </row>
    <row r="46" spans="1:5" ht="15">
      <c r="A46" s="1" t="s">
        <v>4</v>
      </c>
      <c r="B46" s="34">
        <v>72.679930359</v>
      </c>
      <c r="C46" s="34">
        <v>229.118539675</v>
      </c>
      <c r="D46" s="34">
        <v>3.152432019998876</v>
      </c>
      <c r="E46" s="50">
        <v>0.059088583357313595</v>
      </c>
    </row>
    <row r="47" spans="1:5" ht="15">
      <c r="A47" s="1" t="s">
        <v>5</v>
      </c>
      <c r="B47" s="34">
        <v>68.832557919</v>
      </c>
      <c r="C47" s="34">
        <v>195.498993527</v>
      </c>
      <c r="D47" s="34">
        <v>2.8402110779764587</v>
      </c>
      <c r="E47" s="50">
        <v>0.05358003150354329</v>
      </c>
    </row>
    <row r="48" spans="1:5" ht="15">
      <c r="A48" s="1" t="s">
        <v>110</v>
      </c>
      <c r="B48" s="34">
        <v>141.51248827799998</v>
      </c>
      <c r="C48" s="34">
        <v>424.617533202</v>
      </c>
      <c r="D48" s="34">
        <v>3.0005658042549768</v>
      </c>
      <c r="E48" s="50">
        <v>0.05647727021878479</v>
      </c>
    </row>
    <row r="49" spans="1:5" ht="15">
      <c r="A49" s="1" t="s">
        <v>6</v>
      </c>
      <c r="B49" s="34">
        <v>3.847372440000001</v>
      </c>
      <c r="C49" s="34">
        <v>33.61954614799998</v>
      </c>
      <c r="D49" s="34">
        <v>8.73831340019683</v>
      </c>
      <c r="E49" s="50">
        <v>0.11447769458476054</v>
      </c>
    </row>
    <row r="51" ht="15">
      <c r="B51" s="51"/>
    </row>
    <row r="66" spans="1:13" ht="12" customHeight="1">
      <c r="A66" s="85"/>
      <c r="B66" s="85"/>
      <c r="C66" s="85"/>
      <c r="D66" s="85"/>
      <c r="E66" s="85"/>
      <c r="F66" s="85"/>
      <c r="G66" s="85"/>
      <c r="H66" s="85"/>
      <c r="I66" s="85"/>
      <c r="J66" s="85"/>
      <c r="K66" s="61"/>
      <c r="L66" s="61"/>
      <c r="M66" s="61"/>
    </row>
    <row r="67" spans="1:13" ht="15">
      <c r="A67" s="85"/>
      <c r="B67" s="85"/>
      <c r="C67" s="85"/>
      <c r="D67" s="85"/>
      <c r="E67" s="85"/>
      <c r="F67" s="85"/>
      <c r="G67" s="85"/>
      <c r="H67" s="85"/>
      <c r="I67" s="85"/>
      <c r="J67" s="85"/>
      <c r="K67" s="61"/>
      <c r="L67" s="61"/>
      <c r="M67" s="61"/>
    </row>
    <row r="68" spans="1:13" ht="15">
      <c r="A68" s="85"/>
      <c r="B68" s="85"/>
      <c r="C68" s="85"/>
      <c r="D68" s="85"/>
      <c r="E68" s="85"/>
      <c r="F68" s="85"/>
      <c r="G68" s="85"/>
      <c r="H68" s="85"/>
      <c r="I68" s="85"/>
      <c r="J68" s="85"/>
      <c r="K68" s="61"/>
      <c r="L68" s="61"/>
      <c r="M68" s="61"/>
    </row>
    <row r="69" spans="1:13" ht="15">
      <c r="A69" s="85"/>
      <c r="B69" s="85"/>
      <c r="C69" s="85"/>
      <c r="D69" s="85"/>
      <c r="E69" s="85"/>
      <c r="F69" s="85"/>
      <c r="G69" s="85"/>
      <c r="H69" s="85"/>
      <c r="I69" s="85"/>
      <c r="J69" s="85"/>
      <c r="K69" s="61"/>
      <c r="L69" s="61"/>
      <c r="M69" s="61"/>
    </row>
    <row r="70" spans="1:13" ht="15">
      <c r="A70" s="85"/>
      <c r="B70" s="85"/>
      <c r="C70" s="85"/>
      <c r="D70" s="85"/>
      <c r="E70" s="85"/>
      <c r="F70" s="85"/>
      <c r="G70" s="85"/>
      <c r="H70" s="85"/>
      <c r="I70" s="85"/>
      <c r="J70" s="85"/>
      <c r="K70" s="61"/>
      <c r="L70" s="61"/>
      <c r="M70" s="61"/>
    </row>
    <row r="71" spans="1:13" ht="15">
      <c r="A71" s="61"/>
      <c r="B71" s="61"/>
      <c r="C71" s="61"/>
      <c r="D71" s="61"/>
      <c r="E71" s="61"/>
      <c r="F71" s="61"/>
      <c r="G71" s="61"/>
      <c r="H71" s="61"/>
      <c r="I71" s="61"/>
      <c r="J71" s="61"/>
      <c r="K71" s="61"/>
      <c r="L71" s="61"/>
      <c r="M71" s="61"/>
    </row>
    <row r="72" spans="1:13" ht="27" customHeight="1">
      <c r="A72" s="85"/>
      <c r="B72" s="85"/>
      <c r="C72" s="85"/>
      <c r="D72" s="85"/>
      <c r="E72" s="85"/>
      <c r="F72" s="85"/>
      <c r="G72" s="85"/>
      <c r="H72" s="85"/>
      <c r="I72" s="85"/>
      <c r="J72" s="85"/>
      <c r="K72" s="61"/>
      <c r="L72" s="61"/>
      <c r="M72" s="61"/>
    </row>
    <row r="73" spans="1:10" ht="15">
      <c r="A73" s="85"/>
      <c r="B73" s="85"/>
      <c r="C73" s="85"/>
      <c r="D73" s="85"/>
      <c r="E73" s="85"/>
      <c r="F73" s="85"/>
      <c r="G73" s="85"/>
      <c r="H73" s="85"/>
      <c r="I73" s="85"/>
      <c r="J73" s="85"/>
    </row>
  </sheetData>
  <mergeCells count="2">
    <mergeCell ref="A66:J70"/>
    <mergeCell ref="A72:J73"/>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3"/>
  <sheetViews>
    <sheetView showGridLines="0" zoomScale="130" zoomScaleNormal="130" workbookViewId="0" topLeftCell="A14">
      <selection activeCell="B2" sqref="B2"/>
    </sheetView>
  </sheetViews>
  <sheetFormatPr defaultColWidth="9.140625" defaultRowHeight="15"/>
  <cols>
    <col min="1" max="1" width="9.140625" style="33" customWidth="1"/>
    <col min="2" max="4" width="22.8515625" style="33" customWidth="1"/>
    <col min="5" max="5" width="12.00390625" style="33" customWidth="1"/>
    <col min="6" max="7" width="22.8515625" style="33" customWidth="1"/>
    <col min="8" max="8" width="9.421875" style="33" customWidth="1"/>
    <col min="9" max="16384" width="9.140625" style="33" customWidth="1"/>
  </cols>
  <sheetData>
    <row r="1" ht="23.25">
      <c r="B1" s="63" t="e">
        <f>"EU exports and imports of agricultural products by main partner, "&amp;YEAR</f>
        <v>#NAME?</v>
      </c>
    </row>
    <row r="2" ht="20.25">
      <c r="B2" s="64" t="s">
        <v>139</v>
      </c>
    </row>
    <row r="3" ht="15"/>
    <row r="4" ht="15"/>
    <row r="5" ht="15"/>
    <row r="6" ht="15"/>
    <row r="7" ht="15"/>
    <row r="8" ht="15"/>
    <row r="9" ht="15"/>
    <row r="10" ht="15"/>
    <row r="11" ht="15"/>
    <row r="12" ht="15"/>
    <row r="13" ht="15"/>
    <row r="14" ht="15"/>
    <row r="15" ht="15"/>
    <row r="16" ht="15"/>
    <row r="17" ht="15"/>
    <row r="18" ht="15"/>
    <row r="19" ht="15"/>
    <row r="20" ht="15"/>
    <row r="21" ht="15"/>
    <row r="22" ht="15"/>
    <row r="23" ht="15">
      <c r="B23" s="28" t="s">
        <v>135</v>
      </c>
    </row>
    <row r="24" ht="15">
      <c r="B24" s="28"/>
    </row>
    <row r="25" ht="15">
      <c r="B25" s="28"/>
    </row>
    <row r="26" ht="15">
      <c r="B26" s="28"/>
    </row>
    <row r="27" ht="15"/>
    <row r="28" s="42" customFormat="1" ht="15.75">
      <c r="B28" s="65" t="s">
        <v>135</v>
      </c>
    </row>
    <row r="29" s="42" customFormat="1" ht="15"/>
    <row r="30" s="42" customFormat="1" ht="15"/>
    <row r="31" s="42" customFormat="1" ht="15"/>
    <row r="33" spans="2:8" ht="15">
      <c r="B33" s="22" t="s">
        <v>20</v>
      </c>
      <c r="C33" s="21" t="s">
        <v>8</v>
      </c>
      <c r="D33" s="60" t="s">
        <v>18</v>
      </c>
      <c r="F33" s="22" t="s">
        <v>20</v>
      </c>
      <c r="G33" s="21" t="s">
        <v>9</v>
      </c>
      <c r="H33" s="60" t="s">
        <v>18</v>
      </c>
    </row>
    <row r="34" spans="2:14" ht="15">
      <c r="B34" s="23" t="e">
        <f>VLOOKUP(#REF!,PARTNER_LABELS,2,0)</f>
        <v>#REF!</v>
      </c>
      <c r="C34" s="36" t="e">
        <f>#REF!/1000000</f>
        <v>#REF!</v>
      </c>
      <c r="D34" s="57" t="e">
        <f>C34/$C$43</f>
        <v>#REF!</v>
      </c>
      <c r="F34" s="23" t="e">
        <f>VLOOKUP(#REF!,PARTNER_LABELS,2,0)</f>
        <v>#REF!</v>
      </c>
      <c r="G34" s="36" t="e">
        <f>#REF!/1000000</f>
        <v>#REF!</v>
      </c>
      <c r="H34" s="57" t="e">
        <f aca="true" t="shared" si="0" ref="H34:H40">G34/$C$44</f>
        <v>#REF!</v>
      </c>
      <c r="N34" s="42"/>
    </row>
    <row r="35" spans="2:14" ht="15">
      <c r="B35" s="24" t="e">
        <f>VLOOKUP(#REF!,PARTNER_LABELS,2,0)</f>
        <v>#REF!</v>
      </c>
      <c r="C35" s="37" t="e">
        <f>#REF!/1000000</f>
        <v>#REF!</v>
      </c>
      <c r="D35" s="58" t="e">
        <f aca="true" t="shared" si="1" ref="D35:D40">C35/$C$43</f>
        <v>#REF!</v>
      </c>
      <c r="F35" s="24" t="e">
        <f>VLOOKUP(#REF!,PARTNER_LABELS,2,0)</f>
        <v>#REF!</v>
      </c>
      <c r="G35" s="37" t="e">
        <f>#REF!/1000000</f>
        <v>#REF!</v>
      </c>
      <c r="H35" s="58" t="e">
        <f t="shared" si="0"/>
        <v>#REF!</v>
      </c>
      <c r="J35" s="42"/>
      <c r="N35" s="42"/>
    </row>
    <row r="36" spans="2:14" ht="15">
      <c r="B36" s="24" t="e">
        <f>VLOOKUP(#REF!,PARTNER_LABELS,2,0)</f>
        <v>#REF!</v>
      </c>
      <c r="C36" s="37" t="e">
        <f>#REF!/1000000</f>
        <v>#REF!</v>
      </c>
      <c r="D36" s="58" t="e">
        <f t="shared" si="1"/>
        <v>#REF!</v>
      </c>
      <c r="F36" s="24" t="e">
        <f>VLOOKUP(#REF!,PARTNER_LABELS,2,0)</f>
        <v>#REF!</v>
      </c>
      <c r="G36" s="37" t="e">
        <f>#REF!/1000000</f>
        <v>#REF!</v>
      </c>
      <c r="H36" s="58" t="e">
        <f t="shared" si="0"/>
        <v>#REF!</v>
      </c>
      <c r="J36" s="42"/>
      <c r="N36" s="42"/>
    </row>
    <row r="37" spans="2:14" ht="15">
      <c r="B37" s="24" t="e">
        <f>VLOOKUP(#REF!,PARTNER_LABELS,2,0)</f>
        <v>#REF!</v>
      </c>
      <c r="C37" s="37" t="e">
        <f>#REF!/1000000</f>
        <v>#REF!</v>
      </c>
      <c r="D37" s="58" t="e">
        <f t="shared" si="1"/>
        <v>#REF!</v>
      </c>
      <c r="F37" s="24" t="e">
        <f>VLOOKUP(#REF!,PARTNER_LABELS,2,0)</f>
        <v>#REF!</v>
      </c>
      <c r="G37" s="37" t="e">
        <f>#REF!/1000000</f>
        <v>#REF!</v>
      </c>
      <c r="H37" s="58" t="e">
        <f t="shared" si="0"/>
        <v>#REF!</v>
      </c>
      <c r="J37" s="42"/>
      <c r="M37" s="42"/>
      <c r="N37" s="42"/>
    </row>
    <row r="38" spans="2:14" ht="15">
      <c r="B38" s="24" t="e">
        <f>VLOOKUP(#REF!,PARTNER_LABELS,2,0)</f>
        <v>#REF!</v>
      </c>
      <c r="C38" s="37" t="e">
        <f>#REF!/1000000</f>
        <v>#REF!</v>
      </c>
      <c r="D38" s="58" t="e">
        <f t="shared" si="1"/>
        <v>#REF!</v>
      </c>
      <c r="F38" s="24" t="e">
        <f>VLOOKUP(#REF!,PARTNER_LABELS,2,0)</f>
        <v>#REF!</v>
      </c>
      <c r="G38" s="37" t="e">
        <f>#REF!/1000000</f>
        <v>#REF!</v>
      </c>
      <c r="H38" s="58" t="e">
        <f t="shared" si="0"/>
        <v>#REF!</v>
      </c>
      <c r="J38" s="42"/>
      <c r="M38" s="42"/>
      <c r="N38" s="42"/>
    </row>
    <row r="39" spans="2:14" ht="15">
      <c r="B39" s="24" t="e">
        <f>VLOOKUP(#REF!,PARTNER_LABELS,2,0)</f>
        <v>#REF!</v>
      </c>
      <c r="C39" s="37" t="e">
        <f>#REF!/1000000</f>
        <v>#REF!</v>
      </c>
      <c r="D39" s="58" t="e">
        <f t="shared" si="1"/>
        <v>#REF!</v>
      </c>
      <c r="F39" s="24" t="e">
        <f>VLOOKUP(#REF!,PARTNER_LABELS,2,0)</f>
        <v>#REF!</v>
      </c>
      <c r="G39" s="37" t="e">
        <f>#REF!/1000000</f>
        <v>#REF!</v>
      </c>
      <c r="H39" s="58" t="e">
        <f t="shared" si="0"/>
        <v>#REF!</v>
      </c>
      <c r="J39" s="42"/>
      <c r="M39" s="42"/>
      <c r="N39" s="42"/>
    </row>
    <row r="40" spans="2:14" ht="15">
      <c r="B40" s="25" t="s">
        <v>10</v>
      </c>
      <c r="C40" s="38" t="e">
        <f>C43-SUM(C34:C39)</f>
        <v>#REF!</v>
      </c>
      <c r="D40" s="59" t="e">
        <f t="shared" si="1"/>
        <v>#REF!</v>
      </c>
      <c r="F40" s="25" t="s">
        <v>10</v>
      </c>
      <c r="G40" s="38" t="e">
        <f>C44-SUM(G34:G39)</f>
        <v>#REF!</v>
      </c>
      <c r="H40" s="59" t="e">
        <f t="shared" si="0"/>
        <v>#REF!</v>
      </c>
      <c r="J40" s="42"/>
      <c r="M40" s="42"/>
      <c r="N40" s="42"/>
    </row>
    <row r="41" spans="3:7" ht="15">
      <c r="C41" s="2"/>
      <c r="G41" s="20"/>
    </row>
    <row r="42" spans="2:7" ht="15">
      <c r="B42" s="32"/>
      <c r="C42" s="39" t="s">
        <v>55</v>
      </c>
      <c r="D42" s="35"/>
      <c r="G42" s="42"/>
    </row>
    <row r="43" spans="2:7" ht="15">
      <c r="B43" s="23" t="s">
        <v>8</v>
      </c>
      <c r="C43" s="36" t="e">
        <f>#REF!/1000000</f>
        <v>#REF!</v>
      </c>
      <c r="G43" s="42"/>
    </row>
    <row r="44" spans="2:3" ht="15">
      <c r="B44" s="25" t="s">
        <v>9</v>
      </c>
      <c r="C44" s="38" t="e">
        <f>#REF!/1000000</f>
        <v>#REF!</v>
      </c>
    </row>
    <row r="46" spans="4:5" ht="15">
      <c r="D46" s="42"/>
      <c r="E46" s="42"/>
    </row>
    <row r="47" spans="3:6" ht="15">
      <c r="C47" s="42"/>
      <c r="D47" s="42"/>
      <c r="E47" s="42"/>
      <c r="F47" s="42"/>
    </row>
    <row r="52" spans="3:12" ht="15">
      <c r="C52" s="85"/>
      <c r="D52" s="85"/>
      <c r="E52" s="85"/>
      <c r="F52" s="85"/>
      <c r="G52" s="85"/>
      <c r="H52" s="85"/>
      <c r="I52" s="85"/>
      <c r="J52" s="85"/>
      <c r="K52" s="85"/>
      <c r="L52" s="85"/>
    </row>
    <row r="53" spans="3:12" ht="15">
      <c r="C53" s="85"/>
      <c r="D53" s="85"/>
      <c r="E53" s="85"/>
      <c r="F53" s="85"/>
      <c r="G53" s="85"/>
      <c r="H53" s="85"/>
      <c r="I53" s="85"/>
      <c r="J53" s="85"/>
      <c r="K53" s="85"/>
      <c r="L53" s="85"/>
    </row>
  </sheetData>
  <mergeCells count="1">
    <mergeCell ref="C52:L53"/>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2"/>
  <sheetViews>
    <sheetView showGridLines="0" zoomScale="115" zoomScaleNormal="115" workbookViewId="0" topLeftCell="A11">
      <selection activeCell="B2" sqref="B2"/>
    </sheetView>
  </sheetViews>
  <sheetFormatPr defaultColWidth="9.140625" defaultRowHeight="15"/>
  <cols>
    <col min="1" max="1" width="9.140625" style="33" customWidth="1"/>
    <col min="2" max="4" width="22.8515625" style="33" customWidth="1"/>
    <col min="5" max="5" width="12.00390625" style="33" customWidth="1"/>
    <col min="6" max="7" width="22.8515625" style="33" customWidth="1"/>
    <col min="8" max="8" width="9.7109375" style="33" customWidth="1"/>
    <col min="9" max="16384" width="9.140625" style="33" customWidth="1"/>
  </cols>
  <sheetData>
    <row r="1" ht="23.25">
      <c r="B1" s="63" t="e">
        <f>"EU exports and imports of animal products by main partner, "&amp;YEAR</f>
        <v>#NAME?</v>
      </c>
    </row>
    <row r="2" ht="20.25">
      <c r="B2" s="64" t="s">
        <v>139</v>
      </c>
    </row>
    <row r="3" ht="15"/>
    <row r="4" ht="15"/>
    <row r="5" ht="15"/>
    <row r="6" ht="15"/>
    <row r="7" ht="15"/>
    <row r="8" ht="15"/>
    <row r="9" ht="15"/>
    <row r="10" ht="15"/>
    <row r="11" ht="15"/>
    <row r="12" ht="15"/>
    <row r="13" ht="15"/>
    <row r="14" ht="15"/>
    <row r="15" ht="15"/>
    <row r="16" ht="15"/>
    <row r="17" ht="15"/>
    <row r="18" ht="15"/>
    <row r="19" ht="15"/>
    <row r="20" ht="15"/>
    <row r="21" ht="15"/>
    <row r="22" ht="15"/>
    <row r="23" ht="15">
      <c r="B23" s="28" t="s">
        <v>135</v>
      </c>
    </row>
    <row r="24" ht="15">
      <c r="B24" s="28"/>
    </row>
    <row r="25" ht="15">
      <c r="B25" s="28"/>
    </row>
    <row r="26" ht="15">
      <c r="B26" s="28"/>
    </row>
    <row r="27" ht="15"/>
    <row r="28" s="42" customFormat="1" ht="15.75">
      <c r="B28" s="65" t="s">
        <v>135</v>
      </c>
    </row>
    <row r="29" s="42" customFormat="1" ht="14.25" customHeight="1"/>
    <row r="30" s="42" customFormat="1" ht="15"/>
    <row r="31" s="42" customFormat="1" ht="15"/>
    <row r="33" spans="2:13" ht="15">
      <c r="B33" s="22" t="s">
        <v>20</v>
      </c>
      <c r="C33" s="21" t="s">
        <v>8</v>
      </c>
      <c r="D33" s="60" t="s">
        <v>18</v>
      </c>
      <c r="E33" s="42"/>
      <c r="F33" s="22" t="s">
        <v>20</v>
      </c>
      <c r="G33" s="21" t="s">
        <v>9</v>
      </c>
      <c r="H33" s="60" t="s">
        <v>18</v>
      </c>
      <c r="M33" s="42"/>
    </row>
    <row r="34" spans="2:14" ht="15">
      <c r="B34" s="23" t="e">
        <f>VLOOKUP(#REF!,PARTNER_LABELS,2,0)</f>
        <v>#REF!</v>
      </c>
      <c r="C34" s="36" t="e">
        <f>#REF!/1000000</f>
        <v>#REF!</v>
      </c>
      <c r="D34" s="57" t="e">
        <f>C34/$C$43</f>
        <v>#REF!</v>
      </c>
      <c r="E34" s="42"/>
      <c r="F34" s="23" t="e">
        <f>VLOOKUP(#REF!,PARTNER_LABELS,2,0)</f>
        <v>#REF!</v>
      </c>
      <c r="G34" s="36" t="e">
        <f>#REF!/1000000</f>
        <v>#REF!</v>
      </c>
      <c r="H34" s="57" t="e">
        <f aca="true" t="shared" si="0" ref="H34:H40">G34/$C$44</f>
        <v>#REF!</v>
      </c>
      <c r="J34" s="42"/>
      <c r="L34" s="42"/>
      <c r="M34" s="42"/>
      <c r="N34" s="42"/>
    </row>
    <row r="35" spans="2:14" ht="15">
      <c r="B35" s="24" t="e">
        <f>VLOOKUP(#REF!,PARTNER_LABELS,2,0)</f>
        <v>#REF!</v>
      </c>
      <c r="C35" s="37" t="e">
        <f>#REF!/1000000</f>
        <v>#REF!</v>
      </c>
      <c r="D35" s="58" t="e">
        <f aca="true" t="shared" si="1" ref="D35:D40">C35/$C$43</f>
        <v>#REF!</v>
      </c>
      <c r="E35" s="42"/>
      <c r="F35" s="24" t="e">
        <f>VLOOKUP(#REF!,PARTNER_LABELS,2,0)</f>
        <v>#REF!</v>
      </c>
      <c r="G35" s="37" t="e">
        <f>#REF!/1000000</f>
        <v>#REF!</v>
      </c>
      <c r="H35" s="58" t="e">
        <f t="shared" si="0"/>
        <v>#REF!</v>
      </c>
      <c r="J35" s="42"/>
      <c r="L35" s="42"/>
      <c r="M35" s="42"/>
      <c r="N35" s="42"/>
    </row>
    <row r="36" spans="2:14" ht="15">
      <c r="B36" s="24" t="e">
        <f>VLOOKUP(#REF!,PARTNER_LABELS,2,0)</f>
        <v>#REF!</v>
      </c>
      <c r="C36" s="37" t="e">
        <f>#REF!/1000000</f>
        <v>#REF!</v>
      </c>
      <c r="D36" s="58" t="e">
        <f t="shared" si="1"/>
        <v>#REF!</v>
      </c>
      <c r="E36" s="42"/>
      <c r="F36" s="24" t="e">
        <f>VLOOKUP(#REF!,PARTNER_LABELS,2,0)</f>
        <v>#REF!</v>
      </c>
      <c r="G36" s="37" t="e">
        <f>#REF!/1000000</f>
        <v>#REF!</v>
      </c>
      <c r="H36" s="58" t="e">
        <f t="shared" si="0"/>
        <v>#REF!</v>
      </c>
      <c r="J36" s="42"/>
      <c r="L36" s="42"/>
      <c r="M36" s="42"/>
      <c r="N36" s="42"/>
    </row>
    <row r="37" spans="2:14" ht="15">
      <c r="B37" s="24" t="e">
        <f>VLOOKUP(#REF!,PARTNER_LABELS,2,0)</f>
        <v>#REF!</v>
      </c>
      <c r="C37" s="37" t="e">
        <f>#REF!/1000000</f>
        <v>#REF!</v>
      </c>
      <c r="D37" s="58" t="e">
        <f t="shared" si="1"/>
        <v>#REF!</v>
      </c>
      <c r="E37" s="42"/>
      <c r="F37" s="24" t="e">
        <f>VLOOKUP(#REF!,PARTNER_LABELS,2,0)</f>
        <v>#REF!</v>
      </c>
      <c r="G37" s="37" t="e">
        <f>#REF!/1000000</f>
        <v>#REF!</v>
      </c>
      <c r="H37" s="58" t="e">
        <f t="shared" si="0"/>
        <v>#REF!</v>
      </c>
      <c r="J37" s="42"/>
      <c r="L37" s="42"/>
      <c r="M37" s="42"/>
      <c r="N37" s="42"/>
    </row>
    <row r="38" spans="2:14" ht="15">
      <c r="B38" s="24" t="e">
        <f>VLOOKUP(#REF!,PARTNER_LABELS,2,0)</f>
        <v>#REF!</v>
      </c>
      <c r="C38" s="37" t="e">
        <f>#REF!/1000000</f>
        <v>#REF!</v>
      </c>
      <c r="D38" s="58" t="e">
        <f t="shared" si="1"/>
        <v>#REF!</v>
      </c>
      <c r="E38" s="42"/>
      <c r="F38" s="24" t="e">
        <f>VLOOKUP(#REF!,PARTNER_LABELS,2,0)</f>
        <v>#REF!</v>
      </c>
      <c r="G38" s="37" t="e">
        <f>#REF!/1000000</f>
        <v>#REF!</v>
      </c>
      <c r="H38" s="58" t="e">
        <f t="shared" si="0"/>
        <v>#REF!</v>
      </c>
      <c r="J38" s="42"/>
      <c r="L38" s="42"/>
      <c r="M38" s="42"/>
      <c r="N38" s="42"/>
    </row>
    <row r="39" spans="2:14" ht="15">
      <c r="B39" s="24" t="e">
        <f>VLOOKUP(#REF!,PARTNER_LABELS,2,0)</f>
        <v>#REF!</v>
      </c>
      <c r="C39" s="37" t="e">
        <f>#REF!/1000000</f>
        <v>#REF!</v>
      </c>
      <c r="D39" s="58" t="e">
        <f t="shared" si="1"/>
        <v>#REF!</v>
      </c>
      <c r="E39" s="42"/>
      <c r="F39" s="24" t="e">
        <f>VLOOKUP(#REF!,PARTNER_LABELS,2,0)</f>
        <v>#REF!</v>
      </c>
      <c r="G39" s="37" t="e">
        <f>#REF!/1000000</f>
        <v>#REF!</v>
      </c>
      <c r="H39" s="58" t="e">
        <f t="shared" si="0"/>
        <v>#REF!</v>
      </c>
      <c r="J39" s="42"/>
      <c r="L39" s="42"/>
      <c r="M39" s="42"/>
      <c r="N39" s="42"/>
    </row>
    <row r="40" spans="2:14" ht="15">
      <c r="B40" s="25" t="s">
        <v>10</v>
      </c>
      <c r="C40" s="38" t="e">
        <f>C43-SUM(C34:C39)</f>
        <v>#REF!</v>
      </c>
      <c r="D40" s="59" t="e">
        <f t="shared" si="1"/>
        <v>#REF!</v>
      </c>
      <c r="E40" s="42"/>
      <c r="F40" s="25" t="s">
        <v>10</v>
      </c>
      <c r="G40" s="38" t="e">
        <f>C44-SUM(G34:G39)</f>
        <v>#REF!</v>
      </c>
      <c r="H40" s="59" t="e">
        <f t="shared" si="0"/>
        <v>#REF!</v>
      </c>
      <c r="J40" s="42"/>
      <c r="L40" s="42"/>
      <c r="M40" s="42"/>
      <c r="N40" s="42"/>
    </row>
    <row r="41" spans="2:8" ht="15">
      <c r="B41" s="42"/>
      <c r="C41" s="43"/>
      <c r="D41" s="42"/>
      <c r="E41" s="42"/>
      <c r="F41" s="42"/>
      <c r="G41" s="20"/>
      <c r="H41" s="42"/>
    </row>
    <row r="42" spans="2:8" ht="15">
      <c r="B42" s="32"/>
      <c r="C42" s="39" t="s">
        <v>56</v>
      </c>
      <c r="D42" s="39" t="s">
        <v>128</v>
      </c>
      <c r="E42" s="42"/>
      <c r="F42" s="42"/>
      <c r="G42" s="42"/>
      <c r="H42" s="42"/>
    </row>
    <row r="43" spans="2:8" ht="15">
      <c r="B43" s="23" t="s">
        <v>8</v>
      </c>
      <c r="C43" s="36" t="e">
        <f>#REF!/1000000</f>
        <v>#REF!</v>
      </c>
      <c r="D43" s="36" t="e">
        <f>'Figure 10'!C43-'Figure 11'!C43</f>
        <v>#REF!</v>
      </c>
      <c r="E43" s="42"/>
      <c r="F43" s="42"/>
      <c r="G43" s="42"/>
      <c r="H43" s="42"/>
    </row>
    <row r="44" spans="2:8" ht="15">
      <c r="B44" s="25" t="s">
        <v>9</v>
      </c>
      <c r="C44" s="38" t="e">
        <f>#REF!/1000000</f>
        <v>#REF!</v>
      </c>
      <c r="D44" s="38" t="e">
        <f>'Figure 10'!C44-'Figure 11'!C44</f>
        <v>#REF!</v>
      </c>
      <c r="E44" s="42"/>
      <c r="F44" s="42"/>
      <c r="G44" s="42"/>
      <c r="H44" s="42"/>
    </row>
    <row r="45" ht="15">
      <c r="E45" s="42"/>
    </row>
    <row r="46" spans="2:5" ht="15">
      <c r="B46" s="42"/>
      <c r="C46" s="42"/>
      <c r="E46" s="42"/>
    </row>
    <row r="47" spans="2:5" ht="15">
      <c r="B47" s="42"/>
      <c r="C47" s="42"/>
      <c r="D47" s="42"/>
      <c r="E47" s="42"/>
    </row>
    <row r="48" spans="2:4" ht="15">
      <c r="B48" s="42"/>
      <c r="C48" s="42"/>
      <c r="D48" s="42"/>
    </row>
    <row r="49" spans="2:8" ht="15">
      <c r="B49" s="42"/>
      <c r="C49" s="42"/>
      <c r="D49" s="42"/>
      <c r="E49" s="42"/>
      <c r="F49" s="42"/>
      <c r="G49" s="42"/>
      <c r="H49" s="42"/>
    </row>
    <row r="50" spans="2:8" ht="15">
      <c r="B50" s="42"/>
      <c r="C50" s="42"/>
      <c r="D50" s="42"/>
      <c r="E50" s="42"/>
      <c r="F50" s="42"/>
      <c r="G50" s="42"/>
      <c r="H50" s="42"/>
    </row>
    <row r="51" spans="2:12" ht="15">
      <c r="B51" s="42"/>
      <c r="C51" s="85"/>
      <c r="D51" s="85"/>
      <c r="E51" s="85"/>
      <c r="F51" s="85"/>
      <c r="G51" s="85"/>
      <c r="H51" s="85"/>
      <c r="I51" s="85"/>
      <c r="J51" s="85"/>
      <c r="K51" s="85"/>
      <c r="L51" s="85"/>
    </row>
    <row r="52" spans="2:12" ht="15">
      <c r="B52" s="42"/>
      <c r="C52" s="85"/>
      <c r="D52" s="85"/>
      <c r="E52" s="85"/>
      <c r="F52" s="85"/>
      <c r="G52" s="85"/>
      <c r="H52" s="85"/>
      <c r="I52" s="85"/>
      <c r="J52" s="85"/>
      <c r="K52" s="85"/>
      <c r="L52" s="85"/>
    </row>
  </sheetData>
  <mergeCells count="1">
    <mergeCell ref="C51:L52"/>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2"/>
  <sheetViews>
    <sheetView showGridLines="0" workbookViewId="0" topLeftCell="A1">
      <selection activeCell="B2" sqref="B2"/>
    </sheetView>
  </sheetViews>
  <sheetFormatPr defaultColWidth="9.140625" defaultRowHeight="15"/>
  <cols>
    <col min="1" max="1" width="9.140625" style="33" customWidth="1"/>
    <col min="2" max="4" width="22.8515625" style="33" customWidth="1"/>
    <col min="5" max="5" width="12.00390625" style="33" customWidth="1"/>
    <col min="6" max="7" width="22.8515625" style="33" customWidth="1"/>
    <col min="8" max="8" width="9.7109375" style="33" customWidth="1"/>
    <col min="9" max="16384" width="9.140625" style="33" customWidth="1"/>
  </cols>
  <sheetData>
    <row r="1" ht="23.25">
      <c r="B1" s="63" t="e">
        <f>"EU exports and imports of vegetable products by main partner, "&amp;YEAR</f>
        <v>#NAME?</v>
      </c>
    </row>
    <row r="2" ht="20.25">
      <c r="B2" s="64" t="s">
        <v>139</v>
      </c>
    </row>
    <row r="3" ht="15"/>
    <row r="4" ht="15"/>
    <row r="5" ht="15"/>
    <row r="6" ht="15"/>
    <row r="7" ht="15"/>
    <row r="8" ht="15"/>
    <row r="9" ht="15"/>
    <row r="10" ht="15"/>
    <row r="11" ht="15"/>
    <row r="12" ht="15"/>
    <row r="13" ht="15"/>
    <row r="14" ht="15"/>
    <row r="15" ht="15"/>
    <row r="16" ht="15"/>
    <row r="17" ht="15"/>
    <row r="18" ht="15"/>
    <row r="19" ht="15"/>
    <row r="20" ht="15"/>
    <row r="21" ht="15"/>
    <row r="22" ht="15"/>
    <row r="23" ht="15">
      <c r="B23" s="28" t="s">
        <v>135</v>
      </c>
    </row>
    <row r="24" ht="15">
      <c r="B24" s="28"/>
    </row>
    <row r="25" ht="15">
      <c r="B25" s="28"/>
    </row>
    <row r="26" ht="15">
      <c r="B26" s="28"/>
    </row>
    <row r="27" ht="15"/>
    <row r="28" s="42" customFormat="1" ht="15.75">
      <c r="B28" s="65" t="s">
        <v>135</v>
      </c>
    </row>
    <row r="29" s="42" customFormat="1" ht="15"/>
    <row r="30" s="42" customFormat="1" ht="15"/>
    <row r="31" s="42" customFormat="1" ht="15"/>
    <row r="33" spans="2:8" ht="15">
      <c r="B33" s="22" t="s">
        <v>20</v>
      </c>
      <c r="C33" s="21" t="s">
        <v>8</v>
      </c>
      <c r="D33" s="60" t="s">
        <v>18</v>
      </c>
      <c r="E33" s="42"/>
      <c r="F33" s="22" t="s">
        <v>20</v>
      </c>
      <c r="G33" s="21" t="s">
        <v>9</v>
      </c>
      <c r="H33" s="60" t="s">
        <v>18</v>
      </c>
    </row>
    <row r="34" spans="2:14" ht="15">
      <c r="B34" s="23" t="e">
        <f>VLOOKUP(#REF!,PARTNER_LABELS,2,0)</f>
        <v>#REF!</v>
      </c>
      <c r="C34" s="36" t="e">
        <f>#REF!/1000000</f>
        <v>#REF!</v>
      </c>
      <c r="D34" s="57" t="e">
        <f>C34/$C$43</f>
        <v>#REF!</v>
      </c>
      <c r="E34" s="42"/>
      <c r="F34" s="23" t="e">
        <f>VLOOKUP(#REF!,PARTNER_LABELS,2,0)</f>
        <v>#REF!</v>
      </c>
      <c r="G34" s="36" t="e">
        <f>#REF!/1000000</f>
        <v>#REF!</v>
      </c>
      <c r="H34" s="57" t="e">
        <f aca="true" t="shared" si="0" ref="H34:H40">G34/$C$44</f>
        <v>#REF!</v>
      </c>
      <c r="J34" s="42"/>
      <c r="K34" s="42"/>
      <c r="M34" s="42"/>
      <c r="N34" s="42"/>
    </row>
    <row r="35" spans="2:14" ht="15">
      <c r="B35" s="24" t="e">
        <f>VLOOKUP(#REF!,PARTNER_LABELS,2,0)</f>
        <v>#REF!</v>
      </c>
      <c r="C35" s="37" t="e">
        <f>#REF!/1000000</f>
        <v>#REF!</v>
      </c>
      <c r="D35" s="58" t="e">
        <f aca="true" t="shared" si="1" ref="D35:D40">C35/$C$43</f>
        <v>#REF!</v>
      </c>
      <c r="E35" s="42"/>
      <c r="F35" s="24" t="e">
        <f>VLOOKUP(#REF!,PARTNER_LABELS,2,0)</f>
        <v>#REF!</v>
      </c>
      <c r="G35" s="37" t="e">
        <f>#REF!/1000000</f>
        <v>#REF!</v>
      </c>
      <c r="H35" s="58" t="e">
        <f t="shared" si="0"/>
        <v>#REF!</v>
      </c>
      <c r="J35" s="42"/>
      <c r="K35" s="42"/>
      <c r="M35" s="42"/>
      <c r="N35" s="42"/>
    </row>
    <row r="36" spans="2:14" ht="15">
      <c r="B36" s="24" t="e">
        <f>VLOOKUP(#REF!,PARTNER_LABELS,2,0)</f>
        <v>#REF!</v>
      </c>
      <c r="C36" s="37" t="e">
        <f>#REF!/1000000</f>
        <v>#REF!</v>
      </c>
      <c r="D36" s="58" t="e">
        <f t="shared" si="1"/>
        <v>#REF!</v>
      </c>
      <c r="E36" s="42"/>
      <c r="F36" s="24" t="e">
        <f>VLOOKUP(#REF!,PARTNER_LABELS,2,0)</f>
        <v>#REF!</v>
      </c>
      <c r="G36" s="37" t="e">
        <f>#REF!/1000000</f>
        <v>#REF!</v>
      </c>
      <c r="H36" s="58" t="e">
        <f t="shared" si="0"/>
        <v>#REF!</v>
      </c>
      <c r="J36" s="42"/>
      <c r="K36" s="42"/>
      <c r="M36" s="42"/>
      <c r="N36" s="42"/>
    </row>
    <row r="37" spans="2:14" ht="15">
      <c r="B37" s="24" t="e">
        <f>VLOOKUP(#REF!,PARTNER_LABELS,2,0)</f>
        <v>#REF!</v>
      </c>
      <c r="C37" s="37" t="e">
        <f>#REF!/1000000</f>
        <v>#REF!</v>
      </c>
      <c r="D37" s="58" t="e">
        <f t="shared" si="1"/>
        <v>#REF!</v>
      </c>
      <c r="E37" s="42"/>
      <c r="F37" s="24" t="e">
        <f>VLOOKUP(#REF!,PARTNER_LABELS,2,0)</f>
        <v>#REF!</v>
      </c>
      <c r="G37" s="37" t="e">
        <f>#REF!/1000000</f>
        <v>#REF!</v>
      </c>
      <c r="H37" s="58" t="e">
        <f t="shared" si="0"/>
        <v>#REF!</v>
      </c>
      <c r="J37" s="42"/>
      <c r="K37" s="42"/>
      <c r="M37" s="42"/>
      <c r="N37" s="42"/>
    </row>
    <row r="38" spans="2:14" ht="15">
      <c r="B38" s="24" t="e">
        <f>VLOOKUP(#REF!,PARTNER_LABELS,2,0)</f>
        <v>#REF!</v>
      </c>
      <c r="C38" s="37" t="e">
        <f>#REF!/1000000</f>
        <v>#REF!</v>
      </c>
      <c r="D38" s="58" t="e">
        <f t="shared" si="1"/>
        <v>#REF!</v>
      </c>
      <c r="E38" s="42"/>
      <c r="F38" s="24" t="e">
        <f>VLOOKUP(#REF!,PARTNER_LABELS,2,0)</f>
        <v>#REF!</v>
      </c>
      <c r="G38" s="37" t="e">
        <f>#REF!/1000000</f>
        <v>#REF!</v>
      </c>
      <c r="H38" s="58" t="e">
        <f t="shared" si="0"/>
        <v>#REF!</v>
      </c>
      <c r="J38" s="42"/>
      <c r="K38" s="42"/>
      <c r="M38" s="42"/>
      <c r="N38" s="42"/>
    </row>
    <row r="39" spans="2:14" ht="15">
      <c r="B39" s="24" t="e">
        <f>VLOOKUP(#REF!,PARTNER_LABELS,2,0)</f>
        <v>#REF!</v>
      </c>
      <c r="C39" s="37" t="e">
        <f>#REF!/1000000</f>
        <v>#REF!</v>
      </c>
      <c r="D39" s="58" t="e">
        <f t="shared" si="1"/>
        <v>#REF!</v>
      </c>
      <c r="E39" s="42"/>
      <c r="F39" s="24" t="e">
        <f>VLOOKUP(#REF!,PARTNER_LABELS,2,0)</f>
        <v>#REF!</v>
      </c>
      <c r="G39" s="37" t="e">
        <f>#REF!/1000000</f>
        <v>#REF!</v>
      </c>
      <c r="H39" s="58" t="e">
        <f t="shared" si="0"/>
        <v>#REF!</v>
      </c>
      <c r="J39" s="42"/>
      <c r="K39" s="42"/>
      <c r="M39" s="42"/>
      <c r="N39" s="42"/>
    </row>
    <row r="40" spans="2:14" ht="15">
      <c r="B40" s="25" t="s">
        <v>10</v>
      </c>
      <c r="C40" s="38" t="e">
        <f>C43-SUM(C34:C39)</f>
        <v>#REF!</v>
      </c>
      <c r="D40" s="59" t="e">
        <f t="shared" si="1"/>
        <v>#REF!</v>
      </c>
      <c r="E40" s="42"/>
      <c r="F40" s="25" t="s">
        <v>10</v>
      </c>
      <c r="G40" s="38" t="e">
        <f>C44-SUM(G34:G39)</f>
        <v>#REF!</v>
      </c>
      <c r="H40" s="59" t="e">
        <f t="shared" si="0"/>
        <v>#REF!</v>
      </c>
      <c r="J40" s="42"/>
      <c r="K40" s="42"/>
      <c r="M40" s="42"/>
      <c r="N40" s="42"/>
    </row>
    <row r="41" spans="2:8" ht="15">
      <c r="B41" s="42"/>
      <c r="C41" s="43"/>
      <c r="D41" s="42"/>
      <c r="E41" s="42"/>
      <c r="F41" s="42"/>
      <c r="G41" s="20"/>
      <c r="H41" s="42"/>
    </row>
    <row r="42" spans="2:8" ht="15">
      <c r="B42" s="32"/>
      <c r="C42" s="39" t="s">
        <v>60</v>
      </c>
      <c r="D42" s="39" t="s">
        <v>128</v>
      </c>
      <c r="E42" s="42"/>
      <c r="F42" s="42"/>
      <c r="G42" s="42"/>
      <c r="H42" s="42"/>
    </row>
    <row r="43" spans="2:8" ht="15">
      <c r="B43" s="23" t="s">
        <v>8</v>
      </c>
      <c r="C43" s="36" t="e">
        <f>#REF!/1000000</f>
        <v>#REF!</v>
      </c>
      <c r="D43" s="36" t="e">
        <f>'Figure 10'!C43-'Figure 12'!C43</f>
        <v>#REF!</v>
      </c>
      <c r="E43" s="42"/>
      <c r="F43" s="42"/>
      <c r="G43" s="42"/>
      <c r="H43" s="42"/>
    </row>
    <row r="44" spans="2:8" ht="15">
      <c r="B44" s="25" t="s">
        <v>9</v>
      </c>
      <c r="C44" s="38" t="e">
        <f>#REF!/1000000</f>
        <v>#REF!</v>
      </c>
      <c r="D44" s="38" t="e">
        <f>'Figure 10'!C44-'Figure 12'!C44</f>
        <v>#REF!</v>
      </c>
      <c r="E44" s="42"/>
      <c r="F44" s="42"/>
      <c r="G44" s="42"/>
      <c r="H44" s="42"/>
    </row>
    <row r="46" s="42" customFormat="1" ht="15"/>
    <row r="47" s="42" customFormat="1" ht="15"/>
    <row r="48" s="42" customFormat="1" ht="15"/>
    <row r="49" s="42" customFormat="1" ht="15"/>
    <row r="50" s="42" customFormat="1" ht="15"/>
    <row r="51" spans="3:12" s="42" customFormat="1" ht="15">
      <c r="C51" s="85"/>
      <c r="D51" s="85"/>
      <c r="E51" s="85"/>
      <c r="F51" s="85"/>
      <c r="G51" s="85"/>
      <c r="H51" s="85"/>
      <c r="I51" s="85"/>
      <c r="J51" s="85"/>
      <c r="K51" s="85"/>
      <c r="L51" s="85"/>
    </row>
    <row r="52" spans="3:12" s="42" customFormat="1" ht="15">
      <c r="C52" s="85"/>
      <c r="D52" s="85"/>
      <c r="E52" s="85"/>
      <c r="F52" s="85"/>
      <c r="G52" s="85"/>
      <c r="H52" s="85"/>
      <c r="I52" s="85"/>
      <c r="J52" s="85"/>
      <c r="K52" s="85"/>
      <c r="L52" s="85"/>
    </row>
    <row r="53" s="42" customFormat="1" ht="15"/>
  </sheetData>
  <mergeCells count="1">
    <mergeCell ref="C51:L52"/>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workbookViewId="0" topLeftCell="A7">
      <selection activeCell="B2" sqref="B2"/>
    </sheetView>
  </sheetViews>
  <sheetFormatPr defaultColWidth="9.140625" defaultRowHeight="15"/>
  <cols>
    <col min="1" max="1" width="9.140625" style="42" customWidth="1"/>
    <col min="2" max="4" width="22.8515625" style="42" customWidth="1"/>
    <col min="5" max="5" width="12.00390625" style="42" customWidth="1"/>
    <col min="6" max="7" width="22.8515625" style="42" customWidth="1"/>
    <col min="8" max="8" width="9.7109375" style="42" customWidth="1"/>
    <col min="9" max="16384" width="9.140625" style="42" customWidth="1"/>
  </cols>
  <sheetData>
    <row r="1" ht="23.25">
      <c r="B1" s="63" t="e">
        <f>"EU exports and imports of oils and fats by main partner, "&amp;YEAR</f>
        <v>#NAME?</v>
      </c>
    </row>
    <row r="2" ht="20.25">
      <c r="B2" s="64">
        <v>1</v>
      </c>
    </row>
    <row r="3" ht="15"/>
    <row r="4" ht="15"/>
    <row r="5" ht="15"/>
    <row r="6" ht="15"/>
    <row r="7" ht="15"/>
    <row r="8" ht="15"/>
    <row r="9" ht="15"/>
    <row r="10" ht="15"/>
    <row r="11" ht="15"/>
    <row r="12" ht="15"/>
    <row r="13" ht="15"/>
    <row r="14" ht="15"/>
    <row r="15" ht="15"/>
    <row r="16" ht="15"/>
    <row r="17" ht="15"/>
    <row r="18" ht="15"/>
    <row r="19" ht="15"/>
    <row r="20" ht="15"/>
    <row r="21" ht="15"/>
    <row r="22" ht="15"/>
    <row r="23" ht="15">
      <c r="B23" s="28" t="s">
        <v>135</v>
      </c>
    </row>
    <row r="24" ht="15">
      <c r="B24" s="28"/>
    </row>
    <row r="25" ht="15">
      <c r="B25" s="28"/>
    </row>
    <row r="26" ht="15">
      <c r="B26" s="28"/>
    </row>
    <row r="27" ht="15"/>
    <row r="28" ht="15.75">
      <c r="B28" s="65" t="s">
        <v>135</v>
      </c>
    </row>
    <row r="29" ht="15"/>
    <row r="30" ht="15"/>
    <row r="33" spans="2:8" ht="15">
      <c r="B33" s="22" t="s">
        <v>20</v>
      </c>
      <c r="C33" s="21" t="s">
        <v>8</v>
      </c>
      <c r="D33" s="60" t="s">
        <v>18</v>
      </c>
      <c r="F33" s="22" t="s">
        <v>20</v>
      </c>
      <c r="G33" s="21" t="s">
        <v>9</v>
      </c>
      <c r="H33" s="60" t="s">
        <v>18</v>
      </c>
    </row>
    <row r="34" spans="2:8" ht="15">
      <c r="B34" s="23" t="e">
        <f>VLOOKUP(#REF!,PARTNER_LABELS,2,0)</f>
        <v>#REF!</v>
      </c>
      <c r="C34" s="36" t="e">
        <f>#REF!/1000000</f>
        <v>#REF!</v>
      </c>
      <c r="D34" s="57" t="e">
        <f>C34/$C$43</f>
        <v>#REF!</v>
      </c>
      <c r="F34" s="23" t="e">
        <f>VLOOKUP(#REF!,PARTNER_LABELS,2,0)</f>
        <v>#REF!</v>
      </c>
      <c r="G34" s="36" t="e">
        <f>#REF!/1000000</f>
        <v>#REF!</v>
      </c>
      <c r="H34" s="57" t="e">
        <f aca="true" t="shared" si="0" ref="H34:H40">G34/$C$44</f>
        <v>#REF!</v>
      </c>
    </row>
    <row r="35" spans="2:8" ht="15">
      <c r="B35" s="24" t="e">
        <f>VLOOKUP(#REF!,PARTNER_LABELS,2,0)</f>
        <v>#REF!</v>
      </c>
      <c r="C35" s="37" t="e">
        <f>#REF!/1000000</f>
        <v>#REF!</v>
      </c>
      <c r="D35" s="58" t="e">
        <f aca="true" t="shared" si="1" ref="D35:D40">C35/$C$43</f>
        <v>#REF!</v>
      </c>
      <c r="F35" s="24" t="e">
        <f>VLOOKUP(#REF!,PARTNER_LABELS,2,0)</f>
        <v>#REF!</v>
      </c>
      <c r="G35" s="37" t="e">
        <f>#REF!/1000000</f>
        <v>#REF!</v>
      </c>
      <c r="H35" s="58" t="e">
        <f t="shared" si="0"/>
        <v>#REF!</v>
      </c>
    </row>
    <row r="36" spans="2:8" ht="15">
      <c r="B36" s="24" t="e">
        <f>VLOOKUP(#REF!,PARTNER_LABELS,2,0)</f>
        <v>#REF!</v>
      </c>
      <c r="C36" s="37" t="e">
        <f>#REF!/1000000</f>
        <v>#REF!</v>
      </c>
      <c r="D36" s="58" t="e">
        <f t="shared" si="1"/>
        <v>#REF!</v>
      </c>
      <c r="F36" s="24" t="e">
        <f>VLOOKUP(#REF!,PARTNER_LABELS,2,0)</f>
        <v>#REF!</v>
      </c>
      <c r="G36" s="37" t="e">
        <f>#REF!/1000000</f>
        <v>#REF!</v>
      </c>
      <c r="H36" s="58" t="e">
        <f t="shared" si="0"/>
        <v>#REF!</v>
      </c>
    </row>
    <row r="37" spans="2:8" ht="15">
      <c r="B37" s="24" t="e">
        <f>VLOOKUP(#REF!,PARTNER_LABELS,2,0)</f>
        <v>#REF!</v>
      </c>
      <c r="C37" s="37" t="e">
        <f>#REF!/1000000</f>
        <v>#REF!</v>
      </c>
      <c r="D37" s="58" t="e">
        <f t="shared" si="1"/>
        <v>#REF!</v>
      </c>
      <c r="F37" s="24" t="e">
        <f>VLOOKUP(#REF!,PARTNER_LABELS,2,0)</f>
        <v>#REF!</v>
      </c>
      <c r="G37" s="37" t="e">
        <f>#REF!/1000000</f>
        <v>#REF!</v>
      </c>
      <c r="H37" s="58" t="e">
        <f t="shared" si="0"/>
        <v>#REF!</v>
      </c>
    </row>
    <row r="38" spans="2:8" ht="15">
      <c r="B38" s="24" t="e">
        <f>VLOOKUP(#REF!,PARTNER_LABELS,2,0)</f>
        <v>#REF!</v>
      </c>
      <c r="C38" s="37" t="e">
        <f>#REF!/1000000</f>
        <v>#REF!</v>
      </c>
      <c r="D38" s="58" t="e">
        <f t="shared" si="1"/>
        <v>#REF!</v>
      </c>
      <c r="F38" s="24" t="e">
        <f>VLOOKUP(#REF!,PARTNER_LABELS,2,0)</f>
        <v>#REF!</v>
      </c>
      <c r="G38" s="37" t="e">
        <f>#REF!/1000000</f>
        <v>#REF!</v>
      </c>
      <c r="H38" s="58" t="e">
        <f t="shared" si="0"/>
        <v>#REF!</v>
      </c>
    </row>
    <row r="39" spans="2:8" ht="15">
      <c r="B39" s="24" t="e">
        <f>VLOOKUP(#REF!,PARTNER_LABELS,2,0)</f>
        <v>#REF!</v>
      </c>
      <c r="C39" s="37" t="e">
        <f>#REF!/1000000</f>
        <v>#REF!</v>
      </c>
      <c r="D39" s="58" t="e">
        <f t="shared" si="1"/>
        <v>#REF!</v>
      </c>
      <c r="F39" s="24" t="e">
        <f>VLOOKUP(#REF!,PARTNER_LABELS,2,0)</f>
        <v>#REF!</v>
      </c>
      <c r="G39" s="37" t="e">
        <f>#REF!/1000000</f>
        <v>#REF!</v>
      </c>
      <c r="H39" s="58" t="e">
        <f t="shared" si="0"/>
        <v>#REF!</v>
      </c>
    </row>
    <row r="40" spans="2:8" ht="15">
      <c r="B40" s="25" t="s">
        <v>10</v>
      </c>
      <c r="C40" s="38" t="e">
        <f>C43-SUM(C34:C39)</f>
        <v>#REF!</v>
      </c>
      <c r="D40" s="59" t="e">
        <f t="shared" si="1"/>
        <v>#REF!</v>
      </c>
      <c r="F40" s="25" t="s">
        <v>10</v>
      </c>
      <c r="G40" s="38" t="e">
        <f>C44-SUM(G34:G39)</f>
        <v>#REF!</v>
      </c>
      <c r="H40" s="59" t="e">
        <f t="shared" si="0"/>
        <v>#REF!</v>
      </c>
    </row>
    <row r="41" spans="3:7" ht="15">
      <c r="C41" s="43"/>
      <c r="G41" s="20"/>
    </row>
    <row r="42" spans="2:4" ht="15">
      <c r="B42" s="32"/>
      <c r="C42" s="39" t="s">
        <v>133</v>
      </c>
      <c r="D42" s="39" t="s">
        <v>128</v>
      </c>
    </row>
    <row r="43" spans="2:4" ht="15">
      <c r="B43" s="23" t="s">
        <v>8</v>
      </c>
      <c r="C43" s="36" t="e">
        <f>#REF!/1000000</f>
        <v>#REF!</v>
      </c>
      <c r="D43" s="36" t="e">
        <f>'Figure 10'!C43-'Figure 13'!C43</f>
        <v>#REF!</v>
      </c>
    </row>
    <row r="44" spans="2:4" ht="15">
      <c r="B44" s="25" t="s">
        <v>9</v>
      </c>
      <c r="C44" s="38" t="e">
        <f>#REF!/1000000</f>
        <v>#REF!</v>
      </c>
      <c r="D44" s="38" t="e">
        <f>'Figure 10'!C44-'Figure 13'!C44</f>
        <v>#REF!</v>
      </c>
    </row>
    <row r="51" spans="3:11" ht="15">
      <c r="C51" s="81"/>
      <c r="D51" s="81"/>
      <c r="E51" s="81"/>
      <c r="F51" s="81"/>
      <c r="G51" s="81"/>
      <c r="H51" s="81"/>
      <c r="I51" s="81"/>
      <c r="J51" s="81"/>
      <c r="K51" s="81"/>
    </row>
    <row r="52" spans="3:11" ht="15">
      <c r="C52" s="81"/>
      <c r="D52" s="81"/>
      <c r="E52" s="81"/>
      <c r="F52" s="81"/>
      <c r="G52" s="81"/>
      <c r="H52" s="81"/>
      <c r="I52" s="81"/>
      <c r="J52" s="81"/>
      <c r="K52" s="81"/>
    </row>
  </sheetData>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7"/>
  <sheetViews>
    <sheetView showGridLines="0" workbookViewId="0" topLeftCell="A1">
      <selection activeCell="B2" sqref="B2"/>
    </sheetView>
  </sheetViews>
  <sheetFormatPr defaultColWidth="8.8515625" defaultRowHeight="15"/>
  <cols>
    <col min="2" max="4" width="22.8515625" style="0" customWidth="1"/>
    <col min="5" max="5" width="12.00390625" style="0" customWidth="1"/>
    <col min="6" max="7" width="22.8515625" style="0" customWidth="1"/>
    <col min="8" max="8" width="9.421875" style="0" customWidth="1"/>
  </cols>
  <sheetData>
    <row r="1" ht="23.25">
      <c r="B1" s="63" t="e">
        <f>"EU exports and imports of foodstuffs by main partner, "&amp;YEAR</f>
        <v>#NAME?</v>
      </c>
    </row>
    <row r="2" ht="20.25">
      <c r="B2" s="64" t="s">
        <v>139</v>
      </c>
    </row>
    <row r="23" ht="15">
      <c r="B23" s="28" t="s">
        <v>135</v>
      </c>
    </row>
    <row r="24" ht="15">
      <c r="B24" s="28"/>
    </row>
    <row r="25" ht="15">
      <c r="B25" s="28"/>
    </row>
    <row r="26" ht="15">
      <c r="B26" s="28"/>
    </row>
    <row r="28" s="42" customFormat="1" ht="15.75">
      <c r="B28" s="65" t="s">
        <v>135</v>
      </c>
    </row>
    <row r="29" s="42" customFormat="1" ht="15"/>
    <row r="30" s="42" customFormat="1" ht="15"/>
    <row r="31" s="42" customFormat="1" ht="15"/>
    <row r="33" spans="2:12" ht="15">
      <c r="B33" s="22" t="s">
        <v>20</v>
      </c>
      <c r="C33" s="21" t="s">
        <v>8</v>
      </c>
      <c r="D33" s="60" t="s">
        <v>18</v>
      </c>
      <c r="E33" s="42"/>
      <c r="F33" s="22" t="s">
        <v>20</v>
      </c>
      <c r="G33" s="21" t="s">
        <v>9</v>
      </c>
      <c r="H33" s="60" t="s">
        <v>18</v>
      </c>
      <c r="I33" s="42"/>
      <c r="J33" s="42"/>
      <c r="K33" s="33"/>
      <c r="L33" s="42"/>
    </row>
    <row r="34" spans="2:14" ht="15">
      <c r="B34" s="23" t="e">
        <f>VLOOKUP(#REF!,PARTNER_LABELS,2,0)</f>
        <v>#REF!</v>
      </c>
      <c r="C34" s="36" t="e">
        <f>#REF!/1000000</f>
        <v>#REF!</v>
      </c>
      <c r="D34" s="57" t="e">
        <f>C34/$C$43</f>
        <v>#REF!</v>
      </c>
      <c r="E34" s="42"/>
      <c r="F34" s="23" t="e">
        <f>VLOOKUP(#REF!,PARTNER_LABELS,2,0)</f>
        <v>#REF!</v>
      </c>
      <c r="G34" s="36" t="e">
        <f>#REF!/1000000</f>
        <v>#REF!</v>
      </c>
      <c r="H34" s="57" t="e">
        <f aca="true" t="shared" si="0" ref="H34:H40">G34/$C$44</f>
        <v>#REF!</v>
      </c>
      <c r="I34" s="42"/>
      <c r="J34" s="42"/>
      <c r="K34" s="33"/>
      <c r="L34" s="42"/>
      <c r="M34" s="42"/>
      <c r="N34" s="42"/>
    </row>
    <row r="35" spans="2:14" ht="15">
      <c r="B35" s="24" t="e">
        <f>VLOOKUP(#REF!,PARTNER_LABELS,2,0)</f>
        <v>#REF!</v>
      </c>
      <c r="C35" s="37" t="e">
        <f>#REF!/1000000</f>
        <v>#REF!</v>
      </c>
      <c r="D35" s="58" t="e">
        <f aca="true" t="shared" si="1" ref="D35:D40">C35/$C$43</f>
        <v>#REF!</v>
      </c>
      <c r="E35" s="42"/>
      <c r="F35" s="24" t="e">
        <f>VLOOKUP(#REF!,PARTNER_LABELS,2,0)</f>
        <v>#REF!</v>
      </c>
      <c r="G35" s="37" t="e">
        <f>#REF!/1000000</f>
        <v>#REF!</v>
      </c>
      <c r="H35" s="58" t="e">
        <f t="shared" si="0"/>
        <v>#REF!</v>
      </c>
      <c r="I35" s="42"/>
      <c r="J35" s="42"/>
      <c r="K35" s="33"/>
      <c r="L35" s="42"/>
      <c r="M35" s="42"/>
      <c r="N35" s="42"/>
    </row>
    <row r="36" spans="2:14" ht="15">
      <c r="B36" s="24" t="e">
        <f>VLOOKUP(#REF!,PARTNER_LABELS,2,0)</f>
        <v>#REF!</v>
      </c>
      <c r="C36" s="37" t="e">
        <f>#REF!/1000000</f>
        <v>#REF!</v>
      </c>
      <c r="D36" s="58" t="e">
        <f t="shared" si="1"/>
        <v>#REF!</v>
      </c>
      <c r="E36" s="42"/>
      <c r="F36" s="24" t="e">
        <f>VLOOKUP(#REF!,PARTNER_LABELS,2,0)</f>
        <v>#REF!</v>
      </c>
      <c r="G36" s="37" t="e">
        <f>#REF!/1000000</f>
        <v>#REF!</v>
      </c>
      <c r="H36" s="58" t="e">
        <f t="shared" si="0"/>
        <v>#REF!</v>
      </c>
      <c r="I36" s="42"/>
      <c r="J36" s="42"/>
      <c r="K36" s="42"/>
      <c r="L36" s="42"/>
      <c r="M36" s="42"/>
      <c r="N36" s="42"/>
    </row>
    <row r="37" spans="2:14" ht="15">
      <c r="B37" s="24" t="e">
        <f>VLOOKUP(#REF!,PARTNER_LABELS,2,0)</f>
        <v>#REF!</v>
      </c>
      <c r="C37" s="37" t="e">
        <f>#REF!/1000000</f>
        <v>#REF!</v>
      </c>
      <c r="D37" s="58" t="e">
        <f t="shared" si="1"/>
        <v>#REF!</v>
      </c>
      <c r="E37" s="42"/>
      <c r="F37" s="24" t="e">
        <f>VLOOKUP(#REF!,PARTNER_LABELS,2,0)</f>
        <v>#REF!</v>
      </c>
      <c r="G37" s="37" t="e">
        <f>#REF!/1000000</f>
        <v>#REF!</v>
      </c>
      <c r="H37" s="58" t="e">
        <f t="shared" si="0"/>
        <v>#REF!</v>
      </c>
      <c r="I37" s="42"/>
      <c r="J37" s="42"/>
      <c r="K37" s="42"/>
      <c r="L37" s="42"/>
      <c r="M37" s="42"/>
      <c r="N37" s="42"/>
    </row>
    <row r="38" spans="2:14" ht="15">
      <c r="B38" s="24" t="e">
        <f>VLOOKUP(#REF!,PARTNER_LABELS,2,0)</f>
        <v>#REF!</v>
      </c>
      <c r="C38" s="37" t="e">
        <f>#REF!/1000000</f>
        <v>#REF!</v>
      </c>
      <c r="D38" s="58" t="e">
        <f t="shared" si="1"/>
        <v>#REF!</v>
      </c>
      <c r="E38" s="42"/>
      <c r="F38" s="24" t="e">
        <f>VLOOKUP(#REF!,PARTNER_LABELS,2,0)</f>
        <v>#REF!</v>
      </c>
      <c r="G38" s="37" t="e">
        <f>#REF!/1000000</f>
        <v>#REF!</v>
      </c>
      <c r="H38" s="58" t="e">
        <f t="shared" si="0"/>
        <v>#REF!</v>
      </c>
      <c r="I38" s="42"/>
      <c r="J38" s="42"/>
      <c r="K38" s="42"/>
      <c r="L38" s="42"/>
      <c r="M38" s="42"/>
      <c r="N38" s="42"/>
    </row>
    <row r="39" spans="2:14" ht="15">
      <c r="B39" s="24" t="e">
        <f>VLOOKUP(#REF!,PARTNER_LABELS,2,0)</f>
        <v>#REF!</v>
      </c>
      <c r="C39" s="37" t="e">
        <f>#REF!/1000000</f>
        <v>#REF!</v>
      </c>
      <c r="D39" s="58" t="e">
        <f t="shared" si="1"/>
        <v>#REF!</v>
      </c>
      <c r="E39" s="42"/>
      <c r="F39" s="24" t="e">
        <f>VLOOKUP(#REF!,PARTNER_LABELS,2,0)</f>
        <v>#REF!</v>
      </c>
      <c r="G39" s="37" t="e">
        <f>#REF!/1000000</f>
        <v>#REF!</v>
      </c>
      <c r="H39" s="58" t="e">
        <f t="shared" si="0"/>
        <v>#REF!</v>
      </c>
      <c r="I39" s="42"/>
      <c r="J39" s="42"/>
      <c r="K39" s="42"/>
      <c r="L39" s="42"/>
      <c r="M39" s="42"/>
      <c r="N39" s="42"/>
    </row>
    <row r="40" spans="2:14" ht="15">
      <c r="B40" s="25" t="s">
        <v>10</v>
      </c>
      <c r="C40" s="38" t="e">
        <f>C43-SUM(C34:C39)</f>
        <v>#REF!</v>
      </c>
      <c r="D40" s="59" t="e">
        <f t="shared" si="1"/>
        <v>#REF!</v>
      </c>
      <c r="E40" s="42"/>
      <c r="F40" s="25" t="s">
        <v>10</v>
      </c>
      <c r="G40" s="38" t="e">
        <f>C44-SUM(G34:G39)</f>
        <v>#REF!</v>
      </c>
      <c r="H40" s="59" t="e">
        <f t="shared" si="0"/>
        <v>#REF!</v>
      </c>
      <c r="I40" s="42"/>
      <c r="J40" s="42"/>
      <c r="K40" s="33"/>
      <c r="L40" s="42"/>
      <c r="M40" s="42"/>
      <c r="N40" s="42"/>
    </row>
    <row r="41" spans="2:12" ht="15">
      <c r="B41" s="42"/>
      <c r="C41" s="43"/>
      <c r="D41" s="42"/>
      <c r="E41" s="42"/>
      <c r="F41" s="42"/>
      <c r="G41" s="20"/>
      <c r="H41" s="42"/>
      <c r="I41" s="42"/>
      <c r="J41" s="42"/>
      <c r="K41" s="33"/>
      <c r="L41" s="42"/>
    </row>
    <row r="42" spans="2:12" ht="15">
      <c r="B42" s="32"/>
      <c r="C42" s="39" t="s">
        <v>57</v>
      </c>
      <c r="D42" s="39" t="s">
        <v>128</v>
      </c>
      <c r="E42" s="42"/>
      <c r="F42" s="42"/>
      <c r="G42" s="42"/>
      <c r="H42" s="42"/>
      <c r="I42" s="42"/>
      <c r="J42" s="42"/>
      <c r="K42" s="42"/>
      <c r="L42" s="42"/>
    </row>
    <row r="43" spans="2:12" ht="15">
      <c r="B43" s="23" t="s">
        <v>8</v>
      </c>
      <c r="C43" s="36" t="e">
        <f>#REF!/1000000</f>
        <v>#REF!</v>
      </c>
      <c r="D43" s="36" t="e">
        <f>'Figure 10'!C43-'Figure 14'!C43</f>
        <v>#REF!</v>
      </c>
      <c r="E43" s="42"/>
      <c r="F43" s="42"/>
      <c r="G43" s="42"/>
      <c r="H43" s="42"/>
      <c r="I43" s="42"/>
      <c r="J43" s="42"/>
      <c r="K43" s="42"/>
      <c r="L43" s="42"/>
    </row>
    <row r="44" spans="2:12" ht="15">
      <c r="B44" s="25" t="s">
        <v>9</v>
      </c>
      <c r="C44" s="38" t="e">
        <f>#REF!/1000000</f>
        <v>#REF!</v>
      </c>
      <c r="D44" s="38" t="e">
        <f>'Figure 10'!C44-'Figure 14'!C44</f>
        <v>#REF!</v>
      </c>
      <c r="E44" s="42"/>
      <c r="F44" s="42"/>
      <c r="G44" s="42"/>
      <c r="H44" s="42"/>
      <c r="I44" s="42"/>
      <c r="J44" s="42"/>
      <c r="K44" s="42"/>
      <c r="L44" s="42"/>
    </row>
    <row r="45" spans="3:12" ht="15">
      <c r="C45" s="42"/>
      <c r="D45" s="42"/>
      <c r="E45" s="42"/>
      <c r="F45" s="42"/>
      <c r="G45" s="42"/>
      <c r="H45" s="42"/>
      <c r="I45" s="42"/>
      <c r="J45" s="42"/>
      <c r="K45" s="33"/>
      <c r="L45" s="42"/>
    </row>
    <row r="46" s="42" customFormat="1" ht="15">
      <c r="K46" s="33"/>
    </row>
    <row r="47" s="42" customFormat="1" ht="15">
      <c r="K47" s="33"/>
    </row>
    <row r="48" s="42" customFormat="1" ht="15">
      <c r="K48" s="33"/>
    </row>
    <row r="49" s="42" customFormat="1" ht="15">
      <c r="K49" s="33"/>
    </row>
    <row r="50" s="42" customFormat="1" ht="15">
      <c r="K50" s="33"/>
    </row>
    <row r="51" spans="3:12" s="42" customFormat="1" ht="15">
      <c r="C51" s="81"/>
      <c r="D51" s="81"/>
      <c r="E51" s="81"/>
      <c r="F51" s="81"/>
      <c r="G51" s="81"/>
      <c r="H51" s="81"/>
      <c r="I51" s="81"/>
      <c r="J51" s="81"/>
      <c r="L51" s="81"/>
    </row>
    <row r="52" spans="3:12" s="42" customFormat="1" ht="15">
      <c r="C52" s="81"/>
      <c r="D52" s="81"/>
      <c r="E52" s="81"/>
      <c r="F52" s="81"/>
      <c r="G52" s="81"/>
      <c r="H52" s="81"/>
      <c r="I52" s="81"/>
      <c r="J52" s="81"/>
      <c r="K52" s="81"/>
      <c r="L52" s="81"/>
    </row>
    <row r="53" s="42" customFormat="1" ht="15"/>
    <row r="54" spans="3:12" ht="15">
      <c r="C54" s="42"/>
      <c r="D54" s="42"/>
      <c r="E54" s="42"/>
      <c r="F54" s="42"/>
      <c r="G54" s="42"/>
      <c r="H54" s="42"/>
      <c r="I54" s="42"/>
      <c r="J54" s="42"/>
      <c r="K54" s="42"/>
      <c r="L54" s="42"/>
    </row>
    <row r="55" spans="3:12" ht="15">
      <c r="C55" s="42"/>
      <c r="D55" s="42"/>
      <c r="E55" s="42"/>
      <c r="F55" s="42"/>
      <c r="G55" s="42"/>
      <c r="H55" s="42"/>
      <c r="I55" s="42"/>
      <c r="J55" s="42"/>
      <c r="K55" s="42"/>
      <c r="L55" s="42"/>
    </row>
    <row r="56" spans="3:12" ht="15">
      <c r="C56" s="42"/>
      <c r="D56" s="42"/>
      <c r="E56" s="42"/>
      <c r="F56" s="42"/>
      <c r="G56" s="42"/>
      <c r="H56" s="42"/>
      <c r="I56" s="42"/>
      <c r="J56" s="42"/>
      <c r="K56" s="42"/>
      <c r="L56" s="42"/>
    </row>
    <row r="57" spans="3:12" ht="15">
      <c r="C57" s="42"/>
      <c r="D57" s="42"/>
      <c r="E57" s="42"/>
      <c r="F57" s="42"/>
      <c r="G57" s="42"/>
      <c r="H57" s="42"/>
      <c r="I57" s="42"/>
      <c r="J57" s="42"/>
      <c r="K57" s="42"/>
      <c r="L57" s="42"/>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showGridLines="0" workbookViewId="0" topLeftCell="A1">
      <selection activeCell="E43" sqref="E43"/>
    </sheetView>
  </sheetViews>
  <sheetFormatPr defaultColWidth="9.140625" defaultRowHeight="15"/>
  <cols>
    <col min="1" max="1" width="9.140625" style="1" customWidth="1"/>
    <col min="2" max="3" width="12.140625" style="1" bestFit="1" customWidth="1"/>
    <col min="4" max="4" width="11.140625" style="1" bestFit="1" customWidth="1"/>
    <col min="5" max="9" width="12.140625" style="1" bestFit="1" customWidth="1"/>
    <col min="10" max="10" width="10.00390625" style="1" customWidth="1"/>
    <col min="11" max="11" width="12.7109375" style="1" customWidth="1"/>
    <col min="12" max="14" width="12.140625" style="1" bestFit="1" customWidth="1"/>
    <col min="15" max="15" width="11.140625" style="1" bestFit="1" customWidth="1"/>
    <col min="16" max="16" width="12.140625" style="1" bestFit="1" customWidth="1"/>
    <col min="17" max="17" width="9.140625" style="1" customWidth="1"/>
    <col min="18" max="18" width="11.421875" style="1" bestFit="1" customWidth="1"/>
    <col min="19" max="19" width="9.421875" style="1" bestFit="1" customWidth="1"/>
    <col min="20" max="20" width="15.57421875" style="1" bestFit="1" customWidth="1"/>
    <col min="21" max="16384" width="9.140625" style="1" customWidth="1"/>
  </cols>
  <sheetData>
    <row r="1" spans="1:12" ht="23.25">
      <c r="A1" s="63" t="s">
        <v>201</v>
      </c>
      <c r="L1" s="26"/>
    </row>
    <row r="2" spans="1:12" ht="20.25">
      <c r="A2" s="64" t="s">
        <v>138</v>
      </c>
      <c r="L2" s="27"/>
    </row>
    <row r="33" ht="12"/>
    <row r="34" ht="15" customHeight="1">
      <c r="A34" s="65" t="s">
        <v>135</v>
      </c>
    </row>
    <row r="35" ht="12"/>
    <row r="36" ht="12"/>
    <row r="37" ht="12"/>
    <row r="38" ht="12.75">
      <c r="A38" s="29"/>
    </row>
    <row r="40" spans="2:22" ht="15">
      <c r="B40" s="75">
        <v>2002</v>
      </c>
      <c r="C40" s="75">
        <v>2003</v>
      </c>
      <c r="D40" s="75">
        <v>2004</v>
      </c>
      <c r="E40" s="75">
        <v>2005</v>
      </c>
      <c r="F40" s="75">
        <v>2006</v>
      </c>
      <c r="G40" s="75">
        <v>2007</v>
      </c>
      <c r="H40" s="75">
        <v>2008</v>
      </c>
      <c r="I40" s="75">
        <v>2009</v>
      </c>
      <c r="J40" s="75">
        <v>2010</v>
      </c>
      <c r="K40" s="75">
        <v>2011</v>
      </c>
      <c r="L40" s="75">
        <v>2012</v>
      </c>
      <c r="M40" s="75">
        <v>2013</v>
      </c>
      <c r="N40" s="75">
        <v>2014</v>
      </c>
      <c r="O40" s="75">
        <v>2015</v>
      </c>
      <c r="P40" s="75">
        <v>2016</v>
      </c>
      <c r="Q40" s="75">
        <v>2017</v>
      </c>
      <c r="R40" s="75">
        <v>2018</v>
      </c>
      <c r="S40" s="75">
        <v>2019</v>
      </c>
      <c r="T40" s="75">
        <v>2020</v>
      </c>
      <c r="U40" s="75">
        <v>2021</v>
      </c>
      <c r="V40" s="75">
        <v>2022</v>
      </c>
    </row>
    <row r="41" spans="1:22" ht="15">
      <c r="A41" s="34" t="s">
        <v>4</v>
      </c>
      <c r="B41" s="72">
        <v>7.271972531531906</v>
      </c>
      <c r="C41" s="72">
        <v>7.391545756572226</v>
      </c>
      <c r="D41" s="72">
        <v>6.9120470736884485</v>
      </c>
      <c r="E41" s="72">
        <v>6.936487436846194</v>
      </c>
      <c r="F41" s="72">
        <v>7.054790125131367</v>
      </c>
      <c r="G41" s="72">
        <v>6.969307331127034</v>
      </c>
      <c r="H41" s="72">
        <v>7.2379756860790785</v>
      </c>
      <c r="I41" s="72">
        <v>7.876718938924161</v>
      </c>
      <c r="J41" s="72">
        <v>7.572525875177355</v>
      </c>
      <c r="K41" s="72">
        <v>7.597249814803448</v>
      </c>
      <c r="L41" s="72">
        <v>7.728231816249516</v>
      </c>
      <c r="M41" s="72">
        <v>8.145582766812003</v>
      </c>
      <c r="N41" s="72">
        <v>8.245003965001048</v>
      </c>
      <c r="O41" s="72">
        <v>8.364092747563982</v>
      </c>
      <c r="P41" s="72">
        <v>8.587669781583324</v>
      </c>
      <c r="Q41" s="72">
        <v>8.421133939954807</v>
      </c>
      <c r="R41" s="72">
        <v>8.234305037019102</v>
      </c>
      <c r="S41" s="72">
        <v>8.535702349447986</v>
      </c>
      <c r="T41" s="72">
        <v>9.586119968144189</v>
      </c>
      <c r="U41" s="72">
        <v>9.034867908114897</v>
      </c>
      <c r="V41" s="72">
        <v>8.905125960053837</v>
      </c>
    </row>
    <row r="42" spans="1:22" ht="15">
      <c r="A42" s="34" t="s">
        <v>5</v>
      </c>
      <c r="B42" s="72">
        <v>7.315873624691631</v>
      </c>
      <c r="C42" s="72">
        <v>7.30680265450878</v>
      </c>
      <c r="D42" s="72">
        <v>6.833380323827691</v>
      </c>
      <c r="E42" s="72">
        <v>6.3273426513165365</v>
      </c>
      <c r="F42" s="72">
        <v>5.963047333014023</v>
      </c>
      <c r="G42" s="72">
        <v>6.344124777621683</v>
      </c>
      <c r="H42" s="72">
        <v>6.525858276811001</v>
      </c>
      <c r="I42" s="72">
        <v>7.543683524723692</v>
      </c>
      <c r="J42" s="72">
        <v>6.72769003204062</v>
      </c>
      <c r="K42" s="72">
        <v>6.837579849118922</v>
      </c>
      <c r="L42" s="72">
        <v>6.882949281334535</v>
      </c>
      <c r="M42" s="72">
        <v>7.241414610823751</v>
      </c>
      <c r="N42" s="72">
        <v>7.4824881431437</v>
      </c>
      <c r="O42" s="72">
        <v>7.970673193864203</v>
      </c>
      <c r="P42" s="72">
        <v>8.323701184931178</v>
      </c>
      <c r="Q42" s="72">
        <v>7.855606450459521</v>
      </c>
      <c r="R42" s="72">
        <v>7.289746560076045</v>
      </c>
      <c r="S42" s="72">
        <v>7.369679038326331</v>
      </c>
      <c r="T42" s="72">
        <v>8.214908901373118</v>
      </c>
      <c r="U42" s="72">
        <v>7.060669484081409</v>
      </c>
      <c r="V42" s="72">
        <v>6.509835891854217</v>
      </c>
    </row>
    <row r="43" spans="1:22" ht="15">
      <c r="A43" s="34" t="s">
        <v>127</v>
      </c>
      <c r="B43" s="72">
        <v>7.2932602929764165</v>
      </c>
      <c r="C43" s="72">
        <v>7.349835776413477</v>
      </c>
      <c r="D43" s="72">
        <v>6.873420507263073</v>
      </c>
      <c r="E43" s="72">
        <v>6.628308464055367</v>
      </c>
      <c r="F43" s="72">
        <v>6.492980078421059</v>
      </c>
      <c r="G43" s="72">
        <v>6.649277797381918</v>
      </c>
      <c r="H43" s="72">
        <v>6.865907425838551</v>
      </c>
      <c r="I43" s="72">
        <v>7.709556849711408</v>
      </c>
      <c r="J43" s="72">
        <v>7.144955355846576</v>
      </c>
      <c r="K43" s="72">
        <v>7.212605349261275</v>
      </c>
      <c r="L43" s="72">
        <v>7.313911296626068</v>
      </c>
      <c r="M43" s="72">
        <v>7.713292971898984</v>
      </c>
      <c r="N43" s="72">
        <v>7.8828384038684325</v>
      </c>
      <c r="O43" s="72">
        <v>8.180123018152967</v>
      </c>
      <c r="P43" s="72">
        <v>8.465742052739989</v>
      </c>
      <c r="Q43" s="72">
        <v>8.155049107745103</v>
      </c>
      <c r="R43" s="72">
        <v>7.779582232986454</v>
      </c>
      <c r="S43" s="72">
        <v>7.980046558800913</v>
      </c>
      <c r="T43" s="72">
        <v>8.940951689815686</v>
      </c>
      <c r="U43" s="72">
        <v>8.060383097393942</v>
      </c>
      <c r="V43" s="72">
        <v>7.615069932674172</v>
      </c>
    </row>
    <row r="44" spans="2:19" ht="15">
      <c r="B44" s="51"/>
      <c r="Q44" s="51"/>
      <c r="R44" s="51"/>
      <c r="S44" s="50"/>
    </row>
    <row r="45" spans="1:22" ht="15">
      <c r="A45" s="1" t="s">
        <v>6</v>
      </c>
      <c r="B45" s="72">
        <v>-0.04390109315972435</v>
      </c>
      <c r="C45" s="72">
        <v>0.08474310206344615</v>
      </c>
      <c r="D45" s="72">
        <v>0.07866674986075761</v>
      </c>
      <c r="E45" s="72">
        <v>0.6091447855296579</v>
      </c>
      <c r="F45" s="72">
        <v>1.0917427921173442</v>
      </c>
      <c r="G45" s="72">
        <v>0.6251825535053506</v>
      </c>
      <c r="H45" s="72">
        <v>0.7121174092680773</v>
      </c>
      <c r="I45" s="72">
        <v>0.3330354142004692</v>
      </c>
      <c r="J45" s="72">
        <v>0.8448358431367353</v>
      </c>
      <c r="K45" s="72">
        <v>0.7596699656845267</v>
      </c>
      <c r="L45" s="72">
        <v>0.8452825349149808</v>
      </c>
      <c r="M45" s="72">
        <v>0.904168155988252</v>
      </c>
      <c r="N45" s="72">
        <v>0.7625158218573489</v>
      </c>
      <c r="O45" s="72">
        <v>0.3934195536997791</v>
      </c>
      <c r="P45" s="72">
        <v>0.26396859665214656</v>
      </c>
      <c r="Q45" s="72">
        <v>0.5655274894952855</v>
      </c>
      <c r="R45" s="72">
        <v>0.9445584769430564</v>
      </c>
      <c r="S45" s="72">
        <v>1.1660233111216547</v>
      </c>
      <c r="T45" s="72">
        <v>1.371211066771071</v>
      </c>
      <c r="U45" s="72">
        <v>1.9741984240334887</v>
      </c>
      <c r="V45" s="72">
        <v>2.3952900681996203</v>
      </c>
    </row>
    <row r="46" spans="2:5" ht="15">
      <c r="B46" s="34"/>
      <c r="C46" s="34"/>
      <c r="D46" s="34"/>
      <c r="E46" s="50"/>
    </row>
    <row r="47" spans="2:5" ht="15">
      <c r="B47" s="34"/>
      <c r="C47" s="34"/>
      <c r="D47" s="34"/>
      <c r="E47" s="50"/>
    </row>
    <row r="48" spans="2:5" ht="15">
      <c r="B48" s="34"/>
      <c r="C48" s="34"/>
      <c r="D48" s="34"/>
      <c r="E48" s="50"/>
    </row>
    <row r="49" spans="2:5" ht="15">
      <c r="B49" s="34"/>
      <c r="C49" s="34"/>
      <c r="D49" s="34"/>
      <c r="E49" s="50"/>
    </row>
    <row r="51" ht="15">
      <c r="B51" s="51"/>
    </row>
    <row r="66" spans="1:13" ht="12" customHeight="1">
      <c r="A66" s="85" t="s">
        <v>79</v>
      </c>
      <c r="B66" s="85"/>
      <c r="C66" s="85"/>
      <c r="D66" s="85"/>
      <c r="E66" s="85"/>
      <c r="F66" s="85"/>
      <c r="G66" s="85"/>
      <c r="H66" s="85"/>
      <c r="I66" s="85"/>
      <c r="J66" s="85"/>
      <c r="K66" s="61"/>
      <c r="L66" s="61"/>
      <c r="M66" s="61"/>
    </row>
    <row r="67" spans="1:13" ht="15">
      <c r="A67" s="85"/>
      <c r="B67" s="85"/>
      <c r="C67" s="85"/>
      <c r="D67" s="85"/>
      <c r="E67" s="85"/>
      <c r="F67" s="85"/>
      <c r="G67" s="85"/>
      <c r="H67" s="85"/>
      <c r="I67" s="85"/>
      <c r="J67" s="85"/>
      <c r="K67" s="61"/>
      <c r="L67" s="61"/>
      <c r="M67" s="61"/>
    </row>
    <row r="68" spans="1:13" ht="15">
      <c r="A68" s="85"/>
      <c r="B68" s="85"/>
      <c r="C68" s="85"/>
      <c r="D68" s="85"/>
      <c r="E68" s="85"/>
      <c r="F68" s="85"/>
      <c r="G68" s="85"/>
      <c r="H68" s="85"/>
      <c r="I68" s="85"/>
      <c r="J68" s="85"/>
      <c r="K68" s="61"/>
      <c r="L68" s="61"/>
      <c r="M68" s="61"/>
    </row>
    <row r="69" spans="1:13" ht="15">
      <c r="A69" s="85"/>
      <c r="B69" s="85"/>
      <c r="C69" s="85"/>
      <c r="D69" s="85"/>
      <c r="E69" s="85"/>
      <c r="F69" s="85"/>
      <c r="G69" s="85"/>
      <c r="H69" s="85"/>
      <c r="I69" s="85"/>
      <c r="J69" s="85"/>
      <c r="K69" s="61"/>
      <c r="L69" s="61"/>
      <c r="M69" s="61"/>
    </row>
    <row r="70" spans="1:13" ht="15">
      <c r="A70" s="85"/>
      <c r="B70" s="85"/>
      <c r="C70" s="85"/>
      <c r="D70" s="85"/>
      <c r="E70" s="85"/>
      <c r="F70" s="85"/>
      <c r="G70" s="85"/>
      <c r="H70" s="85"/>
      <c r="I70" s="85"/>
      <c r="J70" s="85"/>
      <c r="K70" s="61"/>
      <c r="L70" s="61"/>
      <c r="M70" s="61"/>
    </row>
    <row r="71" spans="1:13" ht="15">
      <c r="A71" s="61"/>
      <c r="B71" s="61"/>
      <c r="C71" s="61"/>
      <c r="D71" s="61"/>
      <c r="E71" s="61"/>
      <c r="F71" s="61"/>
      <c r="G71" s="61"/>
      <c r="H71" s="61"/>
      <c r="I71" s="61"/>
      <c r="J71" s="61"/>
      <c r="K71" s="61"/>
      <c r="L71" s="61"/>
      <c r="M71" s="61"/>
    </row>
    <row r="72" spans="1:13" ht="27" customHeight="1">
      <c r="A72" s="85" t="e">
        <v>#NAME?</v>
      </c>
      <c r="B72" s="85"/>
      <c r="C72" s="85"/>
      <c r="D72" s="85"/>
      <c r="E72" s="85"/>
      <c r="F72" s="85"/>
      <c r="G72" s="85"/>
      <c r="H72" s="85"/>
      <c r="I72" s="85"/>
      <c r="J72" s="85"/>
      <c r="K72" s="61"/>
      <c r="L72" s="61"/>
      <c r="M72" s="61"/>
    </row>
    <row r="73" spans="1:10" ht="15">
      <c r="A73" s="85"/>
      <c r="B73" s="85"/>
      <c r="C73" s="85"/>
      <c r="D73" s="85"/>
      <c r="E73" s="85"/>
      <c r="F73" s="85"/>
      <c r="G73" s="85"/>
      <c r="H73" s="85"/>
      <c r="I73" s="85"/>
      <c r="J73" s="85"/>
    </row>
  </sheetData>
  <mergeCells count="2">
    <mergeCell ref="A66:J70"/>
    <mergeCell ref="A72:J7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2"/>
  <sheetViews>
    <sheetView showGridLines="0" zoomScale="145" zoomScaleNormal="145" workbookViewId="0" topLeftCell="A35">
      <selection activeCell="E43" sqref="E43"/>
    </sheetView>
  </sheetViews>
  <sheetFormatPr defaultColWidth="9.140625" defaultRowHeight="15"/>
  <cols>
    <col min="1" max="1" width="13.421875" style="1" customWidth="1"/>
    <col min="2" max="9" width="12.421875" style="1" bestFit="1" customWidth="1"/>
    <col min="10" max="10" width="7.421875" style="1" customWidth="1"/>
    <col min="11" max="16" width="12.421875" style="1" bestFit="1" customWidth="1"/>
    <col min="17" max="17" width="9.140625" style="1" customWidth="1"/>
    <col min="18" max="18" width="10.421875" style="1" bestFit="1" customWidth="1"/>
    <col min="19" max="16384" width="9.140625" style="1" customWidth="1"/>
  </cols>
  <sheetData>
    <row r="1" spans="1:12" ht="20.25">
      <c r="A1" s="73" t="s">
        <v>179</v>
      </c>
      <c r="B1"/>
      <c r="L1" s="30" t="s">
        <v>179</v>
      </c>
    </row>
    <row r="2" spans="1:2" ht="20.25">
      <c r="A2" s="64"/>
      <c r="B2"/>
    </row>
    <row r="3" ht="12"/>
    <row r="6" spans="17:22" ht="15">
      <c r="Q6"/>
      <c r="S6"/>
      <c r="T6"/>
      <c r="U6"/>
      <c r="V6"/>
    </row>
    <row r="7" spans="17:35" ht="15">
      <c r="Q7" s="14"/>
      <c r="AI7"/>
    </row>
    <row r="8" spans="17:35" ht="15">
      <c r="Q8" s="14"/>
      <c r="AI8"/>
    </row>
    <row r="9" spans="17:35" ht="15">
      <c r="Q9" s="15"/>
      <c r="S9" s="3"/>
      <c r="T9" s="13"/>
      <c r="U9" s="13"/>
      <c r="V9" s="13"/>
      <c r="W9" s="13"/>
      <c r="X9" s="13"/>
      <c r="Y9" s="13"/>
      <c r="Z9" s="13"/>
      <c r="AA9" s="13"/>
      <c r="AB9" s="13"/>
      <c r="AC9" s="13"/>
      <c r="AD9" s="13"/>
      <c r="AE9" s="13"/>
      <c r="AF9" s="13"/>
      <c r="AG9" s="13"/>
      <c r="AH9" s="13"/>
      <c r="AI9"/>
    </row>
    <row r="10" spans="17:35" ht="15">
      <c r="Q10" s="15"/>
      <c r="S10" s="16"/>
      <c r="T10" s="13"/>
      <c r="U10" s="13"/>
      <c r="V10" s="13"/>
      <c r="W10" s="13"/>
      <c r="X10" s="13"/>
      <c r="Y10" s="13"/>
      <c r="Z10" s="13"/>
      <c r="AA10" s="13"/>
      <c r="AB10" s="13"/>
      <c r="AC10" s="13"/>
      <c r="AD10" s="13"/>
      <c r="AE10" s="13"/>
      <c r="AF10" s="13"/>
      <c r="AG10" s="13"/>
      <c r="AH10" s="13"/>
      <c r="AI10"/>
    </row>
    <row r="11" spans="17:35" ht="15">
      <c r="Q11" s="15"/>
      <c r="S11" s="16"/>
      <c r="T11" s="13"/>
      <c r="U11" s="13"/>
      <c r="V11" s="13"/>
      <c r="W11" s="13"/>
      <c r="X11" s="13"/>
      <c r="Y11" s="13"/>
      <c r="Z11" s="13"/>
      <c r="AA11" s="13"/>
      <c r="AB11" s="13"/>
      <c r="AC11" s="13"/>
      <c r="AD11" s="13"/>
      <c r="AE11" s="13"/>
      <c r="AF11" s="13"/>
      <c r="AG11" s="13"/>
      <c r="AH11" s="13"/>
      <c r="AI11"/>
    </row>
    <row r="12" spans="17:35" ht="15">
      <c r="Q12" s="15"/>
      <c r="S12" s="3"/>
      <c r="T12" s="13"/>
      <c r="U12" s="13"/>
      <c r="V12" s="13"/>
      <c r="W12" s="13"/>
      <c r="X12" s="13"/>
      <c r="Y12" s="13"/>
      <c r="Z12" s="13"/>
      <c r="AA12" s="13"/>
      <c r="AB12" s="13"/>
      <c r="AC12" s="13"/>
      <c r="AD12" s="13"/>
      <c r="AE12" s="13"/>
      <c r="AF12" s="13"/>
      <c r="AG12" s="13"/>
      <c r="AH12" s="13"/>
      <c r="AI12"/>
    </row>
    <row r="13" spans="17:35" ht="15">
      <c r="Q13" s="15"/>
      <c r="S13" s="16"/>
      <c r="T13" s="13"/>
      <c r="U13" s="13"/>
      <c r="V13" s="13"/>
      <c r="W13" s="13"/>
      <c r="X13" s="13"/>
      <c r="Y13" s="13"/>
      <c r="Z13" s="13"/>
      <c r="AA13" s="13"/>
      <c r="AB13" s="13"/>
      <c r="AC13" s="13"/>
      <c r="AD13" s="13"/>
      <c r="AE13" s="13"/>
      <c r="AF13" s="13"/>
      <c r="AG13" s="13"/>
      <c r="AH13" s="13"/>
      <c r="AI13"/>
    </row>
    <row r="14" spans="17:35" ht="15">
      <c r="Q14" s="15"/>
      <c r="S14" s="16"/>
      <c r="T14" s="13"/>
      <c r="U14" s="13"/>
      <c r="V14" s="13"/>
      <c r="W14" s="13"/>
      <c r="X14" s="13"/>
      <c r="Y14" s="13"/>
      <c r="Z14" s="13"/>
      <c r="AA14" s="13"/>
      <c r="AB14" s="13"/>
      <c r="AC14" s="13"/>
      <c r="AD14" s="13"/>
      <c r="AE14" s="13"/>
      <c r="AF14" s="13"/>
      <c r="AG14" s="13"/>
      <c r="AH14" s="13"/>
      <c r="AI14"/>
    </row>
    <row r="15" spans="3:34" ht="15">
      <c r="C15" s="1" t="e">
        <v>#REF!</v>
      </c>
      <c r="D15" s="1" t="e">
        <v>#REF!</v>
      </c>
      <c r="E15" s="1" t="e">
        <v>#REF!</v>
      </c>
      <c r="F15" s="1" t="e">
        <v>#REF!</v>
      </c>
      <c r="G15" s="1" t="e">
        <v>#REF!</v>
      </c>
      <c r="H15" s="1" t="e">
        <v>#REF!</v>
      </c>
      <c r="I15" s="1" t="e">
        <v>#REF!</v>
      </c>
      <c r="J15" s="1" t="e">
        <v>#REF!</v>
      </c>
      <c r="L15" s="1" t="e">
        <v>#REF!</v>
      </c>
      <c r="M15" s="1" t="e">
        <v>#REF!</v>
      </c>
      <c r="N15" s="1" t="e">
        <v>#REF!</v>
      </c>
      <c r="O15" s="1" t="e">
        <v>#REF!</v>
      </c>
      <c r="P15" s="1" t="e">
        <v>#REF!</v>
      </c>
      <c r="R15" s="7"/>
      <c r="S15" s="16"/>
      <c r="T15" s="13"/>
      <c r="U15" s="13"/>
      <c r="V15" s="13"/>
      <c r="W15" s="13"/>
      <c r="X15" s="13"/>
      <c r="Y15" s="13"/>
      <c r="Z15" s="13"/>
      <c r="AA15" s="13"/>
      <c r="AB15" s="13"/>
      <c r="AC15" s="13"/>
      <c r="AD15" s="13"/>
      <c r="AE15" s="13"/>
      <c r="AF15" s="13"/>
      <c r="AG15" s="13"/>
      <c r="AH15"/>
    </row>
    <row r="16" spans="18:33" s="7" customFormat="1" ht="15">
      <c r="R16" s="1"/>
      <c r="S16" s="1"/>
      <c r="V16"/>
      <c r="W16"/>
      <c r="X16"/>
      <c r="Y16"/>
      <c r="Z16"/>
      <c r="AA16"/>
      <c r="AB16"/>
      <c r="AC16"/>
      <c r="AD16"/>
      <c r="AE16"/>
      <c r="AF16"/>
      <c r="AG16"/>
    </row>
    <row r="17" spans="17:19" ht="15">
      <c r="Q17" s="4">
        <v>1.2057769271671845</v>
      </c>
      <c r="S17" s="7"/>
    </row>
    <row r="18" spans="17:35" ht="12">
      <c r="Q18" s="4">
        <v>0.9378158111741697</v>
      </c>
      <c r="T18" s="17"/>
      <c r="U18" s="17"/>
      <c r="V18" s="17"/>
      <c r="W18" s="17"/>
      <c r="X18" s="17"/>
      <c r="Y18" s="17"/>
      <c r="Z18" s="17"/>
      <c r="AA18" s="17"/>
      <c r="AB18" s="17"/>
      <c r="AC18" s="17"/>
      <c r="AD18" s="17"/>
      <c r="AE18" s="17"/>
      <c r="AF18" s="17"/>
      <c r="AG18" s="17"/>
      <c r="AH18" s="17"/>
      <c r="AI18" s="17"/>
    </row>
    <row r="19" spans="17:35" ht="12">
      <c r="Q19" s="4">
        <v>0.7583102495280094</v>
      </c>
      <c r="T19" s="17"/>
      <c r="U19" s="17"/>
      <c r="V19" s="17"/>
      <c r="W19" s="17"/>
      <c r="X19" s="17"/>
      <c r="Y19" s="17"/>
      <c r="Z19" s="17"/>
      <c r="AA19" s="17"/>
      <c r="AB19" s="17"/>
      <c r="AC19" s="17"/>
      <c r="AD19" s="17"/>
      <c r="AE19" s="17"/>
      <c r="AF19" s="17"/>
      <c r="AG19" s="17"/>
      <c r="AH19" s="17"/>
      <c r="AI19" s="17"/>
    </row>
    <row r="20" spans="17:35" ht="15">
      <c r="Q20" s="4">
        <v>0.16468266493326889</v>
      </c>
      <c r="T20" s="17"/>
      <c r="U20" s="17"/>
      <c r="V20" s="17"/>
      <c r="W20" s="17"/>
      <c r="X20" s="17"/>
      <c r="Y20" s="17"/>
      <c r="Z20" s="17"/>
      <c r="AA20" s="17"/>
      <c r="AB20" s="17"/>
      <c r="AC20" s="17"/>
      <c r="AD20" s="17"/>
      <c r="AE20" s="17"/>
      <c r="AF20" s="17"/>
      <c r="AG20" s="17"/>
      <c r="AH20" s="17"/>
      <c r="AI20" s="17"/>
    </row>
    <row r="21" ht="15">
      <c r="Q21" s="4"/>
    </row>
    <row r="24" ht="15">
      <c r="P24" s="4">
        <v>2.0754389671675337</v>
      </c>
    </row>
    <row r="25" spans="1:16" ht="15">
      <c r="A25" s="3"/>
      <c r="P25" s="4"/>
    </row>
    <row r="26" ht="15">
      <c r="P26" s="4">
        <v>1.400351289481609</v>
      </c>
    </row>
    <row r="28" ht="12">
      <c r="R28" s="5"/>
    </row>
    <row r="29" spans="11:21" ht="12">
      <c r="K29" s="5"/>
      <c r="L29" s="5"/>
      <c r="M29" s="5"/>
      <c r="N29" s="5"/>
      <c r="O29" s="5"/>
      <c r="P29" s="5"/>
      <c r="Q29" s="5"/>
      <c r="R29" s="5"/>
      <c r="S29" s="5"/>
      <c r="T29" s="5"/>
      <c r="U29" s="5"/>
    </row>
    <row r="30" spans="11:26" ht="12">
      <c r="K30" s="5"/>
      <c r="L30" s="5"/>
      <c r="M30" s="5"/>
      <c r="N30" s="5"/>
      <c r="O30" s="5"/>
      <c r="P30" s="5"/>
      <c r="Q30" s="5"/>
      <c r="S30" s="5"/>
      <c r="T30" s="5"/>
      <c r="U30" s="5"/>
      <c r="V30" s="5"/>
      <c r="W30" s="5"/>
      <c r="X30" s="5"/>
      <c r="Y30" s="5"/>
      <c r="Z30" s="5"/>
    </row>
    <row r="31" spans="22:26" ht="12">
      <c r="V31" s="5"/>
      <c r="W31" s="5"/>
      <c r="X31" s="5"/>
      <c r="Y31" s="5"/>
      <c r="Z31" s="5"/>
    </row>
    <row r="32" ht="15">
      <c r="A32" s="65" t="s">
        <v>135</v>
      </c>
    </row>
    <row r="33" ht="15.75">
      <c r="A33" s="19"/>
    </row>
    <row r="34" ht="12"/>
    <row r="47" spans="1:22" ht="15">
      <c r="A47" s="7"/>
      <c r="B47" s="7">
        <v>2002</v>
      </c>
      <c r="C47" s="7">
        <v>2003</v>
      </c>
      <c r="D47" s="7">
        <v>2004</v>
      </c>
      <c r="E47" s="7">
        <v>2005</v>
      </c>
      <c r="F47" s="7">
        <v>2006</v>
      </c>
      <c r="G47" s="7">
        <v>2007</v>
      </c>
      <c r="H47" s="7">
        <v>2008</v>
      </c>
      <c r="I47" s="7">
        <v>2009</v>
      </c>
      <c r="J47" s="7">
        <v>2010</v>
      </c>
      <c r="K47" s="7">
        <v>2011</v>
      </c>
      <c r="L47" s="7">
        <v>2012</v>
      </c>
      <c r="M47" s="7">
        <v>2013</v>
      </c>
      <c r="N47" s="7">
        <v>2014</v>
      </c>
      <c r="O47" s="7">
        <v>2015</v>
      </c>
      <c r="P47" s="7">
        <v>2016</v>
      </c>
      <c r="Q47" s="7">
        <v>2017</v>
      </c>
      <c r="R47" s="7">
        <v>2018</v>
      </c>
      <c r="S47" s="7">
        <v>2019</v>
      </c>
      <c r="T47" s="7">
        <v>2020</v>
      </c>
      <c r="U47" s="7">
        <v>2021</v>
      </c>
      <c r="V47" s="7">
        <v>2022</v>
      </c>
    </row>
    <row r="48" spans="1:25" ht="15">
      <c r="A48" s="1" t="s">
        <v>13</v>
      </c>
      <c r="B48" s="5">
        <v>72.679930359</v>
      </c>
      <c r="C48" s="5">
        <v>71.557279514</v>
      </c>
      <c r="D48" s="5">
        <v>73.332627753</v>
      </c>
      <c r="E48" s="5">
        <v>79.351705567</v>
      </c>
      <c r="F48" s="5">
        <v>89.350189533</v>
      </c>
      <c r="G48" s="5">
        <v>94.878464814</v>
      </c>
      <c r="H48" s="5">
        <v>102.840688586</v>
      </c>
      <c r="I48" s="5">
        <v>93.269543434</v>
      </c>
      <c r="J48" s="5">
        <v>108.709500893</v>
      </c>
      <c r="K48" s="5">
        <v>123.414368243</v>
      </c>
      <c r="L48" s="5">
        <v>136.857694927</v>
      </c>
      <c r="M48" s="5">
        <v>145.003455314</v>
      </c>
      <c r="N48" s="5">
        <v>148.146422541</v>
      </c>
      <c r="O48" s="5">
        <v>156.937838434</v>
      </c>
      <c r="P48" s="5">
        <v>160.315713454</v>
      </c>
      <c r="Q48" s="5">
        <v>167.93710396</v>
      </c>
      <c r="R48" s="5">
        <v>169.607492138</v>
      </c>
      <c r="S48" s="5">
        <v>181.979888436</v>
      </c>
      <c r="T48" s="5">
        <v>185.273495302</v>
      </c>
      <c r="U48" s="5">
        <v>197.050821116</v>
      </c>
      <c r="V48" s="5">
        <v>229.118539675</v>
      </c>
      <c r="W48" s="1" t="s">
        <v>13</v>
      </c>
      <c r="Y48" s="50">
        <v>0.059088583357313595</v>
      </c>
    </row>
    <row r="49" spans="1:25" ht="15">
      <c r="A49" s="1" t="s">
        <v>14</v>
      </c>
      <c r="B49" s="5">
        <v>68.832557919</v>
      </c>
      <c r="C49" s="5">
        <v>68.561933844</v>
      </c>
      <c r="D49" s="5">
        <v>69.93848162</v>
      </c>
      <c r="E49" s="5">
        <v>74.118027487</v>
      </c>
      <c r="F49" s="5">
        <v>80.066045979</v>
      </c>
      <c r="G49" s="5">
        <v>90.577876628</v>
      </c>
      <c r="H49" s="5">
        <v>101.453357715</v>
      </c>
      <c r="I49" s="5">
        <v>90.020040148</v>
      </c>
      <c r="J49" s="5">
        <v>98.966490108</v>
      </c>
      <c r="K49" s="5">
        <v>113.922738817</v>
      </c>
      <c r="L49" s="5">
        <v>117.182052033</v>
      </c>
      <c r="M49" s="5">
        <v>118.093100543</v>
      </c>
      <c r="N49" s="5">
        <v>121.622344664</v>
      </c>
      <c r="O49" s="5">
        <v>131.362135148</v>
      </c>
      <c r="P49" s="5">
        <v>133.384819059</v>
      </c>
      <c r="Q49" s="5">
        <v>139.207378003</v>
      </c>
      <c r="R49" s="5">
        <v>139.388464938</v>
      </c>
      <c r="S49" s="5">
        <v>143.036585852</v>
      </c>
      <c r="T49" s="5">
        <v>141.086018122</v>
      </c>
      <c r="U49" s="5">
        <v>150.107292592</v>
      </c>
      <c r="V49" s="5">
        <v>195.498993527</v>
      </c>
      <c r="W49" s="1" t="s">
        <v>14</v>
      </c>
      <c r="Y49" s="50">
        <v>0.05358003150354329</v>
      </c>
    </row>
    <row r="50" spans="1:25" ht="15">
      <c r="A50" s="1" t="s">
        <v>15</v>
      </c>
      <c r="B50" s="5">
        <v>75.40698629299999</v>
      </c>
      <c r="C50" s="5">
        <v>77.120510781</v>
      </c>
      <c r="D50" s="5">
        <v>69.56132109400001</v>
      </c>
      <c r="E50" s="5">
        <v>82.98557437000001</v>
      </c>
      <c r="F50" s="5">
        <v>86.843104221</v>
      </c>
      <c r="G50" s="5">
        <v>76.26685694199999</v>
      </c>
      <c r="H50" s="5">
        <v>86.10258108400001</v>
      </c>
      <c r="I50" s="5">
        <v>86.36488705800001</v>
      </c>
      <c r="J50" s="5">
        <v>98.920600882</v>
      </c>
      <c r="K50" s="5">
        <v>98.361240254</v>
      </c>
      <c r="L50" s="5">
        <v>101.195724668</v>
      </c>
      <c r="M50" s="5">
        <v>118.36557870799999</v>
      </c>
      <c r="N50" s="5">
        <v>122.912536851</v>
      </c>
      <c r="O50" s="5">
        <v>132.581881939</v>
      </c>
      <c r="P50" s="5">
        <v>132.588876885</v>
      </c>
      <c r="Q50" s="5">
        <v>124.93269349200001</v>
      </c>
      <c r="R50" s="5">
        <v>122.664675108</v>
      </c>
      <c r="S50" s="5">
        <v>134.34149846900002</v>
      </c>
      <c r="T50" s="5">
        <v>143.98344795999998</v>
      </c>
      <c r="U50" s="5">
        <v>140.205991492</v>
      </c>
      <c r="V50" s="5">
        <v>135.527751228</v>
      </c>
      <c r="W50" s="1" t="s">
        <v>15</v>
      </c>
      <c r="Y50" s="50">
        <v>0.029747704259995622</v>
      </c>
    </row>
    <row r="51" spans="1:25" ht="15">
      <c r="A51" s="1" t="s">
        <v>16</v>
      </c>
      <c r="B51" s="5">
        <v>114.53627501500002</v>
      </c>
      <c r="C51" s="5">
        <v>113.088610473</v>
      </c>
      <c r="D51" s="5">
        <v>111.43937016099999</v>
      </c>
      <c r="E51" s="5">
        <v>110.58799218</v>
      </c>
      <c r="F51" s="5">
        <v>112.15124038699999</v>
      </c>
      <c r="G51" s="5">
        <v>126.389373992</v>
      </c>
      <c r="H51" s="5">
        <v>128.86330623499998</v>
      </c>
      <c r="I51" s="5">
        <v>110.58700311500002</v>
      </c>
      <c r="J51" s="5">
        <v>111.136575042</v>
      </c>
      <c r="K51" s="5">
        <v>118.78775446300001</v>
      </c>
      <c r="L51" s="5">
        <v>118.476340769</v>
      </c>
      <c r="M51" s="5">
        <v>120.492549906</v>
      </c>
      <c r="N51" s="5">
        <v>127.181164876</v>
      </c>
      <c r="O51" s="5">
        <v>128.850317247</v>
      </c>
      <c r="P51" s="5">
        <v>133.398414016</v>
      </c>
      <c r="Q51" s="5">
        <v>139.21915707</v>
      </c>
      <c r="R51" s="5">
        <v>148.023668381</v>
      </c>
      <c r="S51" s="5">
        <v>152.880026289</v>
      </c>
      <c r="T51" s="5">
        <v>144.57867894400002</v>
      </c>
      <c r="U51" s="5">
        <v>137.59223110599999</v>
      </c>
      <c r="V51" s="5">
        <v>158.11189829100002</v>
      </c>
      <c r="W51" s="1" t="s">
        <v>16</v>
      </c>
      <c r="Y51" s="50">
        <v>0.01625120815000214</v>
      </c>
    </row>
    <row r="52" spans="1:25" ht="15">
      <c r="A52" s="1" t="s">
        <v>12</v>
      </c>
      <c r="B52" s="34">
        <v>0.9638355002890078</v>
      </c>
      <c r="C52" s="34">
        <v>0.9278631428829879</v>
      </c>
      <c r="D52" s="34">
        <v>1.054215569797815</v>
      </c>
      <c r="E52" s="34">
        <v>0.9562108374788367</v>
      </c>
      <c r="F52" s="34">
        <v>1.0288691351430728</v>
      </c>
      <c r="G52" s="34">
        <v>1.244032711170383</v>
      </c>
      <c r="H52" s="34">
        <v>1.1943972792833077</v>
      </c>
      <c r="I52" s="34">
        <v>1.0799474949971628</v>
      </c>
      <c r="J52" s="34">
        <v>1.098957142634798</v>
      </c>
      <c r="K52" s="34">
        <v>1.2547052876143576</v>
      </c>
      <c r="L52" s="34">
        <v>1.3524058983321556</v>
      </c>
      <c r="M52" s="34">
        <v>1.2250474918195084</v>
      </c>
      <c r="N52" s="34">
        <v>1.2052995270986036</v>
      </c>
      <c r="O52" s="34">
        <v>1.1837050141301058</v>
      </c>
      <c r="P52" s="34">
        <v>1.2091188734711786</v>
      </c>
      <c r="Q52" s="34">
        <v>1.344220630052723</v>
      </c>
      <c r="R52" s="34">
        <v>1.3826922216087822</v>
      </c>
      <c r="S52" s="34">
        <v>1.3546066592222268</v>
      </c>
      <c r="T52" s="34">
        <v>1.2867694025043128</v>
      </c>
      <c r="U52" s="34">
        <v>1.4054379489712714</v>
      </c>
      <c r="V52" s="34">
        <v>1.6905654937751535</v>
      </c>
      <c r="W52" s="1" t="s">
        <v>12</v>
      </c>
      <c r="Y52" s="50">
        <v>0.028493269735816673</v>
      </c>
    </row>
    <row r="53" spans="1:25" ht="15">
      <c r="A53" s="1" t="s">
        <v>11</v>
      </c>
      <c r="B53" s="34">
        <v>0.6009673172100758</v>
      </c>
      <c r="C53" s="34">
        <v>0.60626736465534</v>
      </c>
      <c r="D53" s="34">
        <v>0.6275922191498181</v>
      </c>
      <c r="E53" s="34">
        <v>0.6702176793874766</v>
      </c>
      <c r="F53" s="34">
        <v>0.7139113727384228</v>
      </c>
      <c r="G53" s="34">
        <v>0.716657372112099</v>
      </c>
      <c r="H53" s="34">
        <v>0.7872943872011621</v>
      </c>
      <c r="I53" s="34">
        <v>0.814020071186735</v>
      </c>
      <c r="J53" s="34">
        <v>0.8904943315969494</v>
      </c>
      <c r="K53" s="34">
        <v>0.9590444682787957</v>
      </c>
      <c r="L53" s="34">
        <v>0.9890755510543363</v>
      </c>
      <c r="M53" s="34">
        <v>0.9800863259606352</v>
      </c>
      <c r="N53" s="34">
        <v>0.9562921111988574</v>
      </c>
      <c r="O53" s="34">
        <v>1.0194940761859745</v>
      </c>
      <c r="P53" s="34">
        <v>0.9998980875664806</v>
      </c>
      <c r="Q53" s="34">
        <v>0.9999153919097925</v>
      </c>
      <c r="R53" s="34">
        <v>0.9416633600731085</v>
      </c>
      <c r="S53" s="34">
        <v>0.9356132996838171</v>
      </c>
      <c r="T53" s="34">
        <v>0.9758424904176028</v>
      </c>
      <c r="U53" s="34">
        <v>1.090957617195396</v>
      </c>
      <c r="V53" s="34">
        <v>1.2364597202368048</v>
      </c>
      <c r="W53" s="1" t="s">
        <v>11</v>
      </c>
      <c r="Y53" s="50">
        <v>0.03673188583115716</v>
      </c>
    </row>
    <row r="54" ht="15">
      <c r="Y54" s="50"/>
    </row>
    <row r="55" spans="2:25" ht="15">
      <c r="B55" s="53">
        <v>189.943261308</v>
      </c>
      <c r="C55" s="53">
        <v>190.209121254</v>
      </c>
      <c r="D55" s="53">
        <v>181.000691255</v>
      </c>
      <c r="E55" s="53">
        <v>193.57356655</v>
      </c>
      <c r="F55" s="53">
        <v>198.994344608</v>
      </c>
      <c r="G55" s="53">
        <v>202.656230934</v>
      </c>
      <c r="H55" s="53">
        <v>214.965887319</v>
      </c>
      <c r="I55" s="53">
        <v>196.95189017300004</v>
      </c>
      <c r="J55" s="53">
        <v>210.057175924</v>
      </c>
      <c r="K55" s="53">
        <v>217.148994717</v>
      </c>
      <c r="L55" s="53">
        <v>219.67206543700001</v>
      </c>
      <c r="M55" s="53">
        <v>238.85812861399998</v>
      </c>
      <c r="N55" s="53">
        <v>250.093701727</v>
      </c>
      <c r="O55" s="53">
        <v>261.432199186</v>
      </c>
      <c r="P55" s="53">
        <v>265.987290901</v>
      </c>
      <c r="Q55" s="53">
        <v>264.151850562</v>
      </c>
      <c r="R55" s="53">
        <v>270.688343489</v>
      </c>
      <c r="S55" s="53">
        <v>287.221524758</v>
      </c>
      <c r="T55" s="53">
        <v>288.562126904</v>
      </c>
      <c r="U55" s="53">
        <v>277.798222598</v>
      </c>
      <c r="V55" s="53">
        <v>293.63964951900005</v>
      </c>
      <c r="Y55" s="50">
        <v>0.022020342865612275</v>
      </c>
    </row>
    <row r="56" spans="2:19" ht="15">
      <c r="B56" s="53"/>
      <c r="C56" s="53"/>
      <c r="D56" s="53"/>
      <c r="E56" s="53"/>
      <c r="F56" s="53"/>
      <c r="G56" s="53"/>
      <c r="H56" s="53"/>
      <c r="I56" s="53"/>
      <c r="J56" s="53"/>
      <c r="K56" s="53"/>
      <c r="L56" s="53"/>
      <c r="M56" s="53"/>
      <c r="N56" s="53"/>
      <c r="O56" s="53"/>
      <c r="P56" s="53"/>
      <c r="Q56" s="53"/>
      <c r="R56" s="53"/>
      <c r="S56" s="53"/>
    </row>
    <row r="57" spans="2:19" ht="15">
      <c r="B57" s="53"/>
      <c r="C57" s="53"/>
      <c r="D57" s="53"/>
      <c r="E57" s="53"/>
      <c r="F57" s="53"/>
      <c r="G57" s="53"/>
      <c r="H57" s="53"/>
      <c r="I57" s="53"/>
      <c r="J57" s="53"/>
      <c r="K57" s="53"/>
      <c r="L57" s="53"/>
      <c r="M57" s="53"/>
      <c r="N57" s="53"/>
      <c r="O57" s="53"/>
      <c r="P57" s="53"/>
      <c r="Q57" s="53"/>
      <c r="R57" s="53"/>
      <c r="S57" s="53"/>
    </row>
    <row r="58" spans="2:19" ht="15">
      <c r="B58" s="53"/>
      <c r="C58" s="53"/>
      <c r="D58" s="53"/>
      <c r="E58" s="53"/>
      <c r="F58" s="53"/>
      <c r="G58" s="53"/>
      <c r="H58" s="53"/>
      <c r="I58" s="53"/>
      <c r="J58" s="53"/>
      <c r="K58" s="53"/>
      <c r="L58" s="53"/>
      <c r="M58" s="53"/>
      <c r="N58" s="53"/>
      <c r="O58" s="53"/>
      <c r="P58" s="53"/>
      <c r="Q58" s="53"/>
      <c r="R58" s="53"/>
      <c r="S58" s="53"/>
    </row>
    <row r="59" spans="2:5" ht="15">
      <c r="B59" s="1">
        <v>2002</v>
      </c>
      <c r="C59" s="1">
        <v>2022</v>
      </c>
      <c r="D59" s="1" t="s">
        <v>141</v>
      </c>
      <c r="E59" s="1" t="s">
        <v>109</v>
      </c>
    </row>
    <row r="60" spans="1:5" ht="15">
      <c r="A60" s="1" t="s">
        <v>13</v>
      </c>
      <c r="B60" s="34">
        <v>72.679930359</v>
      </c>
      <c r="C60" s="34">
        <v>229.118539675</v>
      </c>
      <c r="D60" s="34">
        <v>3.152432019998876</v>
      </c>
      <c r="E60" s="50" t="s">
        <v>180</v>
      </c>
    </row>
    <row r="61" spans="1:5" ht="15">
      <c r="A61" s="1" t="s">
        <v>14</v>
      </c>
      <c r="B61" s="34">
        <v>68.832557919</v>
      </c>
      <c r="C61" s="34">
        <v>195.498993527</v>
      </c>
      <c r="D61" s="34">
        <v>2.8402110779764587</v>
      </c>
      <c r="E61" s="50" t="s">
        <v>181</v>
      </c>
    </row>
    <row r="62" spans="2:10" ht="15">
      <c r="B62" s="51">
        <v>68.832557919</v>
      </c>
      <c r="C62" s="51">
        <v>195.498993527</v>
      </c>
      <c r="D62" s="34">
        <v>2.8402110779764587</v>
      </c>
      <c r="E62" s="50" t="s">
        <v>181</v>
      </c>
      <c r="H62" s="1" t="s">
        <v>109</v>
      </c>
      <c r="J62" s="1" t="s">
        <v>111</v>
      </c>
    </row>
    <row r="63" spans="1:10" ht="15">
      <c r="A63" s="1" t="s">
        <v>15</v>
      </c>
      <c r="B63" s="34">
        <v>75.40698629299999</v>
      </c>
      <c r="C63" s="34">
        <v>135.527751228</v>
      </c>
      <c r="D63" s="34">
        <v>1.797283751685764</v>
      </c>
      <c r="E63" s="50" t="s">
        <v>182</v>
      </c>
      <c r="F63" s="1" t="s">
        <v>183</v>
      </c>
      <c r="H63" s="1" t="b">
        <v>1</v>
      </c>
      <c r="J63" s="51" t="b">
        <v>0</v>
      </c>
    </row>
    <row r="64" spans="1:12" ht="15">
      <c r="A64" s="1" t="s">
        <v>16</v>
      </c>
      <c r="B64" s="34">
        <v>114.53627501500002</v>
      </c>
      <c r="C64" s="34">
        <v>158.11189829100002</v>
      </c>
      <c r="D64" s="34">
        <v>1.3804525969636536</v>
      </c>
      <c r="E64" s="50" t="s">
        <v>184</v>
      </c>
      <c r="F64" s="1" t="s">
        <v>185</v>
      </c>
      <c r="H64" s="1" t="s">
        <v>186</v>
      </c>
      <c r="I64" s="1" t="s">
        <v>182</v>
      </c>
      <c r="J64" s="1" t="s">
        <v>187</v>
      </c>
      <c r="K64" s="1" t="s">
        <v>188</v>
      </c>
      <c r="L64" s="1" t="s">
        <v>189</v>
      </c>
    </row>
    <row r="65" spans="2:12" ht="15">
      <c r="B65" s="51">
        <v>189.943261308</v>
      </c>
      <c r="C65" s="51">
        <v>293.63964951900005</v>
      </c>
      <c r="D65" s="34">
        <v>1.5459334934912619</v>
      </c>
      <c r="E65" s="66" t="s">
        <v>190</v>
      </c>
      <c r="F65" s="1" t="s">
        <v>191</v>
      </c>
      <c r="H65" s="1" t="s">
        <v>187</v>
      </c>
      <c r="I65" s="1" t="s">
        <v>184</v>
      </c>
      <c r="J65" s="1" t="s">
        <v>186</v>
      </c>
      <c r="K65" s="1" t="s">
        <v>192</v>
      </c>
      <c r="L65" s="1" t="s">
        <v>193</v>
      </c>
    </row>
    <row r="66" spans="1:5" ht="15">
      <c r="A66" s="1" t="s">
        <v>12</v>
      </c>
      <c r="B66" s="51">
        <v>0.9638355002890078</v>
      </c>
      <c r="C66" s="34">
        <v>1.6905654937751535</v>
      </c>
      <c r="D66" s="34">
        <v>1.753997952210968</v>
      </c>
      <c r="E66" s="50" t="s">
        <v>192</v>
      </c>
    </row>
    <row r="67" spans="1:10" ht="15">
      <c r="A67" s="1" t="s">
        <v>11</v>
      </c>
      <c r="B67" s="51">
        <v>0.6009673172100758</v>
      </c>
      <c r="C67" s="34">
        <v>1.2364597202368048</v>
      </c>
      <c r="D67" s="34">
        <v>2.057449190376828</v>
      </c>
      <c r="E67" s="50" t="s">
        <v>188</v>
      </c>
      <c r="H67" s="1" t="s">
        <v>194</v>
      </c>
      <c r="J67" s="1" t="s">
        <v>195</v>
      </c>
    </row>
    <row r="68" spans="2:3" ht="15">
      <c r="B68" s="51"/>
      <c r="C68" s="51"/>
    </row>
    <row r="70" ht="15">
      <c r="A70" s="1" t="s">
        <v>196</v>
      </c>
    </row>
    <row r="71" ht="15">
      <c r="A71" s="1" t="s">
        <v>197</v>
      </c>
    </row>
    <row r="72" ht="15">
      <c r="A72" s="1" t="s">
        <v>198</v>
      </c>
    </row>
    <row r="73" ht="15">
      <c r="A73" s="1" t="s">
        <v>199</v>
      </c>
    </row>
    <row r="75" spans="1:10" ht="15">
      <c r="A75" s="85" t="s">
        <v>200</v>
      </c>
      <c r="B75" s="85"/>
      <c r="C75" s="85"/>
      <c r="D75" s="85"/>
      <c r="E75" s="85"/>
      <c r="F75" s="85"/>
      <c r="G75" s="85"/>
      <c r="H75" s="85"/>
      <c r="I75" s="85"/>
      <c r="J75" s="85"/>
    </row>
    <row r="76" spans="1:10" ht="15">
      <c r="A76" s="85"/>
      <c r="B76" s="85"/>
      <c r="C76" s="85"/>
      <c r="D76" s="85"/>
      <c r="E76" s="85"/>
      <c r="F76" s="85"/>
      <c r="G76" s="85"/>
      <c r="H76" s="85"/>
      <c r="I76" s="85"/>
      <c r="J76" s="85"/>
    </row>
    <row r="77" spans="1:10" ht="15">
      <c r="A77" s="85"/>
      <c r="B77" s="85"/>
      <c r="C77" s="85"/>
      <c r="D77" s="85"/>
      <c r="E77" s="85"/>
      <c r="F77" s="85"/>
      <c r="G77" s="85"/>
      <c r="H77" s="85"/>
      <c r="I77" s="85"/>
      <c r="J77" s="85"/>
    </row>
    <row r="78" spans="1:10" ht="15">
      <c r="A78" s="85"/>
      <c r="B78" s="85"/>
      <c r="C78" s="85"/>
      <c r="D78" s="85"/>
      <c r="E78" s="85"/>
      <c r="F78" s="85"/>
      <c r="G78" s="85"/>
      <c r="H78" s="85"/>
      <c r="I78" s="85"/>
      <c r="J78" s="85"/>
    </row>
    <row r="79" spans="1:10" ht="15">
      <c r="A79" s="85"/>
      <c r="B79" s="85"/>
      <c r="C79" s="85"/>
      <c r="D79" s="85"/>
      <c r="E79" s="85"/>
      <c r="F79" s="85"/>
      <c r="G79" s="85"/>
      <c r="H79" s="85"/>
      <c r="I79" s="85"/>
      <c r="J79" s="85"/>
    </row>
    <row r="80" spans="1:10" ht="15">
      <c r="A80" s="61"/>
      <c r="B80" s="61"/>
      <c r="C80" s="61"/>
      <c r="D80" s="61"/>
      <c r="E80" s="61"/>
      <c r="F80" s="61"/>
      <c r="G80" s="61"/>
      <c r="H80" s="61"/>
      <c r="I80" s="61"/>
      <c r="J80" s="61"/>
    </row>
    <row r="81" spans="1:10" ht="15">
      <c r="A81" s="85"/>
      <c r="B81" s="85"/>
      <c r="C81" s="85"/>
      <c r="D81" s="85"/>
      <c r="E81" s="85"/>
      <c r="F81" s="85"/>
      <c r="G81" s="85"/>
      <c r="H81" s="85"/>
      <c r="I81" s="85"/>
      <c r="J81" s="85"/>
    </row>
    <row r="82" spans="1:10" ht="15">
      <c r="A82" s="85"/>
      <c r="B82" s="85"/>
      <c r="C82" s="85"/>
      <c r="D82" s="85"/>
      <c r="E82" s="85"/>
      <c r="F82" s="85"/>
      <c r="G82" s="85"/>
      <c r="H82" s="85"/>
      <c r="I82" s="85"/>
      <c r="J82" s="85"/>
    </row>
  </sheetData>
  <mergeCells count="2">
    <mergeCell ref="A75:J79"/>
    <mergeCell ref="A81:J82"/>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workbookViewId="0" topLeftCell="A1">
      <selection activeCell="E43" sqref="E43"/>
    </sheetView>
  </sheetViews>
  <sheetFormatPr defaultColWidth="17.8515625" defaultRowHeight="15"/>
  <cols>
    <col min="1" max="1" width="39.7109375" style="8" customWidth="1"/>
    <col min="2" max="2" width="16.28125" style="8" customWidth="1"/>
    <col min="3" max="4" width="12.00390625" style="8" customWidth="1"/>
    <col min="5" max="5" width="11.28125" style="8" customWidth="1"/>
    <col min="6" max="6" width="17.8515625" style="8" customWidth="1"/>
    <col min="7" max="7" width="12.28125" style="8" customWidth="1"/>
    <col min="8" max="16384" width="17.8515625" style="8" customWidth="1"/>
  </cols>
  <sheetData>
    <row r="1" ht="23.25">
      <c r="A1" s="63" t="s">
        <v>164</v>
      </c>
    </row>
    <row r="2" ht="20.25">
      <c r="A2" s="64"/>
    </row>
    <row r="3" ht="15">
      <c r="A3" s="6"/>
    </row>
    <row r="4" ht="15">
      <c r="A4" s="6"/>
    </row>
    <row r="5" ht="15">
      <c r="A5" s="6"/>
    </row>
    <row r="6" ht="15">
      <c r="A6" s="6"/>
    </row>
    <row r="7" ht="15">
      <c r="A7" s="6"/>
    </row>
    <row r="8" ht="15">
      <c r="A8" s="6"/>
    </row>
    <row r="9" ht="15">
      <c r="A9" s="6"/>
    </row>
    <row r="10" ht="15">
      <c r="A10" s="6"/>
    </row>
    <row r="11" ht="15">
      <c r="A11" s="6"/>
    </row>
    <row r="12" ht="15">
      <c r="A12" s="6"/>
    </row>
    <row r="13" ht="15">
      <c r="A13" s="6"/>
    </row>
    <row r="14" ht="15">
      <c r="A14" s="6"/>
    </row>
    <row r="15" ht="15">
      <c r="A15" s="6"/>
    </row>
    <row r="16" ht="15">
      <c r="A16" s="6"/>
    </row>
    <row r="17" ht="15">
      <c r="A17" s="6"/>
    </row>
    <row r="18" ht="15">
      <c r="A18" s="6"/>
    </row>
    <row r="19" ht="15">
      <c r="A19" s="6"/>
    </row>
    <row r="20" ht="15">
      <c r="A20" s="6"/>
    </row>
    <row r="21" ht="15">
      <c r="A21" s="6"/>
    </row>
    <row r="22" ht="15"/>
    <row r="23" ht="15"/>
    <row r="24" ht="15.75">
      <c r="A24" s="65" t="s">
        <v>135</v>
      </c>
    </row>
    <row r="25" ht="15">
      <c r="A25" s="28"/>
    </row>
    <row r="26" ht="15">
      <c r="A26" s="28"/>
    </row>
    <row r="27" ht="15">
      <c r="A27" s="28"/>
    </row>
    <row r="29" spans="2:5" ht="15">
      <c r="B29" s="8" t="s">
        <v>8</v>
      </c>
      <c r="E29" s="8" t="s">
        <v>9</v>
      </c>
    </row>
    <row r="30" spans="1:7" ht="15">
      <c r="A30"/>
      <c r="B30" t="s">
        <v>19</v>
      </c>
      <c r="C30" t="s">
        <v>17</v>
      </c>
      <c r="D30" s="8" t="s">
        <v>112</v>
      </c>
      <c r="E30" t="s">
        <v>19</v>
      </c>
      <c r="F30" t="s">
        <v>18</v>
      </c>
      <c r="G30" s="8" t="s">
        <v>112</v>
      </c>
    </row>
    <row r="31" spans="1:7" ht="15">
      <c r="A31" s="9" t="s">
        <v>56</v>
      </c>
      <c r="B31" s="43">
        <v>43.381721437</v>
      </c>
      <c r="C31" s="10">
        <v>0.22015498941494907</v>
      </c>
      <c r="D31" s="8">
        <v>2</v>
      </c>
      <c r="E31" s="43">
        <v>29.198147464</v>
      </c>
      <c r="F31" s="10">
        <v>0.19451518283899902</v>
      </c>
      <c r="G31" s="8">
        <v>3</v>
      </c>
    </row>
    <row r="32" spans="1:7" ht="15">
      <c r="A32" s="9" t="s">
        <v>60</v>
      </c>
      <c r="B32" s="43">
        <v>39.590278212</v>
      </c>
      <c r="C32" s="10">
        <v>0.20091404840527902</v>
      </c>
      <c r="D32" s="8">
        <v>3</v>
      </c>
      <c r="E32" s="43">
        <v>58.297472601</v>
      </c>
      <c r="F32" s="10">
        <v>0.3883720210679956</v>
      </c>
      <c r="G32" s="8">
        <v>1</v>
      </c>
    </row>
    <row r="33" spans="1:7" ht="15">
      <c r="A33" s="9" t="s">
        <v>129</v>
      </c>
      <c r="B33" s="43">
        <v>8.170540608</v>
      </c>
      <c r="C33" s="10">
        <v>0.04146412870408776</v>
      </c>
      <c r="D33" s="8">
        <v>4</v>
      </c>
      <c r="E33" s="43">
        <v>14.202536683</v>
      </c>
      <c r="F33" s="10">
        <v>0.09461590065183101</v>
      </c>
      <c r="G33" s="8">
        <v>4</v>
      </c>
    </row>
    <row r="34" spans="1:7" ht="15">
      <c r="A34" s="9" t="s">
        <v>57</v>
      </c>
      <c r="B34" s="43">
        <v>105.908280859</v>
      </c>
      <c r="C34" s="10">
        <v>0.5374668334756841</v>
      </c>
      <c r="D34" s="8">
        <v>1</v>
      </c>
      <c r="E34" s="43">
        <v>48.409135844</v>
      </c>
      <c r="F34" s="10">
        <v>0.32249689544117444</v>
      </c>
      <c r="G34" s="8">
        <v>2</v>
      </c>
    </row>
    <row r="35" spans="1:5" ht="15">
      <c r="A35" s="9"/>
      <c r="B35" s="54"/>
      <c r="C35" s="55"/>
      <c r="D35" s="54"/>
      <c r="E35" s="10"/>
    </row>
    <row r="37" spans="1:7" ht="15">
      <c r="A37" s="8">
        <v>1</v>
      </c>
      <c r="B37" s="8">
        <v>4</v>
      </c>
      <c r="C37" s="8" t="s">
        <v>165</v>
      </c>
      <c r="D37" s="8" t="s">
        <v>166</v>
      </c>
      <c r="E37" s="8">
        <v>2</v>
      </c>
      <c r="F37" s="8" t="s">
        <v>167</v>
      </c>
      <c r="G37" s="8" t="s">
        <v>168</v>
      </c>
    </row>
    <row r="38" spans="1:7" ht="15">
      <c r="A38" s="8">
        <v>2</v>
      </c>
      <c r="B38" s="8">
        <v>1</v>
      </c>
      <c r="C38" s="8" t="s">
        <v>169</v>
      </c>
      <c r="D38" s="8" t="s">
        <v>170</v>
      </c>
      <c r="E38" s="8">
        <v>4</v>
      </c>
      <c r="F38" s="8" t="s">
        <v>165</v>
      </c>
      <c r="G38" s="8" t="s">
        <v>171</v>
      </c>
    </row>
    <row r="39" spans="1:7" ht="15">
      <c r="A39" s="8">
        <v>3</v>
      </c>
      <c r="B39" s="8">
        <v>2</v>
      </c>
      <c r="C39" s="8" t="s">
        <v>167</v>
      </c>
      <c r="D39" s="8" t="s">
        <v>172</v>
      </c>
      <c r="E39" s="8">
        <v>1</v>
      </c>
      <c r="F39" s="8" t="s">
        <v>169</v>
      </c>
      <c r="G39" s="8" t="s">
        <v>173</v>
      </c>
    </row>
    <row r="40" spans="1:7" ht="15">
      <c r="A40" s="8">
        <v>4</v>
      </c>
      <c r="B40" s="8">
        <v>3</v>
      </c>
      <c r="C40" s="8" t="s">
        <v>174</v>
      </c>
      <c r="D40" s="8" t="s">
        <v>175</v>
      </c>
      <c r="E40" s="8">
        <v>3</v>
      </c>
      <c r="F40" s="8" t="s">
        <v>174</v>
      </c>
      <c r="G40" s="8" t="s">
        <v>176</v>
      </c>
    </row>
    <row r="42" spans="1:5" ht="15">
      <c r="A42" s="8" t="s">
        <v>130</v>
      </c>
      <c r="D42"/>
      <c r="E42"/>
    </row>
    <row r="43" spans="1:5" ht="15">
      <c r="A43" s="8" t="s">
        <v>177</v>
      </c>
      <c r="E43"/>
    </row>
    <row r="44" spans="1:5" ht="15">
      <c r="A44" s="8" t="s">
        <v>178</v>
      </c>
      <c r="D44"/>
      <c r="E44"/>
    </row>
    <row r="45" spans="4:8" ht="15">
      <c r="D45"/>
      <c r="E45"/>
      <c r="F45" s="9"/>
      <c r="G45" s="9"/>
      <c r="H45" s="9"/>
    </row>
    <row r="46" spans="1:8" ht="15" customHeight="1">
      <c r="A46" s="87"/>
      <c r="B46" s="87"/>
      <c r="C46" s="87"/>
      <c r="D46" s="87"/>
      <c r="E46" s="87"/>
      <c r="F46" s="87"/>
      <c r="G46" s="87"/>
      <c r="H46" s="87"/>
    </row>
    <row r="47" spans="1:8" ht="15">
      <c r="A47" s="87"/>
      <c r="B47" s="87"/>
      <c r="C47" s="87"/>
      <c r="D47" s="87"/>
      <c r="E47" s="87"/>
      <c r="F47" s="87"/>
      <c r="G47" s="87"/>
      <c r="H47" s="87"/>
    </row>
    <row r="48" spans="1:8" ht="15">
      <c r="A48" s="87"/>
      <c r="B48" s="87"/>
      <c r="C48" s="87"/>
      <c r="D48" s="87"/>
      <c r="E48" s="87"/>
      <c r="F48" s="87"/>
      <c r="G48" s="87"/>
      <c r="H48" s="87"/>
    </row>
    <row r="49" spans="1:8" ht="15">
      <c r="A49"/>
      <c r="B49"/>
      <c r="C49"/>
      <c r="D49"/>
      <c r="E49"/>
      <c r="F49" s="9"/>
      <c r="G49" s="9"/>
      <c r="H49" s="9"/>
    </row>
    <row r="50" spans="1:10" ht="15" customHeight="1">
      <c r="A50" s="85"/>
      <c r="B50" s="85"/>
      <c r="C50" s="85"/>
      <c r="D50" s="85"/>
      <c r="E50" s="85"/>
      <c r="F50" s="85"/>
      <c r="G50" s="9"/>
      <c r="H50" s="9"/>
      <c r="I50" s="9"/>
      <c r="J50" s="9"/>
    </row>
    <row r="51" spans="1:10" ht="15">
      <c r="A51" s="85"/>
      <c r="B51" s="85"/>
      <c r="C51" s="85"/>
      <c r="D51" s="85"/>
      <c r="E51" s="85"/>
      <c r="F51" s="85"/>
      <c r="G51" s="9"/>
      <c r="H51" s="9"/>
      <c r="I51" s="9"/>
      <c r="J51" s="9"/>
    </row>
    <row r="54" spans="1:5" ht="15">
      <c r="A54"/>
      <c r="B54"/>
      <c r="C54"/>
      <c r="D54"/>
      <c r="E54"/>
    </row>
    <row r="55" spans="1:5" ht="15">
      <c r="A55"/>
      <c r="B55"/>
      <c r="C55"/>
      <c r="D55"/>
      <c r="E55"/>
    </row>
    <row r="56" spans="1:5" ht="15">
      <c r="A56"/>
      <c r="B56"/>
      <c r="C56"/>
      <c r="D56"/>
      <c r="E56"/>
    </row>
    <row r="57" spans="1:5" ht="15">
      <c r="A57"/>
      <c r="B57"/>
      <c r="C57"/>
      <c r="D57"/>
      <c r="E57"/>
    </row>
    <row r="58" spans="1:5" ht="15">
      <c r="A58"/>
      <c r="B58"/>
      <c r="C58"/>
      <c r="D58"/>
      <c r="E58"/>
    </row>
    <row r="59" spans="1:4" ht="15">
      <c r="A59"/>
      <c r="B59"/>
      <c r="C59"/>
      <c r="D59"/>
    </row>
    <row r="60" spans="1:4" ht="15">
      <c r="A60"/>
      <c r="B60"/>
      <c r="C60"/>
      <c r="D60"/>
    </row>
    <row r="61" spans="1:4" ht="15">
      <c r="A61"/>
      <c r="B61"/>
      <c r="C61"/>
      <c r="D61"/>
    </row>
    <row r="62" spans="1:4" ht="15">
      <c r="A62"/>
      <c r="B62"/>
      <c r="C62"/>
      <c r="D62"/>
    </row>
    <row r="63" spans="1:5" ht="15">
      <c r="A63"/>
      <c r="B63"/>
      <c r="C63"/>
      <c r="D63" s="86"/>
      <c r="E63" s="86"/>
    </row>
    <row r="64" spans="1:8" ht="15">
      <c r="A64"/>
      <c r="B64"/>
      <c r="C64"/>
      <c r="D64" s="18"/>
      <c r="E64" s="18"/>
      <c r="H64"/>
    </row>
    <row r="65" spans="1:8" ht="15">
      <c r="A65"/>
      <c r="B65"/>
      <c r="C65"/>
      <c r="D65" s="18"/>
      <c r="E65" s="18"/>
      <c r="H65" s="10"/>
    </row>
    <row r="66" spans="1:8" ht="15">
      <c r="A66"/>
      <c r="B66" s="18"/>
      <c r="C66" s="18"/>
      <c r="D66" s="18"/>
      <c r="E66" s="18"/>
      <c r="H66" s="10"/>
    </row>
    <row r="67" spans="1:8" ht="15">
      <c r="A67"/>
      <c r="B67" s="18"/>
      <c r="C67" s="18"/>
      <c r="D67" s="18"/>
      <c r="E67" s="18"/>
      <c r="H67" s="10"/>
    </row>
    <row r="68" ht="15">
      <c r="D68"/>
    </row>
    <row r="69" ht="15">
      <c r="D69"/>
    </row>
    <row r="70" spans="2:4" ht="15">
      <c r="B70"/>
      <c r="C70"/>
      <c r="D70"/>
    </row>
    <row r="71" spans="2:4" ht="15">
      <c r="B71"/>
      <c r="C71"/>
      <c r="D71"/>
    </row>
    <row r="72" spans="1:4" ht="15">
      <c r="A72"/>
      <c r="B72"/>
      <c r="C72"/>
      <c r="D72"/>
    </row>
    <row r="73" spans="1:4" ht="15">
      <c r="A73"/>
      <c r="B73"/>
      <c r="C73"/>
      <c r="D73"/>
    </row>
    <row r="74" spans="1:4" ht="15">
      <c r="A74"/>
      <c r="B74"/>
      <c r="C74"/>
      <c r="D74"/>
    </row>
    <row r="75" spans="1:4" ht="15">
      <c r="A75"/>
      <c r="B75"/>
      <c r="C75"/>
      <c r="D75"/>
    </row>
    <row r="76" spans="1:4" ht="15">
      <c r="A76"/>
      <c r="B76"/>
      <c r="C76"/>
      <c r="D76"/>
    </row>
    <row r="77" spans="1:4" ht="15">
      <c r="A77"/>
      <c r="B77"/>
      <c r="C77"/>
      <c r="D77"/>
    </row>
    <row r="78" spans="1:4" ht="15">
      <c r="A78"/>
      <c r="B78"/>
      <c r="C78"/>
      <c r="D78"/>
    </row>
    <row r="79" spans="1:4" ht="15">
      <c r="A79"/>
      <c r="B79"/>
      <c r="C79"/>
      <c r="D79"/>
    </row>
    <row r="80" spans="1:4" ht="15">
      <c r="A80"/>
      <c r="B80"/>
      <c r="C80"/>
      <c r="D80"/>
    </row>
    <row r="81" spans="1:4" ht="15">
      <c r="A81"/>
      <c r="B81"/>
      <c r="C81"/>
      <c r="D81"/>
    </row>
    <row r="89" ht="15">
      <c r="A89" s="8" t="s">
        <v>7</v>
      </c>
    </row>
  </sheetData>
  <mergeCells count="3">
    <mergeCell ref="D63:E63"/>
    <mergeCell ref="A50:F51"/>
    <mergeCell ref="A46:H4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10"/>
  <sheetViews>
    <sheetView showGridLines="0" zoomScale="115" zoomScaleNormal="115" workbookViewId="0" topLeftCell="A1">
      <selection activeCell="E43" sqref="E43"/>
    </sheetView>
  </sheetViews>
  <sheetFormatPr defaultColWidth="9.140625" defaultRowHeight="15"/>
  <cols>
    <col min="1" max="1" width="9.140625" style="42" customWidth="1"/>
    <col min="2" max="3" width="17.28125" style="42" customWidth="1"/>
    <col min="4" max="4" width="13.8515625" style="42" customWidth="1"/>
    <col min="5" max="7" width="9.140625" style="42" customWidth="1"/>
    <col min="8" max="8" width="12.00390625" style="42" bestFit="1" customWidth="1"/>
    <col min="9" max="9" width="11.00390625" style="42" bestFit="1" customWidth="1"/>
    <col min="10" max="10" width="7.57421875" style="42" customWidth="1"/>
    <col min="11" max="11" width="13.140625" style="42" bestFit="1" customWidth="1"/>
    <col min="12" max="16" width="9.140625" style="42" customWidth="1"/>
    <col min="17" max="17" width="43.7109375" style="42" customWidth="1"/>
    <col min="18" max="18" width="7.57421875" style="42" customWidth="1"/>
    <col min="19" max="19" width="57.421875" style="12" bestFit="1" customWidth="1"/>
    <col min="20" max="20" width="11.421875" style="42" customWidth="1"/>
    <col min="21" max="22" width="9.8515625" style="42" customWidth="1"/>
    <col min="23" max="24" width="9.140625" style="42" customWidth="1"/>
    <col min="25" max="26" width="10.421875" style="42" customWidth="1"/>
    <col min="27" max="16384" width="9.140625" style="42" customWidth="1"/>
  </cols>
  <sheetData>
    <row r="1" ht="15"/>
    <row r="2" spans="7:9" ht="15">
      <c r="G2" s="9"/>
      <c r="H2" s="3"/>
      <c r="I2" s="9"/>
    </row>
    <row r="3" spans="1:9" ht="15">
      <c r="A3"/>
      <c r="B3"/>
      <c r="G3" s="9"/>
      <c r="H3" s="9"/>
      <c r="I3" s="9"/>
    </row>
    <row r="4" spans="1:9" ht="15">
      <c r="A4" s="41" t="s">
        <v>0</v>
      </c>
      <c r="B4" s="74">
        <v>202252</v>
      </c>
      <c r="G4" s="9"/>
      <c r="H4" s="9"/>
      <c r="I4" s="9"/>
    </row>
    <row r="5" spans="1:9" ht="15">
      <c r="A5" s="41" t="s">
        <v>3</v>
      </c>
      <c r="B5" s="42" t="s">
        <v>136</v>
      </c>
      <c r="G5" s="9"/>
      <c r="H5" s="9"/>
      <c r="I5" s="9"/>
    </row>
    <row r="6" spans="1:29" ht="23.25">
      <c r="A6" s="41" t="s">
        <v>1</v>
      </c>
      <c r="B6" s="42" t="s">
        <v>108</v>
      </c>
      <c r="G6" s="9"/>
      <c r="H6" s="9"/>
      <c r="I6" s="8"/>
      <c r="AC6" s="63" t="s">
        <v>145</v>
      </c>
    </row>
    <row r="7" spans="7:29" ht="20.25">
      <c r="G7" s="8"/>
      <c r="H7" s="8"/>
      <c r="I7" s="8"/>
      <c r="T7" s="42">
        <v>1</v>
      </c>
      <c r="U7" s="42">
        <v>1</v>
      </c>
      <c r="W7" s="42">
        <v>1</v>
      </c>
      <c r="X7" s="42">
        <v>2</v>
      </c>
      <c r="Y7" s="42">
        <v>2</v>
      </c>
      <c r="AA7" s="42">
        <v>2</v>
      </c>
      <c r="AC7" s="64" t="s">
        <v>137</v>
      </c>
    </row>
    <row r="8" spans="1:27" ht="36">
      <c r="A8" s="41" t="s">
        <v>126</v>
      </c>
      <c r="B8" s="41" t="s">
        <v>134</v>
      </c>
      <c r="C8"/>
      <c r="G8" s="42" t="s">
        <v>23</v>
      </c>
      <c r="J8" s="42" t="s">
        <v>114</v>
      </c>
      <c r="M8" s="42" t="s">
        <v>115</v>
      </c>
      <c r="P8" s="42" t="s">
        <v>54</v>
      </c>
      <c r="T8" s="11" t="s">
        <v>24</v>
      </c>
      <c r="U8" s="11" t="s">
        <v>58</v>
      </c>
      <c r="V8" s="11" t="s">
        <v>131</v>
      </c>
      <c r="W8" s="11" t="s">
        <v>25</v>
      </c>
      <c r="X8" s="11" t="s">
        <v>26</v>
      </c>
      <c r="Y8" s="11" t="s">
        <v>59</v>
      </c>
      <c r="Z8" s="11" t="s">
        <v>132</v>
      </c>
      <c r="AA8" s="11" t="s">
        <v>27</v>
      </c>
    </row>
    <row r="9" spans="1:20" ht="15">
      <c r="A9" s="41" t="s">
        <v>2</v>
      </c>
      <c r="B9" s="42" t="s">
        <v>22</v>
      </c>
      <c r="C9" s="42" t="s">
        <v>21</v>
      </c>
      <c r="G9" s="9" t="s">
        <v>28</v>
      </c>
      <c r="H9" s="9" t="s">
        <v>29</v>
      </c>
      <c r="J9" s="9" t="s">
        <v>28</v>
      </c>
      <c r="K9" s="9" t="s">
        <v>113</v>
      </c>
      <c r="L9" s="9"/>
      <c r="M9" s="9"/>
      <c r="N9" s="9"/>
      <c r="P9" s="42">
        <v>1</v>
      </c>
      <c r="Q9" s="40" t="s">
        <v>30</v>
      </c>
      <c r="R9" s="40">
        <v>10</v>
      </c>
      <c r="S9" s="12" t="s">
        <v>61</v>
      </c>
      <c r="T9" s="44">
        <v>3.521530801</v>
      </c>
    </row>
    <row r="10" spans="1:24" ht="15">
      <c r="A10" s="42">
        <v>1</v>
      </c>
      <c r="B10" s="82">
        <v>3521530801</v>
      </c>
      <c r="C10" s="82">
        <v>643349409</v>
      </c>
      <c r="G10" s="70">
        <v>0.07369388735020697</v>
      </c>
      <c r="H10" s="70">
        <v>0.017312355135427115</v>
      </c>
      <c r="I10" s="67"/>
      <c r="J10" s="67">
        <v>4</v>
      </c>
      <c r="K10" s="67">
        <v>5</v>
      </c>
      <c r="L10" s="67"/>
      <c r="M10" s="67">
        <v>4</v>
      </c>
      <c r="N10" s="67">
        <v>3</v>
      </c>
      <c r="P10" s="42">
        <v>1</v>
      </c>
      <c r="Q10" s="40"/>
      <c r="R10" s="40">
        <v>10</v>
      </c>
      <c r="S10" s="12" t="s">
        <v>62</v>
      </c>
      <c r="X10" s="44">
        <v>0.643349409</v>
      </c>
    </row>
    <row r="11" spans="1:20" ht="15">
      <c r="A11" s="42">
        <v>2</v>
      </c>
      <c r="B11" s="82">
        <v>18139501720</v>
      </c>
      <c r="C11" s="82">
        <v>5313189395</v>
      </c>
      <c r="G11" s="70">
        <v>0.37959923450420097</v>
      </c>
      <c r="H11" s="70">
        <v>0.14297646103538295</v>
      </c>
      <c r="I11" s="67"/>
      <c r="J11" s="67">
        <v>2</v>
      </c>
      <c r="K11" s="67">
        <v>2</v>
      </c>
      <c r="L11" s="67"/>
      <c r="M11" s="67">
        <v>2</v>
      </c>
      <c r="N11" s="67">
        <v>2</v>
      </c>
      <c r="P11" s="42">
        <v>2</v>
      </c>
      <c r="Q11" s="40" t="s">
        <v>31</v>
      </c>
      <c r="R11" s="40">
        <v>21</v>
      </c>
      <c r="S11" s="12" t="s">
        <v>63</v>
      </c>
      <c r="T11" s="44">
        <v>18.13950172</v>
      </c>
    </row>
    <row r="12" spans="1:24" ht="15">
      <c r="A12" s="42">
        <v>3</v>
      </c>
      <c r="B12" s="82">
        <v>5440233325</v>
      </c>
      <c r="C12" s="82">
        <v>26332154806</v>
      </c>
      <c r="G12" s="70">
        <v>0.11384592794064047</v>
      </c>
      <c r="H12" s="70">
        <v>0.7085910223980884</v>
      </c>
      <c r="I12" s="67"/>
      <c r="J12" s="67">
        <v>3</v>
      </c>
      <c r="K12" s="67">
        <v>1</v>
      </c>
      <c r="L12" s="67"/>
      <c r="M12" s="67">
        <v>3</v>
      </c>
      <c r="N12" s="67">
        <v>4</v>
      </c>
      <c r="P12" s="42">
        <v>2</v>
      </c>
      <c r="Q12" s="40"/>
      <c r="R12" s="40">
        <v>21</v>
      </c>
      <c r="S12" s="12" t="s">
        <v>64</v>
      </c>
      <c r="X12" s="44">
        <v>5.313189395</v>
      </c>
    </row>
    <row r="13" spans="1:20" ht="15" customHeight="1">
      <c r="A13" s="42">
        <v>4</v>
      </c>
      <c r="B13" s="82">
        <v>19378008444</v>
      </c>
      <c r="C13" s="82">
        <v>3011114169</v>
      </c>
      <c r="G13" s="70">
        <v>0.4055170470006903</v>
      </c>
      <c r="H13" s="70">
        <v>0.08102825170551219</v>
      </c>
      <c r="I13" s="67"/>
      <c r="J13" s="67">
        <v>1</v>
      </c>
      <c r="K13" s="67">
        <v>3</v>
      </c>
      <c r="L13" s="67"/>
      <c r="M13" s="67">
        <v>1</v>
      </c>
      <c r="N13" s="67">
        <v>5</v>
      </c>
      <c r="P13" s="42">
        <v>3</v>
      </c>
      <c r="Q13" s="40" t="s">
        <v>32</v>
      </c>
      <c r="R13" s="40">
        <v>36</v>
      </c>
      <c r="S13" s="12" t="s">
        <v>65</v>
      </c>
      <c r="T13" s="44">
        <v>5.440233325</v>
      </c>
    </row>
    <row r="14" spans="1:24" ht="15">
      <c r="A14" s="42">
        <v>5</v>
      </c>
      <c r="B14" s="82">
        <v>1306653792</v>
      </c>
      <c r="C14" s="82">
        <v>1861479866</v>
      </c>
      <c r="G14" s="71">
        <v>0.027343903204261305</v>
      </c>
      <c r="H14" s="71">
        <v>0.050091909725589384</v>
      </c>
      <c r="I14" s="68"/>
      <c r="J14" s="68">
        <v>5</v>
      </c>
      <c r="K14" s="68">
        <v>4</v>
      </c>
      <c r="L14" s="68"/>
      <c r="M14" s="68">
        <v>5</v>
      </c>
      <c r="N14" s="68">
        <v>1</v>
      </c>
      <c r="P14" s="42">
        <v>3</v>
      </c>
      <c r="Q14" s="40"/>
      <c r="R14" s="40">
        <v>36</v>
      </c>
      <c r="S14" s="12" t="s">
        <v>66</v>
      </c>
      <c r="X14" s="44">
        <v>26.332154806</v>
      </c>
    </row>
    <row r="15" spans="1:20" ht="15" customHeight="1">
      <c r="A15" s="42">
        <v>6</v>
      </c>
      <c r="B15" s="83">
        <v>4430596487</v>
      </c>
      <c r="C15" s="83">
        <v>2060917047</v>
      </c>
      <c r="G15" s="70">
        <v>0.09362889114407352</v>
      </c>
      <c r="H15" s="70">
        <v>0.02634024367395079</v>
      </c>
      <c r="I15" s="69"/>
      <c r="J15" s="69">
        <v>6</v>
      </c>
      <c r="K15" s="69">
        <v>7</v>
      </c>
      <c r="L15" s="69"/>
      <c r="M15" s="69">
        <v>10</v>
      </c>
      <c r="N15" s="69">
        <v>10</v>
      </c>
      <c r="P15" s="42">
        <v>4</v>
      </c>
      <c r="Q15" s="40" t="s">
        <v>33</v>
      </c>
      <c r="R15" s="40">
        <v>33</v>
      </c>
      <c r="S15" s="12" t="s">
        <v>67</v>
      </c>
      <c r="T15" s="44">
        <v>19.378008444</v>
      </c>
    </row>
    <row r="16" spans="1:24" ht="15">
      <c r="A16" s="42">
        <v>7</v>
      </c>
      <c r="B16" s="83">
        <v>6634525294</v>
      </c>
      <c r="C16" s="83">
        <v>5701963269</v>
      </c>
      <c r="G16" s="70">
        <v>0.14020307386763123</v>
      </c>
      <c r="H16" s="70">
        <v>0.07287585987218874</v>
      </c>
      <c r="I16" s="67"/>
      <c r="J16" s="67">
        <v>3</v>
      </c>
      <c r="K16" s="67">
        <v>6</v>
      </c>
      <c r="L16" s="67"/>
      <c r="M16" s="67">
        <v>5</v>
      </c>
      <c r="N16" s="67">
        <v>3</v>
      </c>
      <c r="P16" s="42">
        <v>4</v>
      </c>
      <c r="Q16" s="40"/>
      <c r="R16" s="40">
        <v>33</v>
      </c>
      <c r="S16" s="12" t="s">
        <v>68</v>
      </c>
      <c r="X16" s="44">
        <v>3.011114169</v>
      </c>
    </row>
    <row r="17" spans="1:20" ht="15">
      <c r="A17" s="42">
        <v>8</v>
      </c>
      <c r="B17" s="83">
        <v>5975031366</v>
      </c>
      <c r="C17" s="83">
        <v>21086450605</v>
      </c>
      <c r="G17" s="70">
        <v>0.1262664210092484</v>
      </c>
      <c r="H17" s="70">
        <v>0.2695024760763343</v>
      </c>
      <c r="I17" s="67"/>
      <c r="J17" s="67">
        <v>4</v>
      </c>
      <c r="K17" s="67">
        <v>2</v>
      </c>
      <c r="L17" s="67"/>
      <c r="M17" s="67">
        <v>2</v>
      </c>
      <c r="N17" s="67">
        <v>7</v>
      </c>
      <c r="P17" s="42">
        <v>5</v>
      </c>
      <c r="Q17" s="40" t="s">
        <v>34</v>
      </c>
      <c r="R17" s="40">
        <v>36</v>
      </c>
      <c r="S17" s="12" t="s">
        <v>69</v>
      </c>
      <c r="T17" s="44">
        <v>1.306653792</v>
      </c>
    </row>
    <row r="18" spans="1:24" ht="15">
      <c r="A18" s="42">
        <v>9</v>
      </c>
      <c r="B18" s="83">
        <v>3527754964</v>
      </c>
      <c r="C18" s="83">
        <v>15022991219</v>
      </c>
      <c r="G18" s="70">
        <v>0.07454973308367564</v>
      </c>
      <c r="H18" s="70">
        <v>0.19200639346261034</v>
      </c>
      <c r="I18" s="67"/>
      <c r="J18" s="67">
        <v>8</v>
      </c>
      <c r="K18" s="67">
        <v>4</v>
      </c>
      <c r="L18" s="67"/>
      <c r="M18" s="67">
        <v>3</v>
      </c>
      <c r="N18" s="67">
        <v>4</v>
      </c>
      <c r="P18" s="42">
        <v>5</v>
      </c>
      <c r="Q18" s="40"/>
      <c r="R18" s="40">
        <v>36</v>
      </c>
      <c r="S18" s="12" t="s">
        <v>70</v>
      </c>
      <c r="X18" s="44">
        <v>1.861479866</v>
      </c>
    </row>
    <row r="19" spans="1:24" ht="15" customHeight="1">
      <c r="A19" s="42">
        <v>10</v>
      </c>
      <c r="B19" s="83">
        <v>15072631932</v>
      </c>
      <c r="C19" s="83">
        <v>12530901961</v>
      </c>
      <c r="G19" s="70">
        <v>0.3185200499654336</v>
      </c>
      <c r="H19" s="70">
        <v>0.16015540828661398</v>
      </c>
      <c r="I19" s="67"/>
      <c r="J19" s="67">
        <v>2</v>
      </c>
      <c r="K19" s="67">
        <v>5</v>
      </c>
      <c r="L19" s="67"/>
      <c r="M19" s="67">
        <v>7</v>
      </c>
      <c r="N19" s="67">
        <v>5</v>
      </c>
      <c r="Q19" s="40"/>
      <c r="R19" s="40"/>
      <c r="X19" s="44"/>
    </row>
    <row r="20" spans="1:22" ht="15">
      <c r="A20" s="42">
        <v>11</v>
      </c>
      <c r="B20" s="83">
        <v>4114975820</v>
      </c>
      <c r="C20" s="83">
        <v>577626801</v>
      </c>
      <c r="G20" s="70">
        <v>0.08695908648908625</v>
      </c>
      <c r="H20" s="70">
        <v>0.007382553661289931</v>
      </c>
      <c r="I20" s="67"/>
      <c r="J20" s="67">
        <v>7</v>
      </c>
      <c r="K20" s="67">
        <v>9</v>
      </c>
      <c r="L20" s="67"/>
      <c r="M20" s="67">
        <v>1</v>
      </c>
      <c r="N20" s="67">
        <v>2</v>
      </c>
      <c r="P20" s="42">
        <v>6</v>
      </c>
      <c r="Q20" s="40" t="s">
        <v>35</v>
      </c>
      <c r="R20" s="40">
        <v>50</v>
      </c>
      <c r="S20" s="12" t="s">
        <v>71</v>
      </c>
      <c r="U20" s="44">
        <v>4.430596487</v>
      </c>
      <c r="V20" s="44"/>
    </row>
    <row r="21" spans="1:26" ht="15">
      <c r="A21" s="42">
        <v>12</v>
      </c>
      <c r="B21" s="83">
        <v>5474024780</v>
      </c>
      <c r="C21" s="83">
        <v>19269174287</v>
      </c>
      <c r="G21" s="70">
        <v>0.11567897725518622</v>
      </c>
      <c r="H21" s="70">
        <v>0.2462761647074711</v>
      </c>
      <c r="I21" s="67"/>
      <c r="J21" s="67">
        <v>5</v>
      </c>
      <c r="K21" s="67">
        <v>3</v>
      </c>
      <c r="L21" s="67"/>
      <c r="M21" s="67">
        <v>6</v>
      </c>
      <c r="N21" s="67">
        <v>1</v>
      </c>
      <c r="P21" s="42">
        <v>6</v>
      </c>
      <c r="Q21" s="40"/>
      <c r="R21" s="40">
        <v>50</v>
      </c>
      <c r="S21" s="12" t="s">
        <v>72</v>
      </c>
      <c r="Y21" s="44">
        <v>2.060917047</v>
      </c>
      <c r="Z21" s="44"/>
    </row>
    <row r="22" spans="1:22" ht="15">
      <c r="A22" s="42">
        <v>13</v>
      </c>
      <c r="B22" s="83">
        <v>2053526859</v>
      </c>
      <c r="C22" s="83">
        <v>1643564863</v>
      </c>
      <c r="G22" s="70">
        <v>0.04339583695037183</v>
      </c>
      <c r="H22" s="70">
        <v>0.021006133676453376</v>
      </c>
      <c r="I22" s="67"/>
      <c r="J22" s="67">
        <v>9</v>
      </c>
      <c r="K22" s="67">
        <v>8</v>
      </c>
      <c r="L22" s="67"/>
      <c r="M22" s="67">
        <v>4</v>
      </c>
      <c r="N22" s="67">
        <v>8</v>
      </c>
      <c r="P22" s="42">
        <v>7</v>
      </c>
      <c r="Q22" s="40" t="s">
        <v>36</v>
      </c>
      <c r="R22" s="40">
        <v>26</v>
      </c>
      <c r="S22" s="12" t="s">
        <v>73</v>
      </c>
      <c r="U22" s="44">
        <v>6.634525294</v>
      </c>
      <c r="V22" s="44"/>
    </row>
    <row r="23" spans="1:26" ht="15">
      <c r="A23" s="42">
        <v>14</v>
      </c>
      <c r="B23" s="83">
        <v>37758718</v>
      </c>
      <c r="C23" s="83">
        <v>348550473</v>
      </c>
      <c r="G23" s="70">
        <v>0.0007979302352933432</v>
      </c>
      <c r="H23" s="70">
        <v>0.00445476658308742</v>
      </c>
      <c r="I23" s="67"/>
      <c r="J23" s="67">
        <v>10</v>
      </c>
      <c r="K23" s="67">
        <v>10</v>
      </c>
      <c r="L23" s="67"/>
      <c r="M23" s="67">
        <v>8</v>
      </c>
      <c r="N23" s="67">
        <v>6</v>
      </c>
      <c r="P23" s="42">
        <v>7</v>
      </c>
      <c r="Q23" s="40"/>
      <c r="R23" s="40">
        <v>26</v>
      </c>
      <c r="S23" s="12" t="s">
        <v>74</v>
      </c>
      <c r="Y23" s="44">
        <v>5.701963269</v>
      </c>
      <c r="Z23" s="44"/>
    </row>
    <row r="24" spans="1:22" ht="15">
      <c r="A24" s="42">
        <v>15</v>
      </c>
      <c r="B24" s="43">
        <v>10815966072</v>
      </c>
      <c r="C24" s="43">
        <v>19757930393</v>
      </c>
      <c r="G24" s="77">
        <v>1</v>
      </c>
      <c r="H24" s="77">
        <v>1</v>
      </c>
      <c r="I24" s="76"/>
      <c r="J24" s="76">
        <v>1</v>
      </c>
      <c r="K24" s="76">
        <v>1</v>
      </c>
      <c r="L24" s="76"/>
      <c r="M24" s="76">
        <v>1</v>
      </c>
      <c r="N24" s="76">
        <v>1</v>
      </c>
      <c r="P24" s="42">
        <v>8</v>
      </c>
      <c r="Q24" s="40" t="s">
        <v>37</v>
      </c>
      <c r="R24" s="40">
        <v>33</v>
      </c>
      <c r="S24" s="12" t="s">
        <v>75</v>
      </c>
      <c r="U24" s="44">
        <v>5.975031366</v>
      </c>
      <c r="V24" s="44"/>
    </row>
    <row r="25" spans="1:26" ht="15">
      <c r="A25" s="42">
        <v>16</v>
      </c>
      <c r="B25" s="84">
        <v>5230225501</v>
      </c>
      <c r="C25" s="84">
        <v>5397760936</v>
      </c>
      <c r="G25" s="70">
        <v>0.042478093495893175</v>
      </c>
      <c r="H25" s="70">
        <v>0.08930667113258801</v>
      </c>
      <c r="I25" s="69"/>
      <c r="J25" s="69">
        <v>8</v>
      </c>
      <c r="K25" s="69">
        <v>6</v>
      </c>
      <c r="L25" s="69"/>
      <c r="M25" s="69">
        <v>7</v>
      </c>
      <c r="N25" s="69">
        <v>8</v>
      </c>
      <c r="P25" s="42">
        <v>8</v>
      </c>
      <c r="Q25" s="40"/>
      <c r="R25" s="40">
        <v>33</v>
      </c>
      <c r="S25" s="12" t="s">
        <v>76</v>
      </c>
      <c r="Y25" s="44">
        <v>21.086450605</v>
      </c>
      <c r="Z25" s="44"/>
    </row>
    <row r="26" spans="1:22" ht="15">
      <c r="A26" s="42">
        <v>17</v>
      </c>
      <c r="B26" s="84">
        <v>4323866075</v>
      </c>
      <c r="C26" s="84">
        <v>2712473051</v>
      </c>
      <c r="G26" s="70">
        <v>0.035116953822058664</v>
      </c>
      <c r="H26" s="70">
        <v>0.044878226656176724</v>
      </c>
      <c r="I26" s="67"/>
      <c r="J26" s="67">
        <v>9</v>
      </c>
      <c r="K26" s="67">
        <v>9</v>
      </c>
      <c r="L26" s="67"/>
      <c r="M26" s="67">
        <v>4</v>
      </c>
      <c r="N26" s="67">
        <v>7</v>
      </c>
      <c r="P26" s="42">
        <v>9</v>
      </c>
      <c r="Q26" s="40" t="s">
        <v>38</v>
      </c>
      <c r="R26" s="40">
        <v>18</v>
      </c>
      <c r="S26" s="12" t="s">
        <v>77</v>
      </c>
      <c r="U26" s="44">
        <v>3.527754964</v>
      </c>
      <c r="V26" s="44"/>
    </row>
    <row r="27" spans="1:26" ht="15">
      <c r="A27" s="42">
        <v>18</v>
      </c>
      <c r="B27" s="84">
        <v>9125040909</v>
      </c>
      <c r="C27" s="84">
        <v>7399374324</v>
      </c>
      <c r="G27" s="70">
        <v>0.07411044529767247</v>
      </c>
      <c r="H27" s="70">
        <v>0.1224236303118082</v>
      </c>
      <c r="I27" s="67"/>
      <c r="J27" s="67">
        <v>6</v>
      </c>
      <c r="K27" s="67">
        <v>3</v>
      </c>
      <c r="L27" s="67"/>
      <c r="M27" s="67">
        <v>6</v>
      </c>
      <c r="N27" s="67">
        <v>3</v>
      </c>
      <c r="P27" s="42">
        <v>9</v>
      </c>
      <c r="Q27" s="40"/>
      <c r="R27" s="40">
        <v>18</v>
      </c>
      <c r="S27" s="12" t="s">
        <v>78</v>
      </c>
      <c r="Y27" s="44">
        <v>15.022991219</v>
      </c>
      <c r="Z27" s="44"/>
    </row>
    <row r="28" spans="1:22" ht="15">
      <c r="A28" s="42">
        <v>19</v>
      </c>
      <c r="B28" s="84">
        <v>21102704667</v>
      </c>
      <c r="C28" s="84">
        <v>3755916954</v>
      </c>
      <c r="G28" s="70">
        <v>0.1713889127131628</v>
      </c>
      <c r="H28" s="70">
        <v>0.06214214452794167</v>
      </c>
      <c r="I28" s="67"/>
      <c r="J28" s="67">
        <v>2</v>
      </c>
      <c r="K28" s="67">
        <v>7</v>
      </c>
      <c r="L28" s="67"/>
      <c r="M28" s="67">
        <v>5</v>
      </c>
      <c r="N28" s="67">
        <v>5</v>
      </c>
      <c r="P28" s="42">
        <v>10</v>
      </c>
      <c r="Q28" s="40" t="s">
        <v>39</v>
      </c>
      <c r="R28" s="40">
        <v>0</v>
      </c>
      <c r="S28" s="12" t="s">
        <v>39</v>
      </c>
      <c r="U28" s="44">
        <v>15.072631932</v>
      </c>
      <c r="V28" s="44"/>
    </row>
    <row r="29" spans="1:26" ht="15" customHeight="1">
      <c r="A29" s="42">
        <v>20</v>
      </c>
      <c r="B29" s="84">
        <v>11555863155</v>
      </c>
      <c r="C29" s="84">
        <v>6726441950</v>
      </c>
      <c r="G29" s="70">
        <v>0.09385274792262481</v>
      </c>
      <c r="H29" s="70">
        <v>0.11128987486545737</v>
      </c>
      <c r="I29" s="67"/>
      <c r="J29" s="67">
        <v>4</v>
      </c>
      <c r="K29" s="67">
        <v>4</v>
      </c>
      <c r="L29" s="67"/>
      <c r="M29" s="67">
        <v>8</v>
      </c>
      <c r="N29" s="67">
        <v>6</v>
      </c>
      <c r="P29" s="42">
        <v>10</v>
      </c>
      <c r="Q29" s="40"/>
      <c r="R29" s="40">
        <v>0</v>
      </c>
      <c r="S29" s="12" t="s">
        <v>79</v>
      </c>
      <c r="Y29" s="44">
        <v>12.530901961</v>
      </c>
      <c r="Z29" s="44"/>
    </row>
    <row r="30" spans="1:22" ht="15">
      <c r="A30" s="42">
        <v>21</v>
      </c>
      <c r="B30" s="84">
        <v>15566310110</v>
      </c>
      <c r="C30" s="84">
        <v>5739950727</v>
      </c>
      <c r="G30" s="70">
        <v>0.1264242193978487</v>
      </c>
      <c r="H30" s="70">
        <v>0.09496824664363915</v>
      </c>
      <c r="I30" s="67"/>
      <c r="J30" s="67">
        <v>3</v>
      </c>
      <c r="K30" s="67">
        <v>5</v>
      </c>
      <c r="L30" s="67"/>
      <c r="M30" s="67">
        <v>3</v>
      </c>
      <c r="N30" s="67">
        <v>1</v>
      </c>
      <c r="P30" s="42">
        <v>11</v>
      </c>
      <c r="Q30" s="40" t="s">
        <v>40</v>
      </c>
      <c r="R30" s="40">
        <v>39</v>
      </c>
      <c r="S30" s="12" t="s">
        <v>80</v>
      </c>
      <c r="U30" s="44">
        <v>4.11497582</v>
      </c>
      <c r="V30" s="44"/>
    </row>
    <row r="31" spans="1:26" ht="15" customHeight="1">
      <c r="A31" s="42">
        <v>22</v>
      </c>
      <c r="B31" s="84">
        <v>39495499424</v>
      </c>
      <c r="C31" s="84">
        <v>10456594713</v>
      </c>
      <c r="G31" s="70">
        <v>0.3207688687378581</v>
      </c>
      <c r="H31" s="70">
        <v>0.17300574743361505</v>
      </c>
      <c r="I31" s="67"/>
      <c r="J31" s="67">
        <v>1</v>
      </c>
      <c r="K31" s="67">
        <v>2</v>
      </c>
      <c r="L31" s="67"/>
      <c r="M31" s="67">
        <v>9</v>
      </c>
      <c r="N31" s="67">
        <v>4</v>
      </c>
      <c r="P31" s="42">
        <v>11</v>
      </c>
      <c r="Q31" s="40"/>
      <c r="R31" s="40">
        <v>39</v>
      </c>
      <c r="S31" s="12" t="s">
        <v>81</v>
      </c>
      <c r="Y31" s="44">
        <v>0.577626801</v>
      </c>
      <c r="Z31" s="44"/>
    </row>
    <row r="32" spans="1:22" ht="15">
      <c r="A32" s="42">
        <v>23</v>
      </c>
      <c r="B32" s="84">
        <v>9683040535</v>
      </c>
      <c r="C32" s="84">
        <v>14549625444</v>
      </c>
      <c r="G32" s="70">
        <v>0.07864232643346088</v>
      </c>
      <c r="H32" s="70">
        <v>0.24072548414723696</v>
      </c>
      <c r="I32" s="67"/>
      <c r="J32" s="67">
        <v>5</v>
      </c>
      <c r="K32" s="67">
        <v>1</v>
      </c>
      <c r="L32" s="67"/>
      <c r="M32" s="67">
        <v>1</v>
      </c>
      <c r="N32" s="67">
        <v>9</v>
      </c>
      <c r="P32" s="42">
        <v>12</v>
      </c>
      <c r="Q32" s="40" t="s">
        <v>41</v>
      </c>
      <c r="R32" s="40">
        <v>66</v>
      </c>
      <c r="S32" s="12" t="s">
        <v>82</v>
      </c>
      <c r="U32" s="44">
        <v>5.47402478</v>
      </c>
      <c r="V32" s="44"/>
    </row>
    <row r="33" spans="1:26" ht="15">
      <c r="A33" s="42">
        <v>24</v>
      </c>
      <c r="B33" s="84">
        <v>7045044828</v>
      </c>
      <c r="C33" s="84">
        <v>3702597935</v>
      </c>
      <c r="G33" s="71">
        <v>0.057217432179420415</v>
      </c>
      <c r="H33" s="71">
        <v>0.06125997428153689</v>
      </c>
      <c r="I33" s="68"/>
      <c r="J33" s="68">
        <v>7</v>
      </c>
      <c r="K33" s="68">
        <v>8</v>
      </c>
      <c r="L33" s="68"/>
      <c r="M33" s="68">
        <v>2</v>
      </c>
      <c r="N33" s="68">
        <v>2</v>
      </c>
      <c r="P33" s="42">
        <v>12</v>
      </c>
      <c r="Q33" s="40"/>
      <c r="R33" s="40">
        <v>66</v>
      </c>
      <c r="S33" s="12" t="s">
        <v>83</v>
      </c>
      <c r="Y33" s="44">
        <v>19.269174287</v>
      </c>
      <c r="Z33" s="44"/>
    </row>
    <row r="34" spans="16:22" ht="15">
      <c r="P34" s="42">
        <v>13</v>
      </c>
      <c r="Q34" s="40" t="s">
        <v>42</v>
      </c>
      <c r="R34" s="40">
        <v>33</v>
      </c>
      <c r="S34" s="12" t="s">
        <v>84</v>
      </c>
      <c r="U34" s="44">
        <v>2.053526859</v>
      </c>
      <c r="V34" s="44"/>
    </row>
    <row r="35" spans="16:26" ht="15" customHeight="1">
      <c r="P35" s="42">
        <v>13</v>
      </c>
      <c r="Q35" s="40"/>
      <c r="R35" s="40">
        <v>33</v>
      </c>
      <c r="S35" s="12" t="s">
        <v>85</v>
      </c>
      <c r="Y35" s="44">
        <v>1.643564863</v>
      </c>
      <c r="Z35" s="44"/>
    </row>
    <row r="36" spans="7:22" ht="15">
      <c r="G36" s="42" t="s">
        <v>56</v>
      </c>
      <c r="P36" s="42">
        <v>14</v>
      </c>
      <c r="Q36" s="40" t="s">
        <v>43</v>
      </c>
      <c r="R36" s="40">
        <v>45</v>
      </c>
      <c r="S36" s="12" t="s">
        <v>86</v>
      </c>
      <c r="U36" s="44">
        <v>0.037758718</v>
      </c>
      <c r="V36" s="44"/>
    </row>
    <row r="37" spans="8:26" ht="15" customHeight="1">
      <c r="H37" s="42" t="s">
        <v>119</v>
      </c>
      <c r="I37" s="42" t="s">
        <v>29</v>
      </c>
      <c r="K37" s="42" t="s">
        <v>120</v>
      </c>
      <c r="L37" s="42" t="s">
        <v>121</v>
      </c>
      <c r="P37" s="42">
        <v>14</v>
      </c>
      <c r="Q37" s="40"/>
      <c r="R37" s="40">
        <v>45</v>
      </c>
      <c r="S37" s="12" t="s">
        <v>87</v>
      </c>
      <c r="Y37" s="44">
        <v>0.348550473</v>
      </c>
      <c r="Z37" s="44"/>
    </row>
    <row r="38" spans="7:26" ht="15">
      <c r="G38" s="42" t="s">
        <v>122</v>
      </c>
      <c r="H38" s="42" t="b">
        <v>0</v>
      </c>
      <c r="I38" s="42" t="e">
        <v>#NUM!</v>
      </c>
      <c r="Q38" s="40"/>
      <c r="R38" s="40"/>
      <c r="Y38" s="44"/>
      <c r="Z38" s="44"/>
    </row>
    <row r="39" spans="7:22" ht="15" customHeight="1">
      <c r="G39" s="42" t="s">
        <v>118</v>
      </c>
      <c r="H39" s="42" t="e">
        <v>#N/A</v>
      </c>
      <c r="I39" s="42" t="e">
        <v>#N/A</v>
      </c>
      <c r="K39" s="42" t="e">
        <v>#N/A</v>
      </c>
      <c r="L39" s="42" t="e">
        <v>#N/A</v>
      </c>
      <c r="P39" s="42">
        <v>15</v>
      </c>
      <c r="Q39" s="40" t="s">
        <v>44</v>
      </c>
      <c r="R39" s="40">
        <v>58</v>
      </c>
      <c r="S39" s="12" t="s">
        <v>88</v>
      </c>
      <c r="V39" s="44">
        <v>10.815966072</v>
      </c>
    </row>
    <row r="40" spans="7:26" ht="15">
      <c r="G40" s="42" t="s">
        <v>116</v>
      </c>
      <c r="H40" s="42" t="s">
        <v>146</v>
      </c>
      <c r="I40" s="42" t="s">
        <v>147</v>
      </c>
      <c r="K40" s="42" t="s">
        <v>148</v>
      </c>
      <c r="L40" s="42" t="s">
        <v>147</v>
      </c>
      <c r="P40" s="42">
        <v>15</v>
      </c>
      <c r="Q40" s="40"/>
      <c r="R40" s="40">
        <v>58</v>
      </c>
      <c r="S40" s="12" t="s">
        <v>89</v>
      </c>
      <c r="Z40" s="44">
        <v>19.757930393</v>
      </c>
    </row>
    <row r="41" spans="7:26" ht="15">
      <c r="G41" s="42" t="s">
        <v>117</v>
      </c>
      <c r="H41" s="42" t="s">
        <v>149</v>
      </c>
      <c r="I41" s="42" t="s">
        <v>150</v>
      </c>
      <c r="K41" s="42" t="s">
        <v>151</v>
      </c>
      <c r="L41" s="42" t="s">
        <v>152</v>
      </c>
      <c r="Q41" s="40"/>
      <c r="R41" s="40"/>
      <c r="Y41" s="44"/>
      <c r="Z41" s="44"/>
    </row>
    <row r="42" spans="8:23" ht="15">
      <c r="H42" s="42" t="e">
        <v>#N/A</v>
      </c>
      <c r="I42" s="42" t="e">
        <v>#N/A</v>
      </c>
      <c r="K42" s="42" t="e">
        <v>#N/A</v>
      </c>
      <c r="L42" s="42" t="e">
        <v>#N/A</v>
      </c>
      <c r="P42" s="42">
        <v>16</v>
      </c>
      <c r="Q42" s="40" t="s">
        <v>45</v>
      </c>
      <c r="R42" s="40">
        <v>54</v>
      </c>
      <c r="S42" s="12" t="s">
        <v>90</v>
      </c>
      <c r="W42" s="44">
        <v>5.230225501</v>
      </c>
    </row>
    <row r="43" spans="8:27" ht="15">
      <c r="H43" s="42" t="e">
        <v>#N/A</v>
      </c>
      <c r="I43" s="42" t="e">
        <v>#NUM!</v>
      </c>
      <c r="P43" s="42">
        <v>16</v>
      </c>
      <c r="Q43" s="40"/>
      <c r="R43" s="40">
        <v>54</v>
      </c>
      <c r="S43" s="12" t="s">
        <v>91</v>
      </c>
      <c r="AA43" s="44">
        <v>5.397760936</v>
      </c>
    </row>
    <row r="44" spans="16:23" ht="15">
      <c r="P44" s="42">
        <v>17</v>
      </c>
      <c r="Q44" s="40" t="s">
        <v>46</v>
      </c>
      <c r="R44" s="40">
        <v>22</v>
      </c>
      <c r="S44" s="12" t="s">
        <v>92</v>
      </c>
      <c r="W44" s="44">
        <v>4.323866075</v>
      </c>
    </row>
    <row r="45" spans="7:27" ht="15" customHeight="1">
      <c r="G45" s="42" t="s">
        <v>60</v>
      </c>
      <c r="P45" s="42">
        <v>17</v>
      </c>
      <c r="Q45" s="40"/>
      <c r="R45" s="40">
        <v>22</v>
      </c>
      <c r="S45" s="12" t="s">
        <v>93</v>
      </c>
      <c r="AA45" s="44">
        <v>2.712473051</v>
      </c>
    </row>
    <row r="46" spans="7:23" ht="15">
      <c r="G46" s="42" t="s">
        <v>122</v>
      </c>
      <c r="H46" s="42" t="b">
        <v>0</v>
      </c>
      <c r="I46" s="42" t="e">
        <v>#NUM!</v>
      </c>
      <c r="P46" s="42">
        <v>18</v>
      </c>
      <c r="Q46" s="40" t="s">
        <v>47</v>
      </c>
      <c r="R46" s="40">
        <v>21</v>
      </c>
      <c r="S46" s="12" t="s">
        <v>94</v>
      </c>
      <c r="W46" s="44">
        <v>9.125040909</v>
      </c>
    </row>
    <row r="47" spans="7:27" ht="15" customHeight="1">
      <c r="G47" s="42" t="s">
        <v>118</v>
      </c>
      <c r="H47" s="42" t="e">
        <v>#N/A</v>
      </c>
      <c r="I47" s="42" t="e">
        <v>#N/A</v>
      </c>
      <c r="K47" s="42" t="e">
        <v>#N/A</v>
      </c>
      <c r="L47" s="42" t="e">
        <v>#N/A</v>
      </c>
      <c r="P47" s="42">
        <v>18</v>
      </c>
      <c r="Q47" s="40"/>
      <c r="R47" s="40">
        <v>21</v>
      </c>
      <c r="S47" s="12" t="s">
        <v>95</v>
      </c>
      <c r="AA47" s="44">
        <v>7.399374324</v>
      </c>
    </row>
    <row r="48" spans="7:23" ht="15">
      <c r="G48" s="42" t="s">
        <v>116</v>
      </c>
      <c r="H48" s="42" t="s">
        <v>153</v>
      </c>
      <c r="I48" s="42" t="s">
        <v>147</v>
      </c>
      <c r="K48" s="42" t="s">
        <v>154</v>
      </c>
      <c r="L48" s="42" t="s">
        <v>147</v>
      </c>
      <c r="P48" s="42">
        <v>19</v>
      </c>
      <c r="Q48" s="40" t="s">
        <v>48</v>
      </c>
      <c r="R48" s="40">
        <v>37</v>
      </c>
      <c r="S48" s="12" t="s">
        <v>96</v>
      </c>
      <c r="W48" s="44">
        <v>21.102704667</v>
      </c>
    </row>
    <row r="49" spans="7:27" ht="15">
      <c r="G49" s="42" t="s">
        <v>117</v>
      </c>
      <c r="H49" s="42" t="s">
        <v>155</v>
      </c>
      <c r="I49" s="42" t="s">
        <v>155</v>
      </c>
      <c r="K49" s="42" t="s">
        <v>156</v>
      </c>
      <c r="L49" s="42" t="s">
        <v>157</v>
      </c>
      <c r="P49" s="42">
        <v>19</v>
      </c>
      <c r="Q49" s="40"/>
      <c r="R49" s="40">
        <v>37</v>
      </c>
      <c r="S49" s="12" t="s">
        <v>97</v>
      </c>
      <c r="AA49" s="44">
        <v>3.755916954</v>
      </c>
    </row>
    <row r="50" spans="8:23" ht="15">
      <c r="H50" s="42" t="e">
        <v>#N/A</v>
      </c>
      <c r="I50" s="42" t="e">
        <v>#N/A</v>
      </c>
      <c r="K50" s="42" t="e">
        <v>#N/A</v>
      </c>
      <c r="L50" s="42" t="e">
        <v>#N/A</v>
      </c>
      <c r="P50" s="42">
        <v>20</v>
      </c>
      <c r="Q50" s="40" t="s">
        <v>49</v>
      </c>
      <c r="R50" s="40">
        <v>40</v>
      </c>
      <c r="S50" s="12" t="s">
        <v>98</v>
      </c>
      <c r="W50" s="44">
        <v>11.555863155</v>
      </c>
    </row>
    <row r="51" spans="8:29" ht="15.75">
      <c r="H51" s="42" t="e">
        <v>#N/A</v>
      </c>
      <c r="I51" s="42" t="e">
        <v>#NUM!</v>
      </c>
      <c r="P51" s="42">
        <v>20</v>
      </c>
      <c r="Q51" s="40"/>
      <c r="R51" s="40">
        <v>40</v>
      </c>
      <c r="S51" s="12" t="s">
        <v>99</v>
      </c>
      <c r="AA51" s="44">
        <v>6.72644195</v>
      </c>
      <c r="AC51" s="65" t="s">
        <v>135</v>
      </c>
    </row>
    <row r="52" spans="16:23" ht="15">
      <c r="P52" s="42">
        <v>21</v>
      </c>
      <c r="Q52" s="40" t="s">
        <v>50</v>
      </c>
      <c r="R52" s="40">
        <v>19</v>
      </c>
      <c r="S52" s="12" t="s">
        <v>100</v>
      </c>
      <c r="W52" s="44">
        <v>15.56631011</v>
      </c>
    </row>
    <row r="53" spans="7:27" ht="15" customHeight="1">
      <c r="G53" s="42" t="s">
        <v>57</v>
      </c>
      <c r="P53" s="42">
        <v>21</v>
      </c>
      <c r="Q53" s="40"/>
      <c r="R53" s="40">
        <v>19</v>
      </c>
      <c r="S53" s="12" t="s">
        <v>101</v>
      </c>
      <c r="AA53" s="44">
        <v>5.739950727</v>
      </c>
    </row>
    <row r="54" spans="7:23" ht="15">
      <c r="G54" s="42" t="s">
        <v>122</v>
      </c>
      <c r="H54" s="42" t="b">
        <v>0</v>
      </c>
      <c r="I54" s="42" t="e">
        <v>#NUM!</v>
      </c>
      <c r="P54" s="42">
        <v>22</v>
      </c>
      <c r="Q54" s="40" t="s">
        <v>51</v>
      </c>
      <c r="R54" s="40">
        <v>24</v>
      </c>
      <c r="S54" s="12" t="s">
        <v>102</v>
      </c>
      <c r="W54" s="44">
        <v>39.495499424</v>
      </c>
    </row>
    <row r="55" spans="7:27" ht="15">
      <c r="G55" s="42" t="s">
        <v>118</v>
      </c>
      <c r="H55" s="42" t="e">
        <v>#N/A</v>
      </c>
      <c r="I55" s="42" t="e">
        <v>#N/A</v>
      </c>
      <c r="K55" s="42" t="e">
        <v>#N/A</v>
      </c>
      <c r="L55" s="42" t="e">
        <v>#N/A</v>
      </c>
      <c r="P55" s="42">
        <v>22</v>
      </c>
      <c r="Q55" s="40"/>
      <c r="R55" s="40">
        <v>24</v>
      </c>
      <c r="S55" s="12" t="s">
        <v>103</v>
      </c>
      <c r="AA55" s="44">
        <v>10.456594713</v>
      </c>
    </row>
    <row r="56" spans="7:23" ht="15">
      <c r="G56" s="42" t="s">
        <v>116</v>
      </c>
      <c r="H56" s="42" t="s">
        <v>158</v>
      </c>
      <c r="I56" s="42" t="s">
        <v>147</v>
      </c>
      <c r="K56" s="42" t="s">
        <v>159</v>
      </c>
      <c r="L56" s="42" t="s">
        <v>147</v>
      </c>
      <c r="P56" s="42">
        <v>23</v>
      </c>
      <c r="Q56" s="40" t="s">
        <v>52</v>
      </c>
      <c r="R56" s="40">
        <v>38</v>
      </c>
      <c r="S56" s="12" t="s">
        <v>104</v>
      </c>
      <c r="W56" s="44">
        <v>9.683040535</v>
      </c>
    </row>
    <row r="57" spans="7:27" ht="15">
      <c r="G57" s="42" t="s">
        <v>117</v>
      </c>
      <c r="H57" s="42" t="s">
        <v>160</v>
      </c>
      <c r="I57" s="42" t="s">
        <v>161</v>
      </c>
      <c r="K57" s="42" t="s">
        <v>162</v>
      </c>
      <c r="L57" s="42" t="s">
        <v>163</v>
      </c>
      <c r="P57" s="42">
        <v>23</v>
      </c>
      <c r="Q57" s="40"/>
      <c r="R57" s="40">
        <v>38</v>
      </c>
      <c r="S57" s="12" t="s">
        <v>105</v>
      </c>
      <c r="AA57" s="44">
        <v>14.549625444</v>
      </c>
    </row>
    <row r="58" spans="8:23" ht="15">
      <c r="H58" s="42" t="e">
        <v>#N/A</v>
      </c>
      <c r="I58" s="42" t="e">
        <v>#N/A</v>
      </c>
      <c r="K58" s="42" t="e">
        <v>#N/A</v>
      </c>
      <c r="L58" s="42" t="e">
        <v>#N/A</v>
      </c>
      <c r="P58" s="42">
        <v>24</v>
      </c>
      <c r="Q58" s="40" t="s">
        <v>53</v>
      </c>
      <c r="R58" s="40">
        <v>30</v>
      </c>
      <c r="S58" s="12" t="s">
        <v>106</v>
      </c>
      <c r="W58" s="44">
        <v>7.045044828</v>
      </c>
    </row>
    <row r="59" spans="8:27" ht="15">
      <c r="H59" s="42" t="e">
        <v>#N/A</v>
      </c>
      <c r="I59" s="42" t="e">
        <v>#NUM!</v>
      </c>
      <c r="P59" s="42">
        <v>24</v>
      </c>
      <c r="Q59" s="40"/>
      <c r="R59" s="40">
        <v>30</v>
      </c>
      <c r="S59" s="12" t="s">
        <v>107</v>
      </c>
      <c r="AA59" s="44">
        <v>3.702597935</v>
      </c>
    </row>
    <row r="60" spans="20:28" ht="15">
      <c r="T60" s="56"/>
      <c r="AB60" s="10" t="s">
        <v>79</v>
      </c>
    </row>
    <row r="61" spans="8:28" ht="15" customHeight="1">
      <c r="H61" s="80" t="s">
        <v>123</v>
      </c>
      <c r="I61" s="80"/>
      <c r="J61" s="80"/>
      <c r="K61" s="80"/>
      <c r="L61" s="80"/>
      <c r="M61" s="80"/>
      <c r="N61" s="80"/>
      <c r="O61" s="80"/>
      <c r="T61" s="56"/>
      <c r="X61" s="56"/>
      <c r="AB61" s="10" t="s">
        <v>79</v>
      </c>
    </row>
    <row r="62" spans="8:28" ht="15">
      <c r="H62" s="80"/>
      <c r="I62" s="80"/>
      <c r="J62" s="80"/>
      <c r="K62" s="80"/>
      <c r="L62" s="80"/>
      <c r="M62" s="80"/>
      <c r="N62" s="80"/>
      <c r="O62" s="80"/>
      <c r="P62" s="80"/>
      <c r="T62" s="42" t="s">
        <v>24</v>
      </c>
      <c r="U62" s="42" t="s">
        <v>58</v>
      </c>
      <c r="W62" s="42" t="s">
        <v>25</v>
      </c>
      <c r="X62" s="42" t="s">
        <v>26</v>
      </c>
      <c r="Y62" s="42" t="s">
        <v>59</v>
      </c>
      <c r="AA62" s="42" t="s">
        <v>27</v>
      </c>
      <c r="AB62" s="10" t="s">
        <v>79</v>
      </c>
    </row>
    <row r="63" spans="8:28" ht="15">
      <c r="H63" s="80" t="e">
        <v>#N/A</v>
      </c>
      <c r="I63" s="80"/>
      <c r="J63" s="80"/>
      <c r="K63" s="80"/>
      <c r="L63" s="80"/>
      <c r="M63" s="80"/>
      <c r="N63" s="80"/>
      <c r="O63" s="80"/>
      <c r="P63" s="80"/>
      <c r="S63" s="12" t="s">
        <v>61</v>
      </c>
      <c r="T63" s="10">
        <v>0.07369388735020697</v>
      </c>
      <c r="U63" s="10">
        <v>0</v>
      </c>
      <c r="V63" s="10"/>
      <c r="W63" s="10">
        <v>0</v>
      </c>
      <c r="X63" s="10">
        <v>0</v>
      </c>
      <c r="Y63" s="10">
        <v>0</v>
      </c>
      <c r="Z63" s="10"/>
      <c r="AA63" s="10">
        <v>0</v>
      </c>
      <c r="AB63" s="10" t="s">
        <v>79</v>
      </c>
    </row>
    <row r="64" spans="8:28" ht="15">
      <c r="H64" s="80"/>
      <c r="I64" s="80"/>
      <c r="J64" s="80"/>
      <c r="K64" s="80"/>
      <c r="L64" s="80"/>
      <c r="M64" s="80"/>
      <c r="N64" s="80"/>
      <c r="O64" s="80"/>
      <c r="P64" s="80"/>
      <c r="S64" s="12" t="s">
        <v>62</v>
      </c>
      <c r="T64" s="10">
        <v>0</v>
      </c>
      <c r="U64" s="10">
        <v>0</v>
      </c>
      <c r="V64" s="10"/>
      <c r="W64" s="10">
        <v>0</v>
      </c>
      <c r="X64" s="10">
        <v>0.017312355135427115</v>
      </c>
      <c r="Y64" s="10">
        <v>0</v>
      </c>
      <c r="Z64" s="10"/>
      <c r="AA64" s="10">
        <v>0</v>
      </c>
      <c r="AB64" s="10" t="s">
        <v>79</v>
      </c>
    </row>
    <row r="65" spans="8:28" ht="15" customHeight="1">
      <c r="H65" s="74" t="e">
        <v>#NUM!</v>
      </c>
      <c r="I65" s="74"/>
      <c r="J65" s="74"/>
      <c r="K65" s="74"/>
      <c r="L65" s="74"/>
      <c r="M65" s="74"/>
      <c r="N65" s="74"/>
      <c r="O65" s="74"/>
      <c r="P65" s="80"/>
      <c r="S65" s="12" t="s">
        <v>63</v>
      </c>
      <c r="T65" s="10">
        <v>0.37959923450420097</v>
      </c>
      <c r="U65" s="10">
        <v>0</v>
      </c>
      <c r="V65" s="10"/>
      <c r="W65" s="10">
        <v>0</v>
      </c>
      <c r="X65" s="10">
        <v>0</v>
      </c>
      <c r="Y65" s="10">
        <v>0</v>
      </c>
      <c r="Z65" s="10"/>
      <c r="AA65" s="10">
        <v>0</v>
      </c>
      <c r="AB65" s="10" t="s">
        <v>79</v>
      </c>
    </row>
    <row r="66" spans="8:28" ht="15">
      <c r="H66" s="74"/>
      <c r="I66" s="74"/>
      <c r="J66" s="74"/>
      <c r="K66" s="74"/>
      <c r="L66" s="74"/>
      <c r="M66" s="74"/>
      <c r="N66" s="74"/>
      <c r="O66" s="74"/>
      <c r="P66" s="74"/>
      <c r="S66" s="12" t="s">
        <v>64</v>
      </c>
      <c r="T66" s="10">
        <v>0</v>
      </c>
      <c r="U66" s="10">
        <v>0</v>
      </c>
      <c r="V66" s="10"/>
      <c r="W66" s="10">
        <v>0</v>
      </c>
      <c r="X66" s="10">
        <v>0.14297646103538295</v>
      </c>
      <c r="Y66" s="10">
        <v>0</v>
      </c>
      <c r="Z66" s="10"/>
      <c r="AA66" s="10">
        <v>0</v>
      </c>
      <c r="AB66" s="10" t="s">
        <v>79</v>
      </c>
    </row>
    <row r="67" spans="16:28" ht="15">
      <c r="P67" s="74"/>
      <c r="S67" s="12" t="s">
        <v>65</v>
      </c>
      <c r="T67" s="10">
        <v>0.11384592794064048</v>
      </c>
      <c r="U67" s="10">
        <v>0</v>
      </c>
      <c r="V67" s="10"/>
      <c r="W67" s="10">
        <v>0</v>
      </c>
      <c r="X67" s="10">
        <v>0</v>
      </c>
      <c r="Y67" s="10">
        <v>0</v>
      </c>
      <c r="Z67" s="10"/>
      <c r="AA67" s="10">
        <v>0</v>
      </c>
      <c r="AB67" s="10" t="s">
        <v>79</v>
      </c>
    </row>
    <row r="68" spans="8:28" ht="15">
      <c r="H68" s="42" t="s">
        <v>125</v>
      </c>
      <c r="S68" s="12" t="s">
        <v>66</v>
      </c>
      <c r="T68" s="10">
        <v>0</v>
      </c>
      <c r="U68" s="10">
        <v>0</v>
      </c>
      <c r="V68" s="10"/>
      <c r="W68" s="10">
        <v>0</v>
      </c>
      <c r="X68" s="10">
        <v>0.7085910223980884</v>
      </c>
      <c r="Y68" s="10">
        <v>0</v>
      </c>
      <c r="Z68" s="10"/>
      <c r="AA68" s="10">
        <v>0</v>
      </c>
      <c r="AB68" s="10" t="s">
        <v>79</v>
      </c>
    </row>
    <row r="69" spans="8:28" ht="15">
      <c r="H69" s="80" t="e">
        <v>#N/A</v>
      </c>
      <c r="I69" s="80"/>
      <c r="J69" s="80"/>
      <c r="K69" s="80"/>
      <c r="L69" s="80"/>
      <c r="M69" s="80"/>
      <c r="N69" s="80"/>
      <c r="O69" s="80"/>
      <c r="S69" s="12" t="s">
        <v>67</v>
      </c>
      <c r="T69" s="10">
        <v>0.4055170470006903</v>
      </c>
      <c r="U69" s="10">
        <v>0</v>
      </c>
      <c r="V69" s="10"/>
      <c r="W69" s="10">
        <v>0</v>
      </c>
      <c r="X69" s="10">
        <v>0</v>
      </c>
      <c r="Y69" s="10">
        <v>0</v>
      </c>
      <c r="Z69" s="10"/>
      <c r="AA69" s="10">
        <v>0</v>
      </c>
      <c r="AB69" s="10" t="s">
        <v>79</v>
      </c>
    </row>
    <row r="70" spans="8:28" ht="15">
      <c r="H70" s="80"/>
      <c r="I70" s="80"/>
      <c r="J70" s="80"/>
      <c r="K70" s="80"/>
      <c r="L70" s="80"/>
      <c r="M70" s="80"/>
      <c r="N70" s="80"/>
      <c r="O70" s="80"/>
      <c r="P70" s="80"/>
      <c r="S70" s="12" t="s">
        <v>68</v>
      </c>
      <c r="T70" s="10">
        <v>0</v>
      </c>
      <c r="U70" s="10">
        <v>0</v>
      </c>
      <c r="V70" s="10"/>
      <c r="W70" s="10">
        <v>0</v>
      </c>
      <c r="X70" s="10">
        <v>0.08102825170551217</v>
      </c>
      <c r="Y70" s="10">
        <v>0</v>
      </c>
      <c r="Z70" s="10"/>
      <c r="AA70" s="10">
        <v>0</v>
      </c>
      <c r="AB70" s="10" t="s">
        <v>79</v>
      </c>
    </row>
    <row r="71" spans="8:28" ht="15">
      <c r="H71" s="74" t="e">
        <v>#NUM!</v>
      </c>
      <c r="I71" s="74"/>
      <c r="J71" s="74"/>
      <c r="K71" s="74"/>
      <c r="L71" s="74"/>
      <c r="M71" s="74"/>
      <c r="N71" s="74"/>
      <c r="O71" s="74"/>
      <c r="P71" s="80"/>
      <c r="S71" s="12" t="s">
        <v>69</v>
      </c>
      <c r="T71" s="10">
        <v>0.027343903204261305</v>
      </c>
      <c r="U71" s="10">
        <v>0</v>
      </c>
      <c r="V71" s="10"/>
      <c r="W71" s="10">
        <v>0</v>
      </c>
      <c r="X71" s="10">
        <v>0</v>
      </c>
      <c r="Y71" s="10">
        <v>0</v>
      </c>
      <c r="Z71" s="10"/>
      <c r="AA71" s="10">
        <v>0</v>
      </c>
      <c r="AB71" s="10" t="s">
        <v>79</v>
      </c>
    </row>
    <row r="72" spans="8:28" ht="15">
      <c r="H72" s="74"/>
      <c r="I72" s="74"/>
      <c r="J72" s="74"/>
      <c r="K72" s="74"/>
      <c r="L72" s="74"/>
      <c r="M72" s="74"/>
      <c r="N72" s="74"/>
      <c r="O72" s="74"/>
      <c r="P72" s="74"/>
      <c r="S72" s="12" t="s">
        <v>70</v>
      </c>
      <c r="T72" s="10">
        <v>0</v>
      </c>
      <c r="U72" s="10">
        <v>0</v>
      </c>
      <c r="V72" s="10"/>
      <c r="W72" s="10">
        <v>0</v>
      </c>
      <c r="X72" s="10">
        <v>0.05009190972558938</v>
      </c>
      <c r="Y72" s="10">
        <v>0</v>
      </c>
      <c r="Z72" s="10"/>
      <c r="AA72" s="10">
        <v>0</v>
      </c>
      <c r="AB72" s="10" t="s">
        <v>79</v>
      </c>
    </row>
    <row r="73" spans="16:28" ht="15">
      <c r="P73" s="74"/>
      <c r="S73" s="12" t="s">
        <v>71</v>
      </c>
      <c r="T73" s="10">
        <v>0</v>
      </c>
      <c r="U73" s="52">
        <v>0.09362889114407351</v>
      </c>
      <c r="V73" s="52"/>
      <c r="W73" s="10">
        <v>0</v>
      </c>
      <c r="X73" s="10">
        <v>0</v>
      </c>
      <c r="Y73" s="10">
        <v>0</v>
      </c>
      <c r="Z73" s="10"/>
      <c r="AA73" s="10">
        <v>0</v>
      </c>
      <c r="AB73" s="10" t="s">
        <v>79</v>
      </c>
    </row>
    <row r="74" spans="8:28" ht="15">
      <c r="H74" s="42" t="s">
        <v>124</v>
      </c>
      <c r="S74" s="12" t="s">
        <v>72</v>
      </c>
      <c r="T74" s="10">
        <v>0</v>
      </c>
      <c r="U74" s="52">
        <v>0</v>
      </c>
      <c r="V74" s="52"/>
      <c r="W74" s="10">
        <v>0</v>
      </c>
      <c r="X74" s="10">
        <v>0</v>
      </c>
      <c r="Y74" s="10">
        <v>0.026340243673950787</v>
      </c>
      <c r="Z74" s="10"/>
      <c r="AA74" s="10">
        <v>0</v>
      </c>
      <c r="AB74" s="10" t="s">
        <v>79</v>
      </c>
    </row>
    <row r="75" spans="8:28" ht="15">
      <c r="H75" s="80" t="e">
        <v>#N/A</v>
      </c>
      <c r="I75" s="80"/>
      <c r="J75" s="80"/>
      <c r="K75" s="80"/>
      <c r="L75" s="80"/>
      <c r="M75" s="80"/>
      <c r="N75" s="80"/>
      <c r="O75" s="80"/>
      <c r="S75" s="12" t="s">
        <v>73</v>
      </c>
      <c r="T75" s="10">
        <v>0</v>
      </c>
      <c r="U75" s="52">
        <v>0.14020307386763123</v>
      </c>
      <c r="V75" s="52"/>
      <c r="W75" s="10">
        <v>0</v>
      </c>
      <c r="X75" s="10">
        <v>0</v>
      </c>
      <c r="Y75" s="10">
        <v>0</v>
      </c>
      <c r="Z75" s="10"/>
      <c r="AA75" s="10">
        <v>0</v>
      </c>
      <c r="AB75" s="10" t="s">
        <v>79</v>
      </c>
    </row>
    <row r="76" spans="8:28" ht="15">
      <c r="H76" s="80"/>
      <c r="I76" s="80"/>
      <c r="J76" s="80"/>
      <c r="K76" s="80"/>
      <c r="L76" s="80"/>
      <c r="M76" s="80"/>
      <c r="N76" s="80"/>
      <c r="O76" s="80"/>
      <c r="P76" s="80"/>
      <c r="S76" s="12" t="s">
        <v>74</v>
      </c>
      <c r="T76" s="10">
        <v>0</v>
      </c>
      <c r="U76" s="52">
        <v>0</v>
      </c>
      <c r="V76" s="52"/>
      <c r="W76" s="10">
        <v>0</v>
      </c>
      <c r="X76" s="10">
        <v>0</v>
      </c>
      <c r="Y76" s="10">
        <v>0.07287585987218875</v>
      </c>
      <c r="Z76" s="10"/>
      <c r="AA76" s="10">
        <v>0</v>
      </c>
      <c r="AB76" s="10" t="s">
        <v>79</v>
      </c>
    </row>
    <row r="77" spans="8:28" ht="15">
      <c r="H77" s="74" t="e">
        <v>#NUM!</v>
      </c>
      <c r="I77" s="74"/>
      <c r="J77" s="74"/>
      <c r="K77" s="74"/>
      <c r="L77" s="74"/>
      <c r="M77" s="74"/>
      <c r="N77" s="74"/>
      <c r="O77" s="74"/>
      <c r="P77" s="80"/>
      <c r="S77" s="12" t="s">
        <v>75</v>
      </c>
      <c r="T77" s="10">
        <v>0</v>
      </c>
      <c r="U77" s="52">
        <v>0.12626642100924837</v>
      </c>
      <c r="V77" s="52"/>
      <c r="W77" s="10">
        <v>0</v>
      </c>
      <c r="X77" s="10">
        <v>0</v>
      </c>
      <c r="Y77" s="10">
        <v>0</v>
      </c>
      <c r="Z77" s="10"/>
      <c r="AA77" s="10">
        <v>0</v>
      </c>
      <c r="AB77" s="10" t="s">
        <v>79</v>
      </c>
    </row>
    <row r="78" spans="8:28" ht="15">
      <c r="H78" s="74"/>
      <c r="I78" s="74"/>
      <c r="J78" s="74"/>
      <c r="K78" s="74"/>
      <c r="L78" s="74"/>
      <c r="M78" s="74"/>
      <c r="N78" s="74"/>
      <c r="O78" s="74"/>
      <c r="P78" s="74"/>
      <c r="S78" s="12" t="s">
        <v>76</v>
      </c>
      <c r="T78" s="10">
        <v>0</v>
      </c>
      <c r="U78" s="52">
        <v>0</v>
      </c>
      <c r="V78" s="52"/>
      <c r="W78" s="10">
        <v>0</v>
      </c>
      <c r="X78" s="10">
        <v>0</v>
      </c>
      <c r="Y78" s="10">
        <v>0.2695024760763343</v>
      </c>
      <c r="Z78" s="10"/>
      <c r="AA78" s="10">
        <v>0</v>
      </c>
      <c r="AB78" s="10" t="s">
        <v>79</v>
      </c>
    </row>
    <row r="79" spans="16:28" ht="15">
      <c r="P79" s="74"/>
      <c r="S79" s="12" t="s">
        <v>77</v>
      </c>
      <c r="T79" s="10">
        <v>0</v>
      </c>
      <c r="U79" s="52">
        <v>0.07454973308367564</v>
      </c>
      <c r="V79" s="52"/>
      <c r="W79" s="10">
        <v>0</v>
      </c>
      <c r="X79" s="10">
        <v>0</v>
      </c>
      <c r="Y79" s="10">
        <v>0</v>
      </c>
      <c r="Z79" s="10"/>
      <c r="AA79" s="10">
        <v>0</v>
      </c>
      <c r="AB79" s="10" t="s">
        <v>79</v>
      </c>
    </row>
    <row r="80" spans="8:28" ht="15" customHeight="1">
      <c r="H80" s="78" t="e">
        <v>#N/A</v>
      </c>
      <c r="I80" s="78"/>
      <c r="J80" s="78"/>
      <c r="K80" s="78"/>
      <c r="L80" s="78"/>
      <c r="M80" s="78"/>
      <c r="N80" s="78"/>
      <c r="O80" s="78"/>
      <c r="S80" s="12" t="s">
        <v>78</v>
      </c>
      <c r="T80" s="10">
        <v>0</v>
      </c>
      <c r="U80" s="52">
        <v>0</v>
      </c>
      <c r="V80" s="52"/>
      <c r="W80" s="10">
        <v>0</v>
      </c>
      <c r="X80" s="10">
        <v>0</v>
      </c>
      <c r="Y80" s="10">
        <v>0.19200639346261036</v>
      </c>
      <c r="Z80" s="10"/>
      <c r="AA80" s="10">
        <v>0</v>
      </c>
      <c r="AB80" s="10" t="s">
        <v>79</v>
      </c>
    </row>
    <row r="81" spans="8:28" ht="15">
      <c r="H81" s="78"/>
      <c r="I81" s="78"/>
      <c r="J81" s="78"/>
      <c r="K81" s="78"/>
      <c r="L81" s="78"/>
      <c r="M81" s="78"/>
      <c r="N81" s="78"/>
      <c r="O81" s="78"/>
      <c r="P81" s="78"/>
      <c r="S81" s="12" t="s">
        <v>39</v>
      </c>
      <c r="T81" s="10">
        <v>0</v>
      </c>
      <c r="U81" s="52">
        <v>0.3185200499654336</v>
      </c>
      <c r="V81" s="52"/>
      <c r="W81" s="10">
        <v>0</v>
      </c>
      <c r="X81" s="10">
        <v>0</v>
      </c>
      <c r="Y81" s="10">
        <v>0</v>
      </c>
      <c r="Z81" s="10"/>
      <c r="AA81" s="10">
        <v>0</v>
      </c>
      <c r="AB81" s="10" t="s">
        <v>79</v>
      </c>
    </row>
    <row r="82" spans="8:28" ht="15">
      <c r="H82" s="78"/>
      <c r="I82" s="78"/>
      <c r="J82" s="78"/>
      <c r="K82" s="78"/>
      <c r="L82" s="78"/>
      <c r="M82" s="78"/>
      <c r="N82" s="78"/>
      <c r="O82" s="78"/>
      <c r="P82" s="78"/>
      <c r="S82" s="12" t="s">
        <v>79</v>
      </c>
      <c r="T82" s="10">
        <v>0</v>
      </c>
      <c r="U82" s="52">
        <v>0</v>
      </c>
      <c r="V82" s="52"/>
      <c r="W82" s="10">
        <v>0</v>
      </c>
      <c r="X82" s="10">
        <v>0</v>
      </c>
      <c r="Y82" s="10">
        <v>0.16015540828661398</v>
      </c>
      <c r="Z82" s="10"/>
      <c r="AA82" s="10">
        <v>0</v>
      </c>
      <c r="AB82" s="10" t="s">
        <v>79</v>
      </c>
    </row>
    <row r="83" spans="8:28" ht="15">
      <c r="H83" s="78"/>
      <c r="I83" s="78"/>
      <c r="J83" s="78"/>
      <c r="K83" s="78"/>
      <c r="L83" s="78"/>
      <c r="M83" s="78"/>
      <c r="N83" s="78"/>
      <c r="O83" s="78"/>
      <c r="P83" s="78"/>
      <c r="S83" s="12" t="s">
        <v>80</v>
      </c>
      <c r="T83" s="10">
        <v>0</v>
      </c>
      <c r="U83" s="52">
        <v>0.08695908648908623</v>
      </c>
      <c r="V83" s="52"/>
      <c r="W83" s="10">
        <v>0</v>
      </c>
      <c r="X83" s="10">
        <v>0</v>
      </c>
      <c r="Y83" s="10">
        <v>0</v>
      </c>
      <c r="Z83" s="10"/>
      <c r="AA83" s="10">
        <v>0</v>
      </c>
      <c r="AB83" s="10" t="s">
        <v>79</v>
      </c>
    </row>
    <row r="84" spans="8:28" ht="15">
      <c r="H84" s="78"/>
      <c r="I84" s="78"/>
      <c r="J84" s="78"/>
      <c r="K84" s="78"/>
      <c r="L84" s="78"/>
      <c r="M84" s="78"/>
      <c r="N84" s="78"/>
      <c r="O84" s="78"/>
      <c r="P84" s="78"/>
      <c r="S84" s="12" t="s">
        <v>81</v>
      </c>
      <c r="T84" s="10">
        <v>0</v>
      </c>
      <c r="U84" s="52">
        <v>0</v>
      </c>
      <c r="V84" s="52"/>
      <c r="W84" s="10">
        <v>0</v>
      </c>
      <c r="X84" s="10">
        <v>0</v>
      </c>
      <c r="Y84" s="10">
        <v>0.007382553661289931</v>
      </c>
      <c r="Z84" s="10"/>
      <c r="AA84" s="10">
        <v>0</v>
      </c>
      <c r="AB84" s="10" t="s">
        <v>79</v>
      </c>
    </row>
    <row r="85" spans="8:28" ht="15">
      <c r="H85" s="78"/>
      <c r="I85" s="78"/>
      <c r="J85" s="78"/>
      <c r="K85" s="78"/>
      <c r="L85" s="78"/>
      <c r="M85" s="78"/>
      <c r="N85" s="78"/>
      <c r="O85" s="78"/>
      <c r="P85" s="78"/>
      <c r="S85" s="12" t="s">
        <v>82</v>
      </c>
      <c r="T85" s="10">
        <v>0</v>
      </c>
      <c r="U85" s="52">
        <v>0.11567897725518622</v>
      </c>
      <c r="V85" s="52"/>
      <c r="W85" s="10">
        <v>0</v>
      </c>
      <c r="X85" s="10">
        <v>0</v>
      </c>
      <c r="Y85" s="10">
        <v>0</v>
      </c>
      <c r="Z85" s="10"/>
      <c r="AA85" s="10">
        <v>0</v>
      </c>
      <c r="AB85" s="10" t="s">
        <v>79</v>
      </c>
    </row>
    <row r="86" spans="8:28" ht="15">
      <c r="H86" s="78"/>
      <c r="I86" s="78"/>
      <c r="J86" s="78"/>
      <c r="K86" s="78"/>
      <c r="L86" s="78"/>
      <c r="M86" s="78"/>
      <c r="N86" s="78"/>
      <c r="O86" s="78"/>
      <c r="P86" s="78"/>
      <c r="S86" s="12" t="s">
        <v>83</v>
      </c>
      <c r="T86" s="10">
        <v>0</v>
      </c>
      <c r="U86" s="52">
        <v>0</v>
      </c>
      <c r="V86" s="52"/>
      <c r="W86" s="10">
        <v>0</v>
      </c>
      <c r="X86" s="10">
        <v>0</v>
      </c>
      <c r="Y86" s="10">
        <v>0.2462761647074711</v>
      </c>
      <c r="Z86" s="10"/>
      <c r="AA86" s="10">
        <v>0</v>
      </c>
      <c r="AB86" s="10" t="s">
        <v>79</v>
      </c>
    </row>
    <row r="87" spans="8:28" ht="15">
      <c r="H87" s="78"/>
      <c r="I87" s="78"/>
      <c r="J87" s="78"/>
      <c r="K87" s="78"/>
      <c r="L87" s="78"/>
      <c r="M87" s="78"/>
      <c r="N87" s="78"/>
      <c r="O87" s="78"/>
      <c r="P87" s="78"/>
      <c r="S87" s="12" t="s">
        <v>84</v>
      </c>
      <c r="T87" s="10">
        <v>0</v>
      </c>
      <c r="U87" s="52">
        <v>0.04339583695037183</v>
      </c>
      <c r="V87" s="52"/>
      <c r="W87" s="10">
        <v>0</v>
      </c>
      <c r="X87" s="10">
        <v>0</v>
      </c>
      <c r="Y87" s="10">
        <v>0</v>
      </c>
      <c r="Z87" s="10"/>
      <c r="AA87" s="10">
        <v>0</v>
      </c>
      <c r="AB87" s="10" t="s">
        <v>79</v>
      </c>
    </row>
    <row r="88" spans="8:28" ht="15">
      <c r="H88" s="78"/>
      <c r="I88" s="78"/>
      <c r="J88" s="78"/>
      <c r="K88" s="78"/>
      <c r="L88" s="78"/>
      <c r="M88" s="78"/>
      <c r="N88" s="78"/>
      <c r="O88" s="78"/>
      <c r="P88" s="78"/>
      <c r="S88" s="12" t="s">
        <v>85</v>
      </c>
      <c r="T88" s="10">
        <v>0</v>
      </c>
      <c r="U88" s="52">
        <v>0</v>
      </c>
      <c r="V88" s="52"/>
      <c r="W88" s="10">
        <v>0</v>
      </c>
      <c r="X88" s="10">
        <v>0</v>
      </c>
      <c r="Y88" s="10">
        <v>0.021006133676453376</v>
      </c>
      <c r="Z88" s="10"/>
      <c r="AA88" s="10">
        <v>0</v>
      </c>
      <c r="AB88" s="10" t="s">
        <v>79</v>
      </c>
    </row>
    <row r="89" spans="8:28" ht="15">
      <c r="H89" s="78"/>
      <c r="I89" s="78"/>
      <c r="J89" s="78"/>
      <c r="K89" s="78"/>
      <c r="L89" s="78"/>
      <c r="M89" s="78"/>
      <c r="N89" s="78"/>
      <c r="O89" s="78"/>
      <c r="P89" s="78"/>
      <c r="S89" s="12" t="s">
        <v>86</v>
      </c>
      <c r="T89" s="10">
        <v>0</v>
      </c>
      <c r="U89" s="52">
        <v>0.000797930235293343</v>
      </c>
      <c r="V89" s="52"/>
      <c r="W89" s="10">
        <v>0</v>
      </c>
      <c r="X89" s="10">
        <v>0</v>
      </c>
      <c r="Y89" s="10">
        <v>0</v>
      </c>
      <c r="Z89" s="10"/>
      <c r="AA89" s="10">
        <v>0</v>
      </c>
      <c r="AB89" s="10" t="s">
        <v>79</v>
      </c>
    </row>
    <row r="90" spans="8:28" ht="15">
      <c r="H90" s="78"/>
      <c r="I90" s="78"/>
      <c r="J90" s="78"/>
      <c r="K90" s="78"/>
      <c r="L90" s="78"/>
      <c r="M90" s="78"/>
      <c r="N90" s="78"/>
      <c r="O90" s="78"/>
      <c r="P90" s="78"/>
      <c r="S90" s="12" t="s">
        <v>87</v>
      </c>
      <c r="T90" s="10">
        <v>0</v>
      </c>
      <c r="U90" s="52">
        <v>0</v>
      </c>
      <c r="V90" s="52"/>
      <c r="W90" s="10">
        <v>0</v>
      </c>
      <c r="X90" s="10">
        <v>0</v>
      </c>
      <c r="Y90" s="10">
        <v>0.00445476658308742</v>
      </c>
      <c r="Z90" s="10"/>
      <c r="AA90" s="10">
        <v>0</v>
      </c>
      <c r="AB90" s="10" t="s">
        <v>79</v>
      </c>
    </row>
    <row r="91" spans="8:28" ht="15">
      <c r="H91" s="62"/>
      <c r="I91" s="62"/>
      <c r="J91" s="62"/>
      <c r="K91" s="62"/>
      <c r="L91" s="62"/>
      <c r="M91" s="62"/>
      <c r="N91" s="62"/>
      <c r="O91" s="62"/>
      <c r="P91" s="78"/>
      <c r="S91" s="12" t="s">
        <v>88</v>
      </c>
      <c r="T91" s="10">
        <v>0</v>
      </c>
      <c r="U91" s="52">
        <v>0.22856672074395576</v>
      </c>
      <c r="V91" s="52"/>
      <c r="W91" s="10">
        <v>0</v>
      </c>
      <c r="X91" s="10">
        <v>0</v>
      </c>
      <c r="Y91" s="10">
        <v>0</v>
      </c>
      <c r="Z91" s="10"/>
      <c r="AA91" s="10">
        <v>0</v>
      </c>
      <c r="AB91" s="10" t="s">
        <v>79</v>
      </c>
    </row>
    <row r="92" spans="8:28" ht="15" customHeight="1">
      <c r="H92" s="79" t="e">
        <v>#NAME?</v>
      </c>
      <c r="I92" s="79"/>
      <c r="J92" s="79"/>
      <c r="K92" s="79"/>
      <c r="L92" s="79"/>
      <c r="M92" s="79"/>
      <c r="N92" s="79"/>
      <c r="O92" s="79"/>
      <c r="P92" s="62"/>
      <c r="S92" s="12" t="s">
        <v>89</v>
      </c>
      <c r="T92" s="10">
        <v>0</v>
      </c>
      <c r="U92" s="10">
        <v>0</v>
      </c>
      <c r="V92" s="10"/>
      <c r="W92" s="10">
        <v>0</v>
      </c>
      <c r="X92" s="10">
        <v>0</v>
      </c>
      <c r="Y92" s="10">
        <v>0.2525228765525264</v>
      </c>
      <c r="Z92" s="10"/>
      <c r="AA92" s="10">
        <v>0</v>
      </c>
      <c r="AB92" s="10" t="s">
        <v>79</v>
      </c>
    </row>
    <row r="93" spans="8:28" ht="15">
      <c r="H93" s="79"/>
      <c r="I93" s="79"/>
      <c r="J93" s="79"/>
      <c r="K93" s="79"/>
      <c r="L93" s="79"/>
      <c r="M93" s="79"/>
      <c r="N93" s="79"/>
      <c r="O93" s="79"/>
      <c r="P93" s="79"/>
      <c r="S93" s="12" t="s">
        <v>90</v>
      </c>
      <c r="T93" s="10">
        <v>0</v>
      </c>
      <c r="U93" s="10">
        <v>0</v>
      </c>
      <c r="V93" s="10"/>
      <c r="W93" s="10">
        <v>0.04247809349589317</v>
      </c>
      <c r="X93" s="10">
        <v>0</v>
      </c>
      <c r="Y93" s="10">
        <v>0</v>
      </c>
      <c r="Z93" s="10"/>
      <c r="AA93" s="10">
        <v>0</v>
      </c>
      <c r="AB93" s="10" t="s">
        <v>79</v>
      </c>
    </row>
    <row r="94" spans="8:28" ht="15">
      <c r="H94" s="62"/>
      <c r="I94" s="62"/>
      <c r="J94" s="62"/>
      <c r="K94" s="62"/>
      <c r="L94" s="62"/>
      <c r="M94" s="62"/>
      <c r="N94" s="62"/>
      <c r="O94" s="62"/>
      <c r="P94" s="79"/>
      <c r="S94" s="12" t="s">
        <v>91</v>
      </c>
      <c r="T94" s="10">
        <v>0</v>
      </c>
      <c r="U94" s="10">
        <v>0</v>
      </c>
      <c r="V94" s="10"/>
      <c r="W94" s="10">
        <v>0</v>
      </c>
      <c r="X94" s="10">
        <v>0</v>
      </c>
      <c r="Y94" s="10">
        <v>0</v>
      </c>
      <c r="Z94" s="10"/>
      <c r="AA94" s="10">
        <v>0.08930667113258801</v>
      </c>
      <c r="AB94" s="10" t="s">
        <v>79</v>
      </c>
    </row>
    <row r="95" spans="8:28" ht="15">
      <c r="H95" s="62"/>
      <c r="I95" s="62"/>
      <c r="J95" s="62"/>
      <c r="K95" s="62"/>
      <c r="L95" s="62"/>
      <c r="M95" s="62"/>
      <c r="N95" s="62"/>
      <c r="O95" s="62"/>
      <c r="P95" s="62"/>
      <c r="S95" s="12" t="s">
        <v>92</v>
      </c>
      <c r="T95" s="10">
        <v>0</v>
      </c>
      <c r="U95" s="10">
        <v>0</v>
      </c>
      <c r="V95" s="10"/>
      <c r="W95" s="10">
        <v>0.03511695382205866</v>
      </c>
      <c r="X95" s="10">
        <v>0</v>
      </c>
      <c r="Y95" s="10">
        <v>0</v>
      </c>
      <c r="Z95" s="10"/>
      <c r="AA95" s="10">
        <v>0</v>
      </c>
      <c r="AB95" s="10" t="s">
        <v>79</v>
      </c>
    </row>
    <row r="96" spans="16:28" ht="15">
      <c r="P96" s="62"/>
      <c r="S96" s="12" t="s">
        <v>93</v>
      </c>
      <c r="T96" s="10">
        <v>0</v>
      </c>
      <c r="U96" s="10">
        <v>0</v>
      </c>
      <c r="V96" s="10"/>
      <c r="W96" s="10">
        <v>0</v>
      </c>
      <c r="X96" s="10">
        <v>0</v>
      </c>
      <c r="Y96" s="10">
        <v>0</v>
      </c>
      <c r="Z96" s="10"/>
      <c r="AA96" s="10">
        <v>0.044878226656176724</v>
      </c>
      <c r="AB96" s="10" t="s">
        <v>79</v>
      </c>
    </row>
    <row r="97" spans="19:28" ht="15">
      <c r="S97" s="12" t="s">
        <v>94</v>
      </c>
      <c r="T97" s="10">
        <v>0</v>
      </c>
      <c r="U97" s="10">
        <v>0</v>
      </c>
      <c r="V97" s="10"/>
      <c r="W97" s="10">
        <v>0.07411044529767245</v>
      </c>
      <c r="X97" s="10">
        <v>0</v>
      </c>
      <c r="Y97" s="10">
        <v>0</v>
      </c>
      <c r="Z97" s="10"/>
      <c r="AA97" s="10">
        <v>0</v>
      </c>
      <c r="AB97" s="10" t="s">
        <v>79</v>
      </c>
    </row>
    <row r="98" spans="19:28" ht="15">
      <c r="S98" s="12" t="s">
        <v>95</v>
      </c>
      <c r="T98" s="10">
        <v>0</v>
      </c>
      <c r="U98" s="10">
        <v>0</v>
      </c>
      <c r="V98" s="10"/>
      <c r="W98" s="10">
        <v>0</v>
      </c>
      <c r="X98" s="10">
        <v>0</v>
      </c>
      <c r="Y98" s="10">
        <v>0</v>
      </c>
      <c r="Z98" s="10"/>
      <c r="AA98" s="10">
        <v>0.12242363031180818</v>
      </c>
      <c r="AB98" s="10" t="s">
        <v>79</v>
      </c>
    </row>
    <row r="99" spans="19:28" ht="15">
      <c r="S99" s="12" t="s">
        <v>96</v>
      </c>
      <c r="T99" s="10">
        <v>0</v>
      </c>
      <c r="U99" s="10">
        <v>0</v>
      </c>
      <c r="V99" s="10"/>
      <c r="W99" s="10">
        <v>0.1713889127131628</v>
      </c>
      <c r="X99" s="10">
        <v>0</v>
      </c>
      <c r="Y99" s="10">
        <v>0</v>
      </c>
      <c r="Z99" s="10"/>
      <c r="AA99" s="10">
        <v>0</v>
      </c>
      <c r="AB99" s="10" t="s">
        <v>79</v>
      </c>
    </row>
    <row r="100" spans="19:28" ht="15">
      <c r="S100" s="12" t="s">
        <v>97</v>
      </c>
      <c r="T100" s="10">
        <v>0</v>
      </c>
      <c r="U100" s="10">
        <v>0</v>
      </c>
      <c r="V100" s="10"/>
      <c r="W100" s="10">
        <v>0</v>
      </c>
      <c r="X100" s="10">
        <v>0</v>
      </c>
      <c r="Y100" s="10">
        <v>0</v>
      </c>
      <c r="Z100" s="10"/>
      <c r="AA100" s="10">
        <v>0.062142144527941666</v>
      </c>
      <c r="AB100" s="10" t="s">
        <v>79</v>
      </c>
    </row>
    <row r="101" spans="19:28" ht="15">
      <c r="S101" s="12" t="s">
        <v>98</v>
      </c>
      <c r="T101" s="10">
        <v>0</v>
      </c>
      <c r="U101" s="10">
        <v>0</v>
      </c>
      <c r="V101" s="10"/>
      <c r="W101" s="10">
        <v>0.09385274792262481</v>
      </c>
      <c r="X101" s="10">
        <v>0</v>
      </c>
      <c r="Y101" s="10">
        <v>0</v>
      </c>
      <c r="Z101" s="10"/>
      <c r="AA101" s="10">
        <v>0</v>
      </c>
      <c r="AB101" s="10" t="s">
        <v>79</v>
      </c>
    </row>
    <row r="102" spans="19:28" ht="15">
      <c r="S102" s="12" t="s">
        <v>99</v>
      </c>
      <c r="T102" s="10">
        <v>0</v>
      </c>
      <c r="U102" s="10">
        <v>0</v>
      </c>
      <c r="V102" s="10"/>
      <c r="W102" s="10">
        <v>0</v>
      </c>
      <c r="X102" s="10">
        <v>0</v>
      </c>
      <c r="Y102" s="10">
        <v>0</v>
      </c>
      <c r="Z102" s="10"/>
      <c r="AA102" s="10">
        <v>0.11128987486545736</v>
      </c>
      <c r="AB102" s="10" t="s">
        <v>79</v>
      </c>
    </row>
    <row r="103" spans="19:28" ht="15">
      <c r="S103" s="12" t="s">
        <v>100</v>
      </c>
      <c r="T103" s="10">
        <v>0</v>
      </c>
      <c r="U103" s="10">
        <v>0</v>
      </c>
      <c r="V103" s="10"/>
      <c r="W103" s="10">
        <v>0.12642421939784868</v>
      </c>
      <c r="X103" s="10">
        <v>0</v>
      </c>
      <c r="Y103" s="10">
        <v>0</v>
      </c>
      <c r="Z103" s="10"/>
      <c r="AA103" s="10">
        <v>0</v>
      </c>
      <c r="AB103" s="10" t="s">
        <v>79</v>
      </c>
    </row>
    <row r="104" spans="19:28" ht="15">
      <c r="S104" s="12" t="s">
        <v>101</v>
      </c>
      <c r="T104" s="10">
        <v>0</v>
      </c>
      <c r="U104" s="10">
        <v>0</v>
      </c>
      <c r="V104" s="10"/>
      <c r="W104" s="10">
        <v>0</v>
      </c>
      <c r="X104" s="10">
        <v>0</v>
      </c>
      <c r="Y104" s="10">
        <v>0</v>
      </c>
      <c r="Z104" s="10"/>
      <c r="AA104" s="10">
        <v>0.09496824664363913</v>
      </c>
      <c r="AB104" s="10" t="s">
        <v>79</v>
      </c>
    </row>
    <row r="105" spans="19:28" ht="15">
      <c r="S105" s="12" t="s">
        <v>102</v>
      </c>
      <c r="T105" s="10">
        <v>0</v>
      </c>
      <c r="U105" s="10">
        <v>0</v>
      </c>
      <c r="V105" s="10"/>
      <c r="W105" s="10">
        <v>0.32076886873785804</v>
      </c>
      <c r="X105" s="10">
        <v>0</v>
      </c>
      <c r="Y105" s="10">
        <v>0</v>
      </c>
      <c r="Z105" s="10"/>
      <c r="AA105" s="10">
        <v>0</v>
      </c>
      <c r="AB105" s="10" t="s">
        <v>79</v>
      </c>
    </row>
    <row r="106" spans="19:28" ht="15">
      <c r="S106" s="12" t="s">
        <v>103</v>
      </c>
      <c r="T106" s="10">
        <v>0</v>
      </c>
      <c r="U106" s="10">
        <v>0</v>
      </c>
      <c r="V106" s="10"/>
      <c r="W106" s="10">
        <v>0</v>
      </c>
      <c r="X106" s="10">
        <v>0</v>
      </c>
      <c r="Y106" s="10">
        <v>0</v>
      </c>
      <c r="Z106" s="10"/>
      <c r="AA106" s="10">
        <v>0.17300574743361502</v>
      </c>
      <c r="AB106" s="10" t="s">
        <v>79</v>
      </c>
    </row>
    <row r="107" spans="19:28" ht="15">
      <c r="S107" s="12" t="s">
        <v>104</v>
      </c>
      <c r="T107" s="10">
        <v>0</v>
      </c>
      <c r="U107" s="10">
        <v>0</v>
      </c>
      <c r="V107" s="10"/>
      <c r="W107" s="10">
        <v>0.07864232643346086</v>
      </c>
      <c r="X107" s="10">
        <v>0</v>
      </c>
      <c r="Y107" s="10">
        <v>0</v>
      </c>
      <c r="Z107" s="10"/>
      <c r="AA107" s="10">
        <v>0</v>
      </c>
      <c r="AB107" s="10" t="s">
        <v>79</v>
      </c>
    </row>
    <row r="108" spans="19:27" ht="15">
      <c r="S108" s="12" t="s">
        <v>105</v>
      </c>
      <c r="T108" s="10">
        <v>0</v>
      </c>
      <c r="U108" s="10">
        <v>0</v>
      </c>
      <c r="V108" s="10"/>
      <c r="W108" s="10">
        <v>0</v>
      </c>
      <c r="X108" s="10">
        <v>0</v>
      </c>
      <c r="Y108" s="10">
        <v>0</v>
      </c>
      <c r="Z108" s="10"/>
      <c r="AA108" s="10">
        <v>0.24072548414723693</v>
      </c>
    </row>
    <row r="109" spans="19:27" ht="15">
      <c r="S109" s="12" t="s">
        <v>106</v>
      </c>
      <c r="T109" s="10">
        <v>0</v>
      </c>
      <c r="U109" s="10">
        <v>0</v>
      </c>
      <c r="V109" s="10"/>
      <c r="W109" s="10">
        <v>0.05721743217942041</v>
      </c>
      <c r="X109" s="10">
        <v>0</v>
      </c>
      <c r="Y109" s="10">
        <v>0</v>
      </c>
      <c r="Z109" s="10"/>
      <c r="AA109" s="10">
        <v>0</v>
      </c>
    </row>
    <row r="110" spans="19:27" ht="15">
      <c r="S110" s="12" t="s">
        <v>107</v>
      </c>
      <c r="T110" s="10">
        <v>0</v>
      </c>
      <c r="U110" s="10">
        <v>0</v>
      </c>
      <c r="V110" s="10"/>
      <c r="W110" s="10">
        <v>0</v>
      </c>
      <c r="X110" s="10">
        <v>0</v>
      </c>
      <c r="Y110" s="10">
        <v>0</v>
      </c>
      <c r="Z110" s="10"/>
      <c r="AA110" s="10">
        <v>0.061259974281536886</v>
      </c>
    </row>
  </sheetData>
  <conditionalFormatting sqref="AB60:AB107 T63:AA110">
    <cfRule type="cellIs" priority="1" dxfId="0" operator="equal">
      <formula>0</formula>
    </cfRule>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showGridLines="0" zoomScale="145" zoomScaleNormal="145" workbookViewId="0" topLeftCell="A1">
      <selection activeCell="E43" sqref="E43"/>
    </sheetView>
  </sheetViews>
  <sheetFormatPr defaultColWidth="9.140625" defaultRowHeight="15"/>
  <cols>
    <col min="1" max="1" width="9.140625" style="1" customWidth="1"/>
    <col min="2" max="3" width="12.140625" style="1" bestFit="1" customWidth="1"/>
    <col min="4" max="4" width="11.140625" style="1" bestFit="1" customWidth="1"/>
    <col min="5" max="9" width="12.140625" style="1" bestFit="1" customWidth="1"/>
    <col min="10" max="10" width="9.421875" style="1" customWidth="1"/>
    <col min="11" max="11" width="11.140625" style="1" bestFit="1" customWidth="1"/>
    <col min="12" max="14" width="12.140625" style="1" bestFit="1" customWidth="1"/>
    <col min="15" max="15" width="11.140625" style="1" bestFit="1" customWidth="1"/>
    <col min="16" max="16" width="12.140625" style="1" bestFit="1" customWidth="1"/>
    <col min="17" max="16384" width="9.140625" style="1" customWidth="1"/>
  </cols>
  <sheetData>
    <row r="1" ht="23.25">
      <c r="A1" s="63" t="s">
        <v>144</v>
      </c>
    </row>
    <row r="2" ht="20.25">
      <c r="A2" s="64" t="s">
        <v>137</v>
      </c>
    </row>
    <row r="33" ht="15">
      <c r="A33" s="65" t="s">
        <v>135</v>
      </c>
    </row>
    <row r="34" ht="12">
      <c r="A34" s="28"/>
    </row>
    <row r="35" ht="12">
      <c r="A35" s="28"/>
    </row>
    <row r="36" ht="12">
      <c r="A36" s="28"/>
    </row>
    <row r="37" ht="15">
      <c r="A37" s="6"/>
    </row>
    <row r="38" ht="15">
      <c r="A38" s="3"/>
    </row>
    <row r="40" spans="1:22" ht="15">
      <c r="A40" s="32"/>
      <c r="B40" s="31">
        <v>2002</v>
      </c>
      <c r="C40" s="31">
        <v>2003</v>
      </c>
      <c r="D40" s="31">
        <v>2004</v>
      </c>
      <c r="E40" s="31">
        <v>2005</v>
      </c>
      <c r="F40" s="31">
        <v>2006</v>
      </c>
      <c r="G40" s="31">
        <v>2007</v>
      </c>
      <c r="H40" s="31">
        <v>2008</v>
      </c>
      <c r="I40" s="31">
        <v>2009</v>
      </c>
      <c r="J40" s="31">
        <v>2010</v>
      </c>
      <c r="K40" s="31">
        <v>2011</v>
      </c>
      <c r="L40" s="31">
        <v>2012</v>
      </c>
      <c r="M40" s="31">
        <v>2013</v>
      </c>
      <c r="N40" s="31">
        <v>2014</v>
      </c>
      <c r="O40" s="31">
        <v>2015</v>
      </c>
      <c r="P40" s="31">
        <v>2016</v>
      </c>
      <c r="Q40" s="31">
        <v>2017</v>
      </c>
      <c r="R40" s="31">
        <v>2018</v>
      </c>
      <c r="S40" s="31">
        <v>2019</v>
      </c>
      <c r="T40" s="31">
        <v>2020</v>
      </c>
      <c r="U40" s="31">
        <v>2021</v>
      </c>
      <c r="V40" s="31">
        <v>2022</v>
      </c>
    </row>
    <row r="41" spans="1:22" ht="15">
      <c r="A41" s="23" t="s">
        <v>4</v>
      </c>
      <c r="B41" s="45">
        <v>16.197028925</v>
      </c>
      <c r="C41" s="45">
        <v>15.901311321</v>
      </c>
      <c r="D41" s="45">
        <v>17.068690055</v>
      </c>
      <c r="E41" s="45">
        <v>17.678897371</v>
      </c>
      <c r="F41" s="45">
        <v>18.549261346</v>
      </c>
      <c r="G41" s="45">
        <v>20.53451127</v>
      </c>
      <c r="H41" s="45">
        <v>22.484583121</v>
      </c>
      <c r="I41" s="45">
        <v>19.665150686</v>
      </c>
      <c r="J41" s="45">
        <v>24.101435672</v>
      </c>
      <c r="K41" s="45">
        <v>28.347869121</v>
      </c>
      <c r="L41" s="45">
        <v>30.765893446</v>
      </c>
      <c r="M41" s="45">
        <v>31.529305077</v>
      </c>
      <c r="N41" s="45">
        <v>32.771050863</v>
      </c>
      <c r="O41" s="45">
        <v>33.698270188</v>
      </c>
      <c r="P41" s="45">
        <v>35.246144212</v>
      </c>
      <c r="Q41" s="45">
        <v>37.939295596</v>
      </c>
      <c r="R41" s="45">
        <v>37.335272312</v>
      </c>
      <c r="S41" s="45">
        <v>41.63321697</v>
      </c>
      <c r="T41" s="45">
        <v>43.176957079</v>
      </c>
      <c r="U41" s="45">
        <v>43.381721437</v>
      </c>
      <c r="V41" s="45">
        <v>47.761922837</v>
      </c>
    </row>
    <row r="42" spans="1:22" ht="15">
      <c r="A42" s="24" t="s">
        <v>5</v>
      </c>
      <c r="B42" s="46">
        <v>15.733380822</v>
      </c>
      <c r="C42" s="46">
        <v>16.054132747</v>
      </c>
      <c r="D42" s="46">
        <v>15.985530113</v>
      </c>
      <c r="E42" s="46">
        <v>17.570633065</v>
      </c>
      <c r="F42" s="46">
        <v>19.757051391</v>
      </c>
      <c r="G42" s="46">
        <v>20.272415963</v>
      </c>
      <c r="H42" s="46">
        <v>20.211103736</v>
      </c>
      <c r="I42" s="46">
        <v>18.96380206</v>
      </c>
      <c r="J42" s="46">
        <v>21.233518084</v>
      </c>
      <c r="K42" s="46">
        <v>23.326456597</v>
      </c>
      <c r="L42" s="46">
        <v>22.69984841</v>
      </c>
      <c r="M42" s="46">
        <v>23.185165782</v>
      </c>
      <c r="N42" s="46">
        <v>25.035585668</v>
      </c>
      <c r="O42" s="46">
        <v>26.51414821</v>
      </c>
      <c r="P42" s="46">
        <v>28.448551349</v>
      </c>
      <c r="Q42" s="46">
        <v>29.943182069</v>
      </c>
      <c r="R42" s="46">
        <v>30.626894087</v>
      </c>
      <c r="S42" s="46">
        <v>30.8479979</v>
      </c>
      <c r="T42" s="46">
        <v>27.943522592</v>
      </c>
      <c r="U42" s="46">
        <v>29.198147464</v>
      </c>
      <c r="V42" s="46">
        <v>37.116833938</v>
      </c>
    </row>
    <row r="43" spans="1:22" ht="15">
      <c r="A43" s="25" t="s">
        <v>6</v>
      </c>
      <c r="B43" s="47">
        <v>0.4636481030000006</v>
      </c>
      <c r="C43" s="47">
        <v>-0.15282142600000093</v>
      </c>
      <c r="D43" s="47">
        <v>1.0831599420000018</v>
      </c>
      <c r="E43" s="47">
        <v>0.10826430600000236</v>
      </c>
      <c r="F43" s="47">
        <v>-1.2077900449999994</v>
      </c>
      <c r="G43" s="47">
        <v>0.26209530699999917</v>
      </c>
      <c r="H43" s="47">
        <v>2.2734793850000017</v>
      </c>
      <c r="I43" s="47">
        <v>0.7013486260000015</v>
      </c>
      <c r="J43" s="47">
        <v>2.867917588000001</v>
      </c>
      <c r="K43" s="47">
        <v>5.021412523999999</v>
      </c>
      <c r="L43" s="47">
        <v>8.066045035999998</v>
      </c>
      <c r="M43" s="47">
        <v>8.344139295000002</v>
      </c>
      <c r="N43" s="47">
        <v>7.735465195</v>
      </c>
      <c r="O43" s="47">
        <v>7.184121978000004</v>
      </c>
      <c r="P43" s="47">
        <v>6.797592862999998</v>
      </c>
      <c r="Q43" s="47">
        <v>7.996113527000002</v>
      </c>
      <c r="R43" s="47">
        <v>6.708378225000001</v>
      </c>
      <c r="S43" s="47">
        <v>10.78521907</v>
      </c>
      <c r="T43" s="47">
        <v>15.233434486999997</v>
      </c>
      <c r="U43" s="47">
        <v>14.183573973000001</v>
      </c>
      <c r="V43" s="47">
        <v>10.645088899000001</v>
      </c>
    </row>
    <row r="44" spans="2:19" ht="15">
      <c r="B44" s="51"/>
      <c r="C44" s="51"/>
      <c r="D44" s="51"/>
      <c r="E44" s="51"/>
      <c r="F44" s="51"/>
      <c r="G44" s="51"/>
      <c r="H44" s="51"/>
      <c r="I44" s="51"/>
      <c r="J44" s="51"/>
      <c r="K44" s="51"/>
      <c r="L44" s="51"/>
      <c r="M44" s="51"/>
      <c r="N44" s="51"/>
      <c r="O44" s="51"/>
      <c r="P44" s="51"/>
      <c r="Q44" s="51"/>
      <c r="R44" s="51"/>
      <c r="S44" s="50"/>
    </row>
    <row r="45" spans="2:5" ht="15">
      <c r="B45" s="1">
        <v>2002</v>
      </c>
      <c r="C45" s="1">
        <v>2022</v>
      </c>
      <c r="D45" s="1" t="s">
        <v>141</v>
      </c>
      <c r="E45" s="1" t="s">
        <v>109</v>
      </c>
    </row>
    <row r="46" spans="1:5" ht="15">
      <c r="A46" s="1" t="s">
        <v>4</v>
      </c>
      <c r="B46" s="34">
        <v>16.197028925</v>
      </c>
      <c r="C46" s="34">
        <v>47.761922837</v>
      </c>
      <c r="D46" s="34">
        <v>2.9488076522034117</v>
      </c>
      <c r="E46" s="50">
        <v>0.05555853631921037</v>
      </c>
    </row>
    <row r="47" spans="1:5" ht="15">
      <c r="A47" s="1" t="s">
        <v>5</v>
      </c>
      <c r="B47" s="34">
        <v>15.733380822</v>
      </c>
      <c r="C47" s="34">
        <v>37.116833938</v>
      </c>
      <c r="D47" s="34">
        <v>2.359113680519288</v>
      </c>
      <c r="E47" s="50">
        <v>0.04384843265303773</v>
      </c>
    </row>
    <row r="48" spans="1:5" ht="15">
      <c r="A48" s="1" t="s">
        <v>110</v>
      </c>
      <c r="B48" s="34">
        <v>31.930409747000002</v>
      </c>
      <c r="C48" s="34">
        <v>84.878756775</v>
      </c>
      <c r="D48" s="34">
        <v>2.6582420159194706</v>
      </c>
      <c r="E48" s="50">
        <v>0.05009774509319942</v>
      </c>
    </row>
    <row r="49" spans="1:5" ht="15">
      <c r="A49" s="1" t="s">
        <v>6</v>
      </c>
      <c r="B49" s="34">
        <v>0.4636481030000006</v>
      </c>
      <c r="C49" s="34">
        <v>10.645088899000001</v>
      </c>
      <c r="D49" s="34">
        <v>22.959414327637155</v>
      </c>
      <c r="E49" s="50">
        <v>0.16962876447155106</v>
      </c>
    </row>
    <row r="51" ht="15">
      <c r="B51" s="51"/>
    </row>
    <row r="66" spans="1:12" ht="15">
      <c r="A66" s="85"/>
      <c r="B66" s="85"/>
      <c r="C66" s="85"/>
      <c r="D66" s="85"/>
      <c r="E66" s="85"/>
      <c r="F66" s="85"/>
      <c r="G66" s="85"/>
      <c r="H66" s="85"/>
      <c r="I66" s="85"/>
      <c r="J66" s="85"/>
      <c r="K66" s="61"/>
      <c r="L66" s="61"/>
    </row>
    <row r="67" spans="1:12" ht="15">
      <c r="A67" s="85"/>
      <c r="B67" s="85"/>
      <c r="C67" s="85"/>
      <c r="D67" s="85"/>
      <c r="E67" s="85"/>
      <c r="F67" s="85"/>
      <c r="G67" s="85"/>
      <c r="H67" s="85"/>
      <c r="I67" s="85"/>
      <c r="J67" s="85"/>
      <c r="K67" s="61"/>
      <c r="L67" s="61"/>
    </row>
    <row r="68" spans="1:12" ht="15">
      <c r="A68" s="85"/>
      <c r="B68" s="85"/>
      <c r="C68" s="85"/>
      <c r="D68" s="85"/>
      <c r="E68" s="85"/>
      <c r="F68" s="85"/>
      <c r="G68" s="85"/>
      <c r="H68" s="85"/>
      <c r="I68" s="85"/>
      <c r="J68" s="85"/>
      <c r="K68" s="61"/>
      <c r="L68" s="61"/>
    </row>
    <row r="69" spans="1:12" ht="15">
      <c r="A69" s="85"/>
      <c r="B69" s="85"/>
      <c r="C69" s="85"/>
      <c r="D69" s="85"/>
      <c r="E69" s="85"/>
      <c r="F69" s="85"/>
      <c r="G69" s="85"/>
      <c r="H69" s="85"/>
      <c r="I69" s="85"/>
      <c r="J69" s="85"/>
      <c r="K69" s="61"/>
      <c r="L69" s="61"/>
    </row>
    <row r="70" spans="1:12" ht="15">
      <c r="A70" s="85"/>
      <c r="B70" s="85"/>
      <c r="C70" s="85"/>
      <c r="D70" s="85"/>
      <c r="E70" s="85"/>
      <c r="F70" s="85"/>
      <c r="G70" s="85"/>
      <c r="H70" s="85"/>
      <c r="I70" s="85"/>
      <c r="J70" s="85"/>
      <c r="K70" s="61"/>
      <c r="L70" s="61"/>
    </row>
    <row r="71" spans="1:12" ht="15">
      <c r="A71" s="61"/>
      <c r="B71" s="61"/>
      <c r="C71" s="61"/>
      <c r="D71" s="61"/>
      <c r="E71" s="61"/>
      <c r="F71" s="61"/>
      <c r="G71" s="61"/>
      <c r="H71" s="61"/>
      <c r="I71" s="61"/>
      <c r="J71" s="61"/>
      <c r="K71" s="61"/>
      <c r="L71" s="61"/>
    </row>
    <row r="72" spans="1:12" ht="15">
      <c r="A72" s="85"/>
      <c r="B72" s="85"/>
      <c r="C72" s="85"/>
      <c r="D72" s="85"/>
      <c r="E72" s="85"/>
      <c r="F72" s="85"/>
      <c r="G72" s="85"/>
      <c r="H72" s="85"/>
      <c r="I72" s="85"/>
      <c r="J72" s="85"/>
      <c r="K72" s="61"/>
      <c r="L72" s="61"/>
    </row>
    <row r="73" spans="1:10" ht="15">
      <c r="A73" s="85"/>
      <c r="B73" s="85"/>
      <c r="C73" s="85"/>
      <c r="D73" s="85"/>
      <c r="E73" s="85"/>
      <c r="F73" s="85"/>
      <c r="G73" s="85"/>
      <c r="H73" s="85"/>
      <c r="I73" s="85"/>
      <c r="J73" s="85"/>
    </row>
  </sheetData>
  <mergeCells count="2">
    <mergeCell ref="A66:J70"/>
    <mergeCell ref="A72:J7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showGridLines="0" zoomScale="145" zoomScaleNormal="145" workbookViewId="0" topLeftCell="A1">
      <selection activeCell="E43" sqref="E43"/>
    </sheetView>
  </sheetViews>
  <sheetFormatPr defaultColWidth="9.140625" defaultRowHeight="15"/>
  <cols>
    <col min="1" max="1" width="9.140625" style="1" customWidth="1"/>
    <col min="2" max="3" width="12.140625" style="1" bestFit="1" customWidth="1"/>
    <col min="4" max="4" width="11.140625" style="1" bestFit="1" customWidth="1"/>
    <col min="5" max="9" width="12.140625" style="1" bestFit="1" customWidth="1"/>
    <col min="10" max="10" width="9.421875" style="1" customWidth="1"/>
    <col min="11" max="11" width="11.140625" style="1" bestFit="1" customWidth="1"/>
    <col min="12" max="14" width="12.140625" style="1" bestFit="1" customWidth="1"/>
    <col min="15" max="15" width="11.140625" style="1" bestFit="1" customWidth="1"/>
    <col min="16" max="16" width="12.140625" style="1" bestFit="1" customWidth="1"/>
    <col min="17" max="19" width="10.7109375" style="1" customWidth="1"/>
    <col min="20" max="16384" width="9.140625" style="1" customWidth="1"/>
  </cols>
  <sheetData>
    <row r="1" ht="23.25">
      <c r="A1" s="63" t="s">
        <v>143</v>
      </c>
    </row>
    <row r="2" ht="20.25">
      <c r="A2" s="64" t="s">
        <v>137</v>
      </c>
    </row>
    <row r="33" ht="15">
      <c r="A33" s="65" t="s">
        <v>135</v>
      </c>
    </row>
    <row r="34" ht="12">
      <c r="A34" s="28"/>
    </row>
    <row r="35" ht="12">
      <c r="A35" s="28"/>
    </row>
    <row r="36" ht="12">
      <c r="A36" s="28"/>
    </row>
    <row r="37" ht="15">
      <c r="A37" s="6"/>
    </row>
    <row r="38" ht="15">
      <c r="A38" s="3"/>
    </row>
    <row r="40" spans="1:22" ht="15">
      <c r="A40" s="32"/>
      <c r="B40" s="31">
        <v>2002</v>
      </c>
      <c r="C40" s="31">
        <v>2003</v>
      </c>
      <c r="D40" s="31">
        <v>2004</v>
      </c>
      <c r="E40" s="31">
        <v>2005</v>
      </c>
      <c r="F40" s="31">
        <v>2006</v>
      </c>
      <c r="G40" s="31">
        <v>2007</v>
      </c>
      <c r="H40" s="31">
        <v>2008</v>
      </c>
      <c r="I40" s="31">
        <v>2009</v>
      </c>
      <c r="J40" s="31">
        <v>2010</v>
      </c>
      <c r="K40" s="31">
        <v>2011</v>
      </c>
      <c r="L40" s="31">
        <v>2012</v>
      </c>
      <c r="M40" s="31">
        <v>2013</v>
      </c>
      <c r="N40" s="31">
        <v>2014</v>
      </c>
      <c r="O40" s="31">
        <v>2015</v>
      </c>
      <c r="P40" s="31">
        <v>2016</v>
      </c>
      <c r="Q40" s="31">
        <v>2017</v>
      </c>
      <c r="R40" s="31">
        <v>2018</v>
      </c>
      <c r="S40" s="31">
        <v>2019</v>
      </c>
      <c r="T40" s="31">
        <v>2020</v>
      </c>
      <c r="U40" s="31">
        <v>2021</v>
      </c>
      <c r="V40" s="31">
        <v>2022</v>
      </c>
    </row>
    <row r="41" spans="1:22" ht="15">
      <c r="A41" s="23" t="s">
        <v>4</v>
      </c>
      <c r="B41" s="45">
        <v>15.814704247</v>
      </c>
      <c r="C41" s="45">
        <v>15.523016217</v>
      </c>
      <c r="D41" s="45">
        <v>14.926578307</v>
      </c>
      <c r="E41" s="45">
        <v>16.092494813</v>
      </c>
      <c r="F41" s="45">
        <v>17.749150418</v>
      </c>
      <c r="G41" s="45">
        <v>20.055437956</v>
      </c>
      <c r="H41" s="45">
        <v>23.409927038</v>
      </c>
      <c r="I41" s="45">
        <v>19.968339735</v>
      </c>
      <c r="J41" s="45">
        <v>23.408490322</v>
      </c>
      <c r="K41" s="45">
        <v>26.13318849</v>
      </c>
      <c r="L41" s="45">
        <v>28.06168081</v>
      </c>
      <c r="M41" s="45">
        <v>32.296880364</v>
      </c>
      <c r="N41" s="45">
        <v>31.70692211</v>
      </c>
      <c r="O41" s="45">
        <v>33.763311781</v>
      </c>
      <c r="P41" s="45">
        <v>32.827521698</v>
      </c>
      <c r="Q41" s="45">
        <v>31.984499147</v>
      </c>
      <c r="R41" s="45">
        <v>31.988943773</v>
      </c>
      <c r="S41" s="45">
        <v>35.306534193</v>
      </c>
      <c r="T41" s="45">
        <v>37.727121552</v>
      </c>
      <c r="U41" s="45">
        <v>39.590278212</v>
      </c>
      <c r="V41" s="45">
        <v>47.315815925</v>
      </c>
    </row>
    <row r="42" spans="1:22" ht="15">
      <c r="A42" s="24" t="s">
        <v>5</v>
      </c>
      <c r="B42" s="48">
        <v>23.7220682</v>
      </c>
      <c r="C42" s="48">
        <v>23.640656935</v>
      </c>
      <c r="D42" s="48">
        <v>24.048087599</v>
      </c>
      <c r="E42" s="48">
        <v>25.356092278</v>
      </c>
      <c r="F42" s="48">
        <v>26.525508212</v>
      </c>
      <c r="G42" s="48">
        <v>32.246088015</v>
      </c>
      <c r="H42" s="48">
        <v>37.332725727</v>
      </c>
      <c r="I42" s="48">
        <v>31.08177336</v>
      </c>
      <c r="J42" s="48">
        <v>34.434414675</v>
      </c>
      <c r="K42" s="48">
        <v>41.166682273</v>
      </c>
      <c r="L42" s="48">
        <v>42.633030591</v>
      </c>
      <c r="M42" s="48">
        <v>42.584367825</v>
      </c>
      <c r="N42" s="48">
        <v>43.672166396</v>
      </c>
      <c r="O42" s="48">
        <v>48.457881687</v>
      </c>
      <c r="P42" s="48">
        <v>48.870930973</v>
      </c>
      <c r="Q42" s="48">
        <v>51.281752188</v>
      </c>
      <c r="R42" s="48">
        <v>51.767990044</v>
      </c>
      <c r="S42" s="48">
        <v>53.771088827</v>
      </c>
      <c r="T42" s="48">
        <v>54.83219956</v>
      </c>
      <c r="U42" s="48">
        <v>58.297472601</v>
      </c>
      <c r="V42" s="48">
        <v>78.130871611</v>
      </c>
    </row>
    <row r="43" spans="1:22" ht="15">
      <c r="A43" s="25" t="s">
        <v>6</v>
      </c>
      <c r="B43" s="49">
        <v>-7.907363952999999</v>
      </c>
      <c r="C43" s="49">
        <v>-8.117640717999999</v>
      </c>
      <c r="D43" s="49">
        <v>-9.121509291999999</v>
      </c>
      <c r="E43" s="49">
        <v>-9.263597465</v>
      </c>
      <c r="F43" s="49">
        <v>-8.776357793999999</v>
      </c>
      <c r="G43" s="49">
        <v>-12.190650059</v>
      </c>
      <c r="H43" s="49">
        <v>-13.922798689000004</v>
      </c>
      <c r="I43" s="49">
        <v>-11.113433624999999</v>
      </c>
      <c r="J43" s="49">
        <v>-11.025924353</v>
      </c>
      <c r="K43" s="49">
        <v>-15.033493783</v>
      </c>
      <c r="L43" s="49">
        <v>-14.571349781000002</v>
      </c>
      <c r="M43" s="49">
        <v>-10.287487460999998</v>
      </c>
      <c r="N43" s="49">
        <v>-11.965244286</v>
      </c>
      <c r="O43" s="49">
        <v>-14.694569905999998</v>
      </c>
      <c r="P43" s="49">
        <v>-16.043409275000002</v>
      </c>
      <c r="Q43" s="49">
        <v>-19.297253040999998</v>
      </c>
      <c r="R43" s="49">
        <v>-19.779046271000002</v>
      </c>
      <c r="S43" s="49">
        <v>-18.464554634000002</v>
      </c>
      <c r="T43" s="49">
        <v>-17.105078008</v>
      </c>
      <c r="U43" s="49">
        <v>-18.707194389</v>
      </c>
      <c r="V43" s="49">
        <v>-30.815055686</v>
      </c>
    </row>
    <row r="44" spans="2:19" ht="15">
      <c r="B44" s="51"/>
      <c r="C44" s="51"/>
      <c r="D44" s="51"/>
      <c r="E44" s="51"/>
      <c r="F44" s="51"/>
      <c r="G44" s="51"/>
      <c r="H44" s="51"/>
      <c r="I44" s="51"/>
      <c r="J44" s="51"/>
      <c r="K44" s="51"/>
      <c r="L44" s="51"/>
      <c r="M44" s="51"/>
      <c r="N44" s="51"/>
      <c r="O44" s="51"/>
      <c r="P44" s="51"/>
      <c r="Q44" s="51"/>
      <c r="R44" s="51"/>
      <c r="S44" s="50"/>
    </row>
    <row r="45" spans="2:5" ht="15">
      <c r="B45" s="1">
        <v>2002</v>
      </c>
      <c r="C45" s="1">
        <v>2022</v>
      </c>
      <c r="D45" s="1" t="s">
        <v>141</v>
      </c>
      <c r="E45" s="1" t="s">
        <v>109</v>
      </c>
    </row>
    <row r="46" spans="1:5" ht="15">
      <c r="A46" s="1" t="s">
        <v>4</v>
      </c>
      <c r="B46" s="34">
        <v>15.814704247</v>
      </c>
      <c r="C46" s="34">
        <v>47.315815925</v>
      </c>
      <c r="D46" s="34">
        <v>2.9918874982423818</v>
      </c>
      <c r="E46" s="50">
        <v>0.0563242815322591</v>
      </c>
    </row>
    <row r="47" spans="1:5" ht="15">
      <c r="A47" s="1" t="s">
        <v>5</v>
      </c>
      <c r="B47" s="34">
        <v>23.7220682</v>
      </c>
      <c r="C47" s="34">
        <v>78.130871611</v>
      </c>
      <c r="D47" s="34">
        <v>3.293594426602315</v>
      </c>
      <c r="E47" s="50">
        <v>0.0614108088775942</v>
      </c>
    </row>
    <row r="48" spans="1:5" ht="15">
      <c r="A48" s="1" t="s">
        <v>110</v>
      </c>
      <c r="B48" s="34">
        <v>39.536772447</v>
      </c>
      <c r="C48" s="34">
        <v>125.44668753600001</v>
      </c>
      <c r="D48" s="34">
        <v>3.1729116913669255</v>
      </c>
      <c r="E48" s="50">
        <v>0.05943154295903463</v>
      </c>
    </row>
    <row r="49" spans="1:5" ht="15">
      <c r="A49" s="1" t="s">
        <v>6</v>
      </c>
      <c r="B49" s="34">
        <v>-7.907363952999999</v>
      </c>
      <c r="C49" s="34">
        <v>-30.815055686</v>
      </c>
      <c r="D49" s="34">
        <v>3.897007380608677</v>
      </c>
      <c r="E49" s="50">
        <v>0.07037648958792486</v>
      </c>
    </row>
    <row r="51" ht="15">
      <c r="B51" s="51"/>
    </row>
    <row r="66" spans="1:12" ht="15">
      <c r="A66" s="85"/>
      <c r="B66" s="85"/>
      <c r="C66" s="85"/>
      <c r="D66" s="85"/>
      <c r="E66" s="85"/>
      <c r="F66" s="85"/>
      <c r="G66" s="85"/>
      <c r="H66" s="85"/>
      <c r="I66" s="85"/>
      <c r="J66" s="85"/>
      <c r="K66" s="61"/>
      <c r="L66" s="61"/>
    </row>
    <row r="67" spans="1:12" ht="15">
      <c r="A67" s="85"/>
      <c r="B67" s="85"/>
      <c r="C67" s="85"/>
      <c r="D67" s="85"/>
      <c r="E67" s="85"/>
      <c r="F67" s="85"/>
      <c r="G67" s="85"/>
      <c r="H67" s="85"/>
      <c r="I67" s="85"/>
      <c r="J67" s="85"/>
      <c r="K67" s="61"/>
      <c r="L67" s="61"/>
    </row>
    <row r="68" spans="1:12" ht="15">
      <c r="A68" s="85"/>
      <c r="B68" s="85"/>
      <c r="C68" s="85"/>
      <c r="D68" s="85"/>
      <c r="E68" s="85"/>
      <c r="F68" s="85"/>
      <c r="G68" s="85"/>
      <c r="H68" s="85"/>
      <c r="I68" s="85"/>
      <c r="J68" s="85"/>
      <c r="K68" s="61"/>
      <c r="L68" s="61"/>
    </row>
    <row r="69" spans="1:12" ht="15">
      <c r="A69" s="85"/>
      <c r="B69" s="85"/>
      <c r="C69" s="85"/>
      <c r="D69" s="85"/>
      <c r="E69" s="85"/>
      <c r="F69" s="85"/>
      <c r="G69" s="85"/>
      <c r="H69" s="85"/>
      <c r="I69" s="85"/>
      <c r="J69" s="85"/>
      <c r="K69" s="61"/>
      <c r="L69" s="61"/>
    </row>
    <row r="70" spans="1:12" ht="15">
      <c r="A70" s="85"/>
      <c r="B70" s="85"/>
      <c r="C70" s="85"/>
      <c r="D70" s="85"/>
      <c r="E70" s="85"/>
      <c r="F70" s="85"/>
      <c r="G70" s="85"/>
      <c r="H70" s="85"/>
      <c r="I70" s="85"/>
      <c r="J70" s="85"/>
      <c r="K70" s="61"/>
      <c r="L70" s="61"/>
    </row>
    <row r="71" spans="1:12" ht="15">
      <c r="A71" s="61"/>
      <c r="B71" s="61"/>
      <c r="C71" s="61"/>
      <c r="D71" s="61"/>
      <c r="E71" s="61"/>
      <c r="F71" s="61"/>
      <c r="G71" s="61"/>
      <c r="H71" s="61"/>
      <c r="I71" s="61"/>
      <c r="J71" s="61"/>
      <c r="K71" s="61"/>
      <c r="L71" s="61"/>
    </row>
    <row r="72" spans="1:12" ht="15">
      <c r="A72" s="85"/>
      <c r="B72" s="85"/>
      <c r="C72" s="85"/>
      <c r="D72" s="85"/>
      <c r="E72" s="85"/>
      <c r="F72" s="85"/>
      <c r="G72" s="85"/>
      <c r="H72" s="85"/>
      <c r="I72" s="85"/>
      <c r="J72" s="85"/>
      <c r="K72" s="61"/>
      <c r="L72" s="61"/>
    </row>
    <row r="73" spans="1:10" ht="15">
      <c r="A73" s="85"/>
      <c r="B73" s="85"/>
      <c r="C73" s="85"/>
      <c r="D73" s="85"/>
      <c r="E73" s="85"/>
      <c r="F73" s="85"/>
      <c r="G73" s="85"/>
      <c r="H73" s="85"/>
      <c r="I73" s="85"/>
      <c r="J73" s="85"/>
    </row>
  </sheetData>
  <mergeCells count="2">
    <mergeCell ref="A66:J70"/>
    <mergeCell ref="A72:J73"/>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showGridLines="0" zoomScale="130" zoomScaleNormal="130" workbookViewId="0" topLeftCell="A1">
      <selection activeCell="E43" sqref="E43"/>
    </sheetView>
  </sheetViews>
  <sheetFormatPr defaultColWidth="9.140625" defaultRowHeight="15"/>
  <cols>
    <col min="1" max="1" width="9.140625" style="1" customWidth="1"/>
    <col min="2" max="3" width="12.140625" style="1" bestFit="1" customWidth="1"/>
    <col min="4" max="4" width="11.140625" style="1" bestFit="1" customWidth="1"/>
    <col min="5" max="9" width="12.140625" style="1" bestFit="1" customWidth="1"/>
    <col min="10" max="10" width="9.421875" style="1" customWidth="1"/>
    <col min="11" max="11" width="11.140625" style="1" bestFit="1" customWidth="1"/>
    <col min="12" max="14" width="12.140625" style="1" bestFit="1" customWidth="1"/>
    <col min="15" max="15" width="11.140625" style="1" bestFit="1" customWidth="1"/>
    <col min="16" max="16" width="12.140625" style="1" bestFit="1" customWidth="1"/>
    <col min="17" max="19" width="10.7109375" style="1" customWidth="1"/>
    <col min="20" max="16384" width="9.140625" style="1" customWidth="1"/>
  </cols>
  <sheetData>
    <row r="1" ht="23.25">
      <c r="A1" s="63" t="s">
        <v>142</v>
      </c>
    </row>
    <row r="2" ht="20.25">
      <c r="A2" s="64" t="s">
        <v>137</v>
      </c>
    </row>
    <row r="33" ht="15">
      <c r="A33" s="65" t="s">
        <v>135</v>
      </c>
    </row>
    <row r="34" ht="12">
      <c r="A34" s="28"/>
    </row>
    <row r="35" ht="12">
      <c r="A35" s="28"/>
    </row>
    <row r="36" ht="12">
      <c r="A36" s="28"/>
    </row>
    <row r="37" ht="15">
      <c r="A37" s="6"/>
    </row>
    <row r="38" ht="15">
      <c r="A38" s="3"/>
    </row>
    <row r="40" spans="1:22" ht="15">
      <c r="A40" s="32"/>
      <c r="B40" s="31">
        <v>2002</v>
      </c>
      <c r="C40" s="31">
        <v>2003</v>
      </c>
      <c r="D40" s="31">
        <v>2004</v>
      </c>
      <c r="E40" s="31">
        <v>2005</v>
      </c>
      <c r="F40" s="31">
        <v>2006</v>
      </c>
      <c r="G40" s="31">
        <v>2007</v>
      </c>
      <c r="H40" s="31">
        <v>2008</v>
      </c>
      <c r="I40" s="31">
        <v>2009</v>
      </c>
      <c r="J40" s="31">
        <v>2010</v>
      </c>
      <c r="K40" s="31">
        <v>2011</v>
      </c>
      <c r="L40" s="31">
        <v>2012</v>
      </c>
      <c r="M40" s="31">
        <v>2013</v>
      </c>
      <c r="N40" s="31">
        <v>2014</v>
      </c>
      <c r="O40" s="31">
        <v>2015</v>
      </c>
      <c r="P40" s="31">
        <v>2016</v>
      </c>
      <c r="Q40" s="31">
        <v>2017</v>
      </c>
      <c r="R40" s="31">
        <v>2018</v>
      </c>
      <c r="S40" s="31">
        <v>2019</v>
      </c>
      <c r="T40" s="31">
        <v>2020</v>
      </c>
      <c r="U40" s="31">
        <v>2021</v>
      </c>
      <c r="V40" s="31">
        <v>2022</v>
      </c>
    </row>
    <row r="41" spans="1:22" ht="15">
      <c r="A41" s="23" t="s">
        <v>4</v>
      </c>
      <c r="B41" s="45">
        <v>2.909095514</v>
      </c>
      <c r="C41" s="45">
        <v>2.772776172</v>
      </c>
      <c r="D41" s="45">
        <v>2.948440041</v>
      </c>
      <c r="E41" s="45">
        <v>3.095300251</v>
      </c>
      <c r="F41" s="45">
        <v>3.33376392</v>
      </c>
      <c r="G41" s="45">
        <v>3.507506867</v>
      </c>
      <c r="H41" s="45">
        <v>4.469624788</v>
      </c>
      <c r="I41" s="45">
        <v>3.705354955</v>
      </c>
      <c r="J41" s="45">
        <v>4.01743957</v>
      </c>
      <c r="K41" s="45">
        <v>5.010597412</v>
      </c>
      <c r="L41" s="45">
        <v>5.889219792</v>
      </c>
      <c r="M41" s="45">
        <v>5.913522632</v>
      </c>
      <c r="N41" s="45">
        <v>5.487600457</v>
      </c>
      <c r="O41" s="45">
        <v>5.990812942</v>
      </c>
      <c r="P41" s="45">
        <v>6.538742968</v>
      </c>
      <c r="Q41" s="45">
        <v>6.881559655</v>
      </c>
      <c r="R41" s="45">
        <v>6.656306373</v>
      </c>
      <c r="S41" s="45">
        <v>6.315840689</v>
      </c>
      <c r="T41" s="45">
        <v>6.88068187</v>
      </c>
      <c r="U41" s="45">
        <v>8.170540608</v>
      </c>
      <c r="V41" s="45">
        <v>10.817157857</v>
      </c>
    </row>
    <row r="42" spans="1:22" ht="15">
      <c r="A42" s="24" t="s">
        <v>5</v>
      </c>
      <c r="B42" s="48">
        <v>2.848126802</v>
      </c>
      <c r="C42" s="48">
        <v>2.969881863</v>
      </c>
      <c r="D42" s="48">
        <v>3.508900073</v>
      </c>
      <c r="E42" s="48">
        <v>3.990367407</v>
      </c>
      <c r="F42" s="48">
        <v>5.111317595</v>
      </c>
      <c r="G42" s="48">
        <v>5.865711602</v>
      </c>
      <c r="H42" s="48">
        <v>8.065145658</v>
      </c>
      <c r="I42" s="48">
        <v>5.713012154</v>
      </c>
      <c r="J42" s="48">
        <v>6.923350095</v>
      </c>
      <c r="K42" s="48">
        <v>8.7920077</v>
      </c>
      <c r="L42" s="48">
        <v>9.385655362</v>
      </c>
      <c r="M42" s="48">
        <v>8.804863545</v>
      </c>
      <c r="N42" s="48">
        <v>8.616761079</v>
      </c>
      <c r="O42" s="48">
        <v>9.172068664</v>
      </c>
      <c r="P42" s="48">
        <v>9.333468461</v>
      </c>
      <c r="Q42" s="48">
        <v>10.993835636</v>
      </c>
      <c r="R42" s="48">
        <v>9.869705041</v>
      </c>
      <c r="S42" s="48">
        <v>9.811809063</v>
      </c>
      <c r="T42" s="48">
        <v>11.433804923</v>
      </c>
      <c r="U42" s="48">
        <v>14.202536683</v>
      </c>
      <c r="V42" s="48">
        <v>19.822862905</v>
      </c>
    </row>
    <row r="43" spans="1:22" ht="15">
      <c r="A43" s="25" t="s">
        <v>6</v>
      </c>
      <c r="B43" s="49">
        <v>0.0609687120000002</v>
      </c>
      <c r="C43" s="49">
        <v>-0.19710569099999997</v>
      </c>
      <c r="D43" s="49">
        <v>-0.5604600319999999</v>
      </c>
      <c r="E43" s="49">
        <v>-0.8950671560000001</v>
      </c>
      <c r="F43" s="49">
        <v>-1.777553675</v>
      </c>
      <c r="G43" s="49">
        <v>-2.358204735</v>
      </c>
      <c r="H43" s="49">
        <v>-3.5955208700000005</v>
      </c>
      <c r="I43" s="49">
        <v>-2.0076571990000005</v>
      </c>
      <c r="J43" s="49">
        <v>-2.9059105250000004</v>
      </c>
      <c r="K43" s="49">
        <v>-3.781410287999999</v>
      </c>
      <c r="L43" s="49">
        <v>-3.49643557</v>
      </c>
      <c r="M43" s="49">
        <v>-2.8913409129999996</v>
      </c>
      <c r="N43" s="49">
        <v>-3.1291606219999997</v>
      </c>
      <c r="O43" s="49">
        <v>-3.1812557219999995</v>
      </c>
      <c r="P43" s="49">
        <v>-2.7947254930000005</v>
      </c>
      <c r="Q43" s="49">
        <v>-4.112275981</v>
      </c>
      <c r="R43" s="49">
        <v>-3.213398668</v>
      </c>
      <c r="S43" s="49">
        <v>-3.4959683740000003</v>
      </c>
      <c r="T43" s="49">
        <v>-4.553123053</v>
      </c>
      <c r="U43" s="49">
        <v>-6.031996075</v>
      </c>
      <c r="V43" s="49">
        <v>-9.005705048000001</v>
      </c>
    </row>
    <row r="44" spans="2:19" ht="15">
      <c r="B44" s="51"/>
      <c r="C44" s="51"/>
      <c r="D44" s="51"/>
      <c r="E44" s="51"/>
      <c r="F44" s="51"/>
      <c r="G44" s="51"/>
      <c r="H44" s="51"/>
      <c r="I44" s="51"/>
      <c r="J44" s="51"/>
      <c r="K44" s="51"/>
      <c r="L44" s="51"/>
      <c r="M44" s="51"/>
      <c r="N44" s="51"/>
      <c r="O44" s="51"/>
      <c r="P44" s="51"/>
      <c r="Q44" s="51"/>
      <c r="R44" s="51"/>
      <c r="S44" s="50"/>
    </row>
    <row r="45" spans="2:5" ht="15">
      <c r="B45" s="1">
        <v>2002</v>
      </c>
      <c r="C45" s="1">
        <v>2022</v>
      </c>
      <c r="D45" s="1" t="s">
        <v>141</v>
      </c>
      <c r="E45" s="1" t="s">
        <v>109</v>
      </c>
    </row>
    <row r="46" spans="1:5" ht="15">
      <c r="A46" s="1" t="s">
        <v>4</v>
      </c>
      <c r="B46" s="34">
        <v>2.909095514</v>
      </c>
      <c r="C46" s="34">
        <v>10.817157857</v>
      </c>
      <c r="D46" s="34">
        <v>3.718392127361412</v>
      </c>
      <c r="E46" s="50">
        <v>0.06786845935127217</v>
      </c>
    </row>
    <row r="47" spans="1:5" ht="15">
      <c r="A47" s="1" t="s">
        <v>5</v>
      </c>
      <c r="B47" s="34">
        <v>2.848126802</v>
      </c>
      <c r="C47" s="34">
        <v>19.822862905</v>
      </c>
      <c r="D47" s="34">
        <v>6.959965016683974</v>
      </c>
      <c r="E47" s="50">
        <v>0.1018699845295834</v>
      </c>
    </row>
    <row r="48" spans="1:5" ht="15">
      <c r="A48" s="1" t="s">
        <v>110</v>
      </c>
      <c r="B48" s="34">
        <v>5.757222316</v>
      </c>
      <c r="C48" s="34">
        <v>30.640020762</v>
      </c>
      <c r="D48" s="34">
        <v>5.322014520239694</v>
      </c>
      <c r="E48" s="50">
        <v>0.08718587865739691</v>
      </c>
    </row>
    <row r="49" spans="1:5" ht="15">
      <c r="A49" s="1" t="s">
        <v>6</v>
      </c>
      <c r="B49" s="34">
        <v>0.0609687120000002</v>
      </c>
      <c r="C49" s="34">
        <v>-9.005705048000001</v>
      </c>
      <c r="D49" s="34">
        <v>-147.71027224586885</v>
      </c>
      <c r="E49" s="50" t="e">
        <v>#NUM!</v>
      </c>
    </row>
    <row r="51" ht="15">
      <c r="B51" s="51"/>
    </row>
    <row r="66" spans="1:12" ht="15">
      <c r="A66" s="85"/>
      <c r="B66" s="85"/>
      <c r="C66" s="85"/>
      <c r="D66" s="85"/>
      <c r="E66" s="85"/>
      <c r="F66" s="85"/>
      <c r="G66" s="85"/>
      <c r="H66" s="85"/>
      <c r="I66" s="85"/>
      <c r="J66" s="85"/>
      <c r="K66" s="61"/>
      <c r="L66" s="61"/>
    </row>
    <row r="67" spans="1:12" ht="15">
      <c r="A67" s="85"/>
      <c r="B67" s="85"/>
      <c r="C67" s="85"/>
      <c r="D67" s="85"/>
      <c r="E67" s="85"/>
      <c r="F67" s="85"/>
      <c r="G67" s="85"/>
      <c r="H67" s="85"/>
      <c r="I67" s="85"/>
      <c r="J67" s="85"/>
      <c r="K67" s="61"/>
      <c r="L67" s="61"/>
    </row>
    <row r="68" spans="1:12" ht="15">
      <c r="A68" s="85"/>
      <c r="B68" s="85"/>
      <c r="C68" s="85"/>
      <c r="D68" s="85"/>
      <c r="E68" s="85"/>
      <c r="F68" s="85"/>
      <c r="G68" s="85"/>
      <c r="H68" s="85"/>
      <c r="I68" s="85"/>
      <c r="J68" s="85"/>
      <c r="K68" s="61"/>
      <c r="L68" s="61"/>
    </row>
    <row r="69" spans="1:12" ht="15">
      <c r="A69" s="85"/>
      <c r="B69" s="85"/>
      <c r="C69" s="85"/>
      <c r="D69" s="85"/>
      <c r="E69" s="85"/>
      <c r="F69" s="85"/>
      <c r="G69" s="85"/>
      <c r="H69" s="85"/>
      <c r="I69" s="85"/>
      <c r="J69" s="85"/>
      <c r="K69" s="61"/>
      <c r="L69" s="61"/>
    </row>
    <row r="70" spans="1:12" ht="15">
      <c r="A70" s="85"/>
      <c r="B70" s="85"/>
      <c r="C70" s="85"/>
      <c r="D70" s="85"/>
      <c r="E70" s="85"/>
      <c r="F70" s="85"/>
      <c r="G70" s="85"/>
      <c r="H70" s="85"/>
      <c r="I70" s="85"/>
      <c r="J70" s="85"/>
      <c r="K70" s="61"/>
      <c r="L70" s="61"/>
    </row>
    <row r="71" spans="1:12" ht="15">
      <c r="A71" s="61"/>
      <c r="B71" s="61"/>
      <c r="C71" s="61"/>
      <c r="D71" s="61"/>
      <c r="E71" s="61"/>
      <c r="F71" s="61"/>
      <c r="G71" s="61"/>
      <c r="H71" s="61"/>
      <c r="I71" s="61"/>
      <c r="J71" s="61"/>
      <c r="K71" s="61"/>
      <c r="L71" s="61"/>
    </row>
    <row r="72" spans="1:12" ht="15">
      <c r="A72" s="85" t="e">
        <v>#NAME?</v>
      </c>
      <c r="B72" s="85"/>
      <c r="C72" s="85"/>
      <c r="D72" s="85"/>
      <c r="E72" s="85"/>
      <c r="F72" s="85"/>
      <c r="G72" s="85"/>
      <c r="H72" s="85"/>
      <c r="I72" s="85"/>
      <c r="J72" s="85"/>
      <c r="K72" s="61"/>
      <c r="L72" s="61"/>
    </row>
    <row r="73" spans="1:10" ht="15">
      <c r="A73" s="85"/>
      <c r="B73" s="85"/>
      <c r="C73" s="85"/>
      <c r="D73" s="85"/>
      <c r="E73" s="85"/>
      <c r="F73" s="85"/>
      <c r="G73" s="85"/>
      <c r="H73" s="85"/>
      <c r="I73" s="85"/>
      <c r="J73" s="85"/>
    </row>
  </sheetData>
  <mergeCells count="2">
    <mergeCell ref="A66:J70"/>
    <mergeCell ref="A72:J73"/>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showGridLines="0" zoomScale="145" zoomScaleNormal="145" workbookViewId="0" topLeftCell="A25">
      <selection activeCell="E43" sqref="E43"/>
    </sheetView>
  </sheetViews>
  <sheetFormatPr defaultColWidth="9.140625" defaultRowHeight="15"/>
  <cols>
    <col min="1" max="1" width="9.140625" style="1" customWidth="1"/>
    <col min="2" max="3" width="12.140625" style="1" bestFit="1" customWidth="1"/>
    <col min="4" max="4" width="11.140625" style="1" bestFit="1" customWidth="1"/>
    <col min="5" max="9" width="12.140625" style="1" bestFit="1" customWidth="1"/>
    <col min="10" max="10" width="9.421875" style="1" customWidth="1"/>
    <col min="11" max="11" width="11.140625" style="1" bestFit="1" customWidth="1"/>
    <col min="12" max="14" width="12.140625" style="1" bestFit="1" customWidth="1"/>
    <col min="15" max="15" width="11.140625" style="1" bestFit="1" customWidth="1"/>
    <col min="16" max="16" width="12.140625" style="1" bestFit="1" customWidth="1"/>
    <col min="17" max="16384" width="9.140625" style="1" customWidth="1"/>
  </cols>
  <sheetData>
    <row r="1" ht="23.25">
      <c r="A1" s="63" t="s">
        <v>140</v>
      </c>
    </row>
    <row r="2" ht="20.25">
      <c r="A2" s="64" t="s">
        <v>137</v>
      </c>
    </row>
    <row r="33" ht="15">
      <c r="A33" s="65" t="s">
        <v>135</v>
      </c>
    </row>
    <row r="34" ht="12">
      <c r="A34" s="28"/>
    </row>
    <row r="35" ht="12">
      <c r="A35" s="28"/>
    </row>
    <row r="36" ht="12">
      <c r="A36" s="28"/>
    </row>
    <row r="37" ht="15">
      <c r="A37" s="6"/>
    </row>
    <row r="38" ht="15">
      <c r="A38" s="3"/>
    </row>
    <row r="40" spans="1:22" ht="15">
      <c r="A40" s="32"/>
      <c r="B40" s="31">
        <v>2002</v>
      </c>
      <c r="C40" s="31">
        <v>2003</v>
      </c>
      <c r="D40" s="31">
        <v>2004</v>
      </c>
      <c r="E40" s="31">
        <v>2005</v>
      </c>
      <c r="F40" s="31">
        <v>2006</v>
      </c>
      <c r="G40" s="31">
        <v>2007</v>
      </c>
      <c r="H40" s="31">
        <v>2008</v>
      </c>
      <c r="I40" s="31">
        <v>2009</v>
      </c>
      <c r="J40" s="31">
        <v>2010</v>
      </c>
      <c r="K40" s="31">
        <v>2011</v>
      </c>
      <c r="L40" s="31">
        <v>2012</v>
      </c>
      <c r="M40" s="31">
        <v>2013</v>
      </c>
      <c r="N40" s="31">
        <v>2014</v>
      </c>
      <c r="O40" s="31">
        <v>2015</v>
      </c>
      <c r="P40" s="31">
        <v>2016</v>
      </c>
      <c r="Q40" s="31">
        <v>2017</v>
      </c>
      <c r="R40" s="31">
        <v>2018</v>
      </c>
      <c r="S40" s="31">
        <v>2019</v>
      </c>
      <c r="T40" s="31">
        <v>2020</v>
      </c>
      <c r="U40" s="31">
        <v>2021</v>
      </c>
      <c r="V40" s="31">
        <v>2022</v>
      </c>
    </row>
    <row r="41" spans="1:22" ht="15">
      <c r="A41" s="23" t="s">
        <v>4</v>
      </c>
      <c r="B41" s="45">
        <v>37.759101673</v>
      </c>
      <c r="C41" s="45">
        <v>37.360175804</v>
      </c>
      <c r="D41" s="45">
        <v>38.38891935</v>
      </c>
      <c r="E41" s="45">
        <v>42.485013132</v>
      </c>
      <c r="F41" s="45">
        <v>49.718013849</v>
      </c>
      <c r="G41" s="45">
        <v>50.781008721</v>
      </c>
      <c r="H41" s="45">
        <v>52.476553639</v>
      </c>
      <c r="I41" s="45">
        <v>49.930698058</v>
      </c>
      <c r="J41" s="45">
        <v>57.182135329</v>
      </c>
      <c r="K41" s="45">
        <v>63.92271322</v>
      </c>
      <c r="L41" s="45">
        <v>72.140900879</v>
      </c>
      <c r="M41" s="45">
        <v>75.263747241</v>
      </c>
      <c r="N41" s="45">
        <v>78.180849111</v>
      </c>
      <c r="O41" s="45">
        <v>83.485443523</v>
      </c>
      <c r="P41" s="45">
        <v>85.703304576</v>
      </c>
      <c r="Q41" s="45">
        <v>91.131749562</v>
      </c>
      <c r="R41" s="45">
        <v>93.62696968</v>
      </c>
      <c r="S41" s="45">
        <v>98.724296584</v>
      </c>
      <c r="T41" s="45">
        <v>97.488734801</v>
      </c>
      <c r="U41" s="45">
        <v>105.908280859</v>
      </c>
      <c r="V41" s="45">
        <v>123.223643056</v>
      </c>
    </row>
    <row r="42" spans="1:22" ht="15">
      <c r="A42" s="24" t="s">
        <v>5</v>
      </c>
      <c r="B42" s="48">
        <v>26.528982095</v>
      </c>
      <c r="C42" s="48">
        <v>25.897262299</v>
      </c>
      <c r="D42" s="48">
        <v>26.395963835</v>
      </c>
      <c r="E42" s="48">
        <v>27.200934737</v>
      </c>
      <c r="F42" s="48">
        <v>28.672168781</v>
      </c>
      <c r="G42" s="48">
        <v>32.193661048</v>
      </c>
      <c r="H42" s="48">
        <v>35.844382594</v>
      </c>
      <c r="I42" s="48">
        <v>34.261452574</v>
      </c>
      <c r="J42" s="48">
        <v>36.375207254</v>
      </c>
      <c r="K42" s="48">
        <v>40.637592247</v>
      </c>
      <c r="L42" s="48">
        <v>42.46351767</v>
      </c>
      <c r="M42" s="48">
        <v>43.518703391</v>
      </c>
      <c r="N42" s="48">
        <v>44.297831521</v>
      </c>
      <c r="O42" s="48">
        <v>47.218036587</v>
      </c>
      <c r="P42" s="48">
        <v>46.731868276</v>
      </c>
      <c r="Q42" s="48">
        <v>46.98860811</v>
      </c>
      <c r="R42" s="48">
        <v>47.123875766</v>
      </c>
      <c r="S42" s="48">
        <v>48.605690062</v>
      </c>
      <c r="T42" s="48">
        <v>46.876491047</v>
      </c>
      <c r="U42" s="48">
        <v>48.409135844</v>
      </c>
      <c r="V42" s="48">
        <v>60.428425073</v>
      </c>
    </row>
    <row r="43" spans="1:22" ht="15">
      <c r="A43" s="25" t="s">
        <v>6</v>
      </c>
      <c r="B43" s="49">
        <v>11.230119578000004</v>
      </c>
      <c r="C43" s="49">
        <v>11.462913505</v>
      </c>
      <c r="D43" s="49">
        <v>11.992955515000002</v>
      </c>
      <c r="E43" s="49">
        <v>15.284078394999998</v>
      </c>
      <c r="F43" s="49">
        <v>21.045845068000002</v>
      </c>
      <c r="G43" s="49">
        <v>18.587347672999996</v>
      </c>
      <c r="H43" s="49">
        <v>16.632171045</v>
      </c>
      <c r="I43" s="49">
        <v>15.669245483999994</v>
      </c>
      <c r="J43" s="49">
        <v>20.806928074999995</v>
      </c>
      <c r="K43" s="49">
        <v>23.285120972999998</v>
      </c>
      <c r="L43" s="49">
        <v>29.677383209</v>
      </c>
      <c r="M43" s="49">
        <v>31.745043850000002</v>
      </c>
      <c r="N43" s="49">
        <v>33.88301759</v>
      </c>
      <c r="O43" s="49">
        <v>36.267406936</v>
      </c>
      <c r="P43" s="49">
        <v>38.97143629999999</v>
      </c>
      <c r="Q43" s="49">
        <v>44.143141451999995</v>
      </c>
      <c r="R43" s="49">
        <v>46.503093914000004</v>
      </c>
      <c r="S43" s="49">
        <v>50.118606522</v>
      </c>
      <c r="T43" s="49">
        <v>50.612243754000005</v>
      </c>
      <c r="U43" s="49">
        <v>57.499145015</v>
      </c>
      <c r="V43" s="49">
        <v>62.795217983</v>
      </c>
    </row>
    <row r="44" spans="2:19" ht="15">
      <c r="B44" s="51"/>
      <c r="C44" s="51"/>
      <c r="D44" s="51"/>
      <c r="E44" s="51"/>
      <c r="F44" s="51"/>
      <c r="G44" s="51"/>
      <c r="H44" s="51"/>
      <c r="I44" s="51"/>
      <c r="J44" s="51"/>
      <c r="K44" s="51"/>
      <c r="L44" s="51"/>
      <c r="M44" s="51"/>
      <c r="N44" s="51"/>
      <c r="O44" s="51"/>
      <c r="P44" s="51"/>
      <c r="Q44" s="51"/>
      <c r="R44" s="51"/>
      <c r="S44" s="51"/>
    </row>
    <row r="45" spans="2:5" ht="15">
      <c r="B45" s="1">
        <v>2002</v>
      </c>
      <c r="C45" s="1">
        <v>2022</v>
      </c>
      <c r="D45" s="1" t="s">
        <v>141</v>
      </c>
      <c r="E45" s="1" t="s">
        <v>109</v>
      </c>
    </row>
    <row r="46" spans="1:5" ht="15">
      <c r="A46" s="1" t="s">
        <v>4</v>
      </c>
      <c r="B46" s="34">
        <v>37.759101673</v>
      </c>
      <c r="C46" s="34">
        <v>123.223643056</v>
      </c>
      <c r="D46" s="34">
        <v>3.263415642753816</v>
      </c>
      <c r="E46" s="50">
        <v>0.06092240116084979</v>
      </c>
    </row>
    <row r="47" spans="1:5" ht="15">
      <c r="A47" s="1" t="s">
        <v>5</v>
      </c>
      <c r="B47" s="34">
        <v>26.528982095</v>
      </c>
      <c r="C47" s="34">
        <v>60.428425073</v>
      </c>
      <c r="D47" s="34">
        <v>2.277826750253985</v>
      </c>
      <c r="E47" s="50">
        <v>0.04201995147259341</v>
      </c>
    </row>
    <row r="48" spans="1:5" ht="15">
      <c r="A48" s="1" t="s">
        <v>110</v>
      </c>
      <c r="B48" s="34">
        <v>64.288083768</v>
      </c>
      <c r="C48" s="34">
        <v>183.65206812899999</v>
      </c>
      <c r="D48" s="34">
        <v>2.856704654501065</v>
      </c>
      <c r="E48" s="50">
        <v>0.053885106530418</v>
      </c>
    </row>
    <row r="49" spans="1:5" ht="15">
      <c r="A49" s="1" t="s">
        <v>6</v>
      </c>
      <c r="B49" s="34">
        <v>11.230119578000004</v>
      </c>
      <c r="C49" s="34">
        <v>62.795217983</v>
      </c>
      <c r="D49" s="34">
        <v>5.591678480967995</v>
      </c>
      <c r="E49" s="50">
        <v>0.08987605127820175</v>
      </c>
    </row>
    <row r="51" ht="15">
      <c r="B51" s="51"/>
    </row>
    <row r="68" spans="1:12" ht="15">
      <c r="A68" s="85"/>
      <c r="B68" s="85"/>
      <c r="C68" s="85"/>
      <c r="D68" s="85"/>
      <c r="E68" s="85"/>
      <c r="F68" s="85"/>
      <c r="G68" s="85"/>
      <c r="H68" s="85"/>
      <c r="I68" s="85"/>
      <c r="J68" s="85"/>
      <c r="K68" s="61"/>
      <c r="L68" s="61"/>
    </row>
    <row r="69" spans="1:12" ht="15">
      <c r="A69" s="85"/>
      <c r="B69" s="85"/>
      <c r="C69" s="85"/>
      <c r="D69" s="85"/>
      <c r="E69" s="85"/>
      <c r="F69" s="85"/>
      <c r="G69" s="85"/>
      <c r="H69" s="85"/>
      <c r="I69" s="85"/>
      <c r="J69" s="85"/>
      <c r="K69" s="61"/>
      <c r="L69" s="61"/>
    </row>
    <row r="70" spans="1:12" ht="15">
      <c r="A70" s="85"/>
      <c r="B70" s="85"/>
      <c r="C70" s="85"/>
      <c r="D70" s="85"/>
      <c r="E70" s="85"/>
      <c r="F70" s="85"/>
      <c r="G70" s="85"/>
      <c r="H70" s="85"/>
      <c r="I70" s="85"/>
      <c r="J70" s="85"/>
      <c r="K70" s="61"/>
      <c r="L70" s="61"/>
    </row>
    <row r="71" spans="1:12" ht="15">
      <c r="A71" s="85"/>
      <c r="B71" s="85"/>
      <c r="C71" s="85"/>
      <c r="D71" s="85"/>
      <c r="E71" s="85"/>
      <c r="F71" s="85"/>
      <c r="G71" s="85"/>
      <c r="H71" s="85"/>
      <c r="I71" s="85"/>
      <c r="J71" s="85"/>
      <c r="K71" s="61"/>
      <c r="L71" s="61"/>
    </row>
    <row r="72" spans="1:12" ht="15">
      <c r="A72" s="85"/>
      <c r="B72" s="85"/>
      <c r="C72" s="85"/>
      <c r="D72" s="85"/>
      <c r="E72" s="85"/>
      <c r="F72" s="85"/>
      <c r="G72" s="85"/>
      <c r="H72" s="85"/>
      <c r="I72" s="85"/>
      <c r="J72" s="85"/>
      <c r="K72" s="61"/>
      <c r="L72" s="61"/>
    </row>
    <row r="73" spans="1:12" ht="15">
      <c r="A73" s="61"/>
      <c r="B73" s="61"/>
      <c r="C73" s="61"/>
      <c r="D73" s="61"/>
      <c r="E73" s="61"/>
      <c r="F73" s="61"/>
      <c r="G73" s="61"/>
      <c r="H73" s="61"/>
      <c r="I73" s="61"/>
      <c r="J73" s="61"/>
      <c r="K73" s="61"/>
      <c r="L73" s="61"/>
    </row>
    <row r="74" spans="1:12" ht="15">
      <c r="A74" s="85"/>
      <c r="B74" s="85"/>
      <c r="C74" s="85"/>
      <c r="D74" s="85"/>
      <c r="E74" s="85"/>
      <c r="F74" s="85"/>
      <c r="G74" s="85"/>
      <c r="H74" s="85"/>
      <c r="I74" s="85"/>
      <c r="J74" s="85"/>
      <c r="K74" s="61"/>
      <c r="L74" s="61"/>
    </row>
    <row r="75" spans="1:10" ht="15">
      <c r="A75" s="85"/>
      <c r="B75" s="85"/>
      <c r="C75" s="85"/>
      <c r="D75" s="85"/>
      <c r="E75" s="85"/>
      <c r="F75" s="85"/>
      <c r="G75" s="85"/>
      <c r="H75" s="85"/>
      <c r="I75" s="85"/>
      <c r="J75" s="85"/>
    </row>
  </sheetData>
  <mergeCells count="2">
    <mergeCell ref="A68:J72"/>
    <mergeCell ref="A74:J75"/>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ROODHUIJZEN Anton (ESTAT)</dc:creator>
  <cp:keywords/>
  <dc:description/>
  <cp:lastModifiedBy>ROODHUIJZEN Anton (ESTAT)</cp:lastModifiedBy>
  <dcterms:created xsi:type="dcterms:W3CDTF">2017-03-26T06:13:50Z</dcterms:created>
  <dcterms:modified xsi:type="dcterms:W3CDTF">2023-04-28T07:58:13Z</dcterms:modified>
  <cp:category/>
  <cp:version/>
  <cp:contentType/>
  <cp:contentStatus/>
</cp:coreProperties>
</file>