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12590" yWindow="17400" windowWidth="2300" windowHeight="6930" tabRatio="834" activeTab="0"/>
  </bookViews>
  <sheets>
    <sheet name="Map 1 (dynamic map)" sheetId="74" r:id="rId1"/>
    <sheet name="Figure 1" sheetId="77" r:id="rId2"/>
    <sheet name="Table 1" sheetId="78" r:id="rId3"/>
    <sheet name="Figure 2a" sheetId="73" r:id="rId4"/>
    <sheet name="Figure 2b" sheetId="71" r:id="rId5"/>
    <sheet name="Figure 3" sheetId="64" r:id="rId6"/>
    <sheet name="Table 2" sheetId="40" r:id="rId7"/>
    <sheet name="Figure 4" sheetId="63" r:id="rId8"/>
  </sheets>
  <definedNames/>
  <calcPr calcId="162913"/>
  <extLst/>
</workbook>
</file>

<file path=xl/sharedStrings.xml><?xml version="1.0" encoding="utf-8"?>
<sst xmlns="http://schemas.openxmlformats.org/spreadsheetml/2006/main" count="271" uniqueCount="134">
  <si>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</si>
  <si>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</si>
  <si>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</si>
  <si>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</si>
  <si>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</si>
  <si>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</si>
  <si>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</si>
  <si>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</si>
  <si>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</si>
  <si>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</si>
  <si>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</si>
  <si>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</si>
  <si>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</si>
  <si>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</si>
  <si>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</si>
  <si>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</si>
  <si>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</si>
  <si>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</si>
  <si>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</si>
  <si>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</si>
  <si>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</si>
  <si>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</si>
  <si>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</si>
  <si>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</si>
  <si>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</si>
  <si>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</si>
  <si>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</si>
  <si>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Serbia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</si>
  <si>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</si>
  <si>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isoc_ci_ac_i)</t>
    </r>
  </si>
  <si>
    <t>Sex</t>
  </si>
  <si>
    <t>Age</t>
  </si>
  <si>
    <t>Women</t>
  </si>
  <si>
    <t>Men</t>
  </si>
  <si>
    <t>All individuals</t>
  </si>
  <si>
    <t>Students</t>
  </si>
  <si>
    <t>Unemployed</t>
  </si>
  <si>
    <t>Czechia</t>
  </si>
  <si>
    <t>Rural areas</t>
  </si>
  <si>
    <t>Towns and suburbs</t>
  </si>
  <si>
    <t>Cities</t>
  </si>
  <si>
    <t>Degree of urbanisation</t>
  </si>
  <si>
    <t>Use of ICT for cultural purposes</t>
  </si>
  <si>
    <t>Bookmark:</t>
  </si>
  <si>
    <t>Level of educational attainment</t>
  </si>
  <si>
    <t>Economically inactive people other than students</t>
  </si>
  <si>
    <t>Employed (employees, self-employed persons and family workers)</t>
  </si>
  <si>
    <t xml:space="preserve">Finland </t>
  </si>
  <si>
    <t>EU</t>
  </si>
  <si>
    <t>Printed books, magazines or newspapers</t>
  </si>
  <si>
    <r>
      <t>Source:</t>
    </r>
    <r>
      <rPr>
        <sz val="9"/>
        <color theme="1"/>
        <rFont val="Arial"/>
        <family val="2"/>
      </rPr>
      <t xml:space="preserve"> Eurostat (online data code: isoc_ec_ibgs)</t>
    </r>
  </si>
  <si>
    <t>E-books, online-magazines or online-newspapers</t>
  </si>
  <si>
    <t>Films or series as DVDs, Blu-ray etc.</t>
  </si>
  <si>
    <t>Films or series as a streaming service or downloads</t>
  </si>
  <si>
    <t>Music as CDs, vinyls etc.</t>
  </si>
  <si>
    <t>Music as a streaming service or downloads</t>
  </si>
  <si>
    <t>Films or series</t>
  </si>
  <si>
    <t>Music</t>
  </si>
  <si>
    <t>Tickets to cultural or other events</t>
  </si>
  <si>
    <t>Books or press</t>
  </si>
  <si>
    <t>Tickets to cultural 
or 
other events</t>
  </si>
  <si>
    <t>Games online or as downloads for various kind of devices</t>
  </si>
  <si>
    <t>Reading online news sites/
newspapers/
news magazines</t>
  </si>
  <si>
    <t xml:space="preserve"> </t>
  </si>
  <si>
    <t>All Individuals</t>
  </si>
  <si>
    <t>Individuals, 16 to 24 years old</t>
  </si>
  <si>
    <t>Males, 16 to 74 years old</t>
  </si>
  <si>
    <t>Individuals with no or low formal education</t>
  </si>
  <si>
    <t>Individuals with medium formal education</t>
  </si>
  <si>
    <t>Individuals with high formal education</t>
  </si>
  <si>
    <t>Individuals living in cities</t>
  </si>
  <si>
    <t>Individuals living in towns and suburbs</t>
  </si>
  <si>
    <t>Individuals living in rural areas</t>
  </si>
  <si>
    <t xml:space="preserve">Reading online news sites/newspapers/news magazines </t>
  </si>
  <si>
    <t>Individuals, 55 to 74 years old</t>
  </si>
  <si>
    <t>Reading 2016</t>
  </si>
  <si>
    <t>Watching 2016</t>
  </si>
  <si>
    <t/>
  </si>
  <si>
    <t>(% among people aged 16-74 years who used the internet in the previous 3 months)</t>
  </si>
  <si>
    <t>avg</t>
  </si>
  <si>
    <t>(%)</t>
  </si>
  <si>
    <t>(% among people aged 16-74 years who used the internet in the previous three months)</t>
  </si>
  <si>
    <t>Females,16 to 74 years old</t>
  </si>
  <si>
    <t xml:space="preserve"> 'Selected cultural goods and services' means: films or series as recordings, streaming services or downloads; music as recordings, streaming services or downloads; printed books, e-books, printed and online magazines or newspapers; games online or as downloads; tickets to cultural or other events.</t>
  </si>
  <si>
    <t>Watching internet streamed TV or videos</t>
  </si>
  <si>
    <t>Listening to music (e.g. web radio, music streaming) or downloading music</t>
  </si>
  <si>
    <t>Playing or downloading games</t>
  </si>
  <si>
    <t xml:space="preserve">(¹) Watching internet streamed TV or videos: break in time series. 
</t>
  </si>
  <si>
    <t xml:space="preserve">Czechia (¹) </t>
  </si>
  <si>
    <t>Figure 1: Use of the internet for selected cultural purposes, 2022</t>
  </si>
  <si>
    <t>25 - 34 years</t>
  </si>
  <si>
    <t>16 - 24 years</t>
  </si>
  <si>
    <t>35 - 44 years</t>
  </si>
  <si>
    <t>45 - 54 years</t>
  </si>
  <si>
    <t>55 - 74 years</t>
  </si>
  <si>
    <t>Watching internet streamed 
TV or 
videos</t>
  </si>
  <si>
    <t>Playing or 
downloading games</t>
  </si>
  <si>
    <t>Culture statistics — 2023</t>
  </si>
  <si>
    <t>Table 1: Use of the internet for selected cultural purposes, by socioeconomic characteristic, EU, 2022</t>
  </si>
  <si>
    <t>Individuals, 25 to 34 years old</t>
  </si>
  <si>
    <t>Individuals, 35 to 44 years old</t>
  </si>
  <si>
    <t>Individuals, 45 to 54 years old</t>
  </si>
  <si>
    <t>Figure 2a: Use of the internet for watching internet streamed TV or videos and reading online news sites/newspapers/news magazines, by socioeconomic characteristic, EU, 2016 and 2022</t>
  </si>
  <si>
    <t>https://ec.europa.eu/eurostat/databrowser/bookmark/72450296-6406-4d39-880b-5a80b6590e17?lang=en</t>
  </si>
  <si>
    <t>Watching 2022</t>
  </si>
  <si>
    <t>Reading 2022</t>
  </si>
  <si>
    <t xml:space="preserve">Figure 2b: Use of the internet for watching internet streamed TV or videos and reading online news sites/newspapers/news magazines, by socioeconomic characteristic, EU, 2016 and 2022
</t>
  </si>
  <si>
    <t>https://ec.europa.eu/eurostat/databrowser/bookmark/798d9559-63ed-47be-a086-fdb37082534b?lang=en</t>
  </si>
  <si>
    <t>physical goods</t>
  </si>
  <si>
    <t>digital goods (or access)</t>
  </si>
  <si>
    <t>Türkiye</t>
  </si>
  <si>
    <t>https://ec.europa.eu/eurostat/databrowser/bookmark/4e4bfa59-7e37-44b5-a566-b6d03fa27522?lang=en</t>
  </si>
  <si>
    <t>Games online or as downloads for various kinds of devices.</t>
  </si>
  <si>
    <t>see the interactive map here</t>
  </si>
  <si>
    <t>https://ec.europa.eu/eurostat/databrowser/bookmark/2b1e400a-fcc8-47f8-87dc-9154b9d790c3?lang=en</t>
  </si>
  <si>
    <t>Albania</t>
  </si>
  <si>
    <t>https://ec.europa.eu/eurostat/databrowser/bookmark/2bd4b147-5979-48d4-8aff-303ed5cf17df?lang=en</t>
  </si>
  <si>
    <t>https://ec.europa.eu/eurostat/databrowser/bookmark/d8ed793f-f696-45a8-9cda-3a39b253db27?lang=en</t>
  </si>
  <si>
    <t>https://ec.europa.eu/eurostat/databrowser/bookmark/efd6c718-409a-4abb-ac9f-89be096cb87b?lang=en</t>
  </si>
  <si>
    <t>&lt; 11</t>
  </si>
  <si>
    <r>
      <t>Source:</t>
    </r>
    <r>
      <rPr>
        <sz val="9"/>
        <rFont val="Arial"/>
        <family val="2"/>
      </rPr>
      <t xml:space="preserve"> Eurostat (online data code: isoc_ec_ibgs)</t>
    </r>
  </si>
  <si>
    <t>11 - &lt;  18</t>
  </si>
  <si>
    <t>23 - &lt; 31</t>
  </si>
  <si>
    <t>18 - &lt; 23</t>
  </si>
  <si>
    <t>≥ 31</t>
  </si>
  <si>
    <t>Class</t>
  </si>
  <si>
    <t>Employment status (self-defined)</t>
  </si>
  <si>
    <t>Values below 1% are not displayed in the chart.</t>
  </si>
  <si>
    <t>Note break in time series in 2021 due to methodology changes in Germany and Ireland.</t>
  </si>
  <si>
    <t>Map 1: Use of the internet for buying at least one of the selected cultural goods and services, 2022</t>
  </si>
  <si>
    <t>Figure 3: Use of the internet for buying cultural goods and services, EU, 2022</t>
  </si>
  <si>
    <t>Table 2: Use of the internet for buying cultural goods and services, by socioeconomic characteristic, EU, 2022</t>
  </si>
  <si>
    <t>Figure 4: Use of the internet for buying cultural goods and services, 2022</t>
  </si>
  <si>
    <t>https://ec.europa.eu/eurostat/databrowser/bookmark/7eb891cd-4e34-4366-a573-6cb869c41583?lang=en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</si>
</sst>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dd\.mm\.yy"/>
    <numFmt numFmtId="167" formatCode="0.0"/>
    <numFmt numFmtId="168" formatCode="#,##0.0_i"/>
    <numFmt numFmtId="169" formatCode="#,##0_i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38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u val="single"/>
      <sz val="9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EF4E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indexed="55"/>
      </left>
      <right/>
      <top style="hair">
        <color rgb="FFC0C0C0"/>
      </top>
      <bottom/>
    </border>
    <border>
      <left/>
      <right style="hair">
        <color indexed="55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/>
      <bottom style="thin">
        <color rgb="FF000000"/>
      </bottom>
    </border>
    <border>
      <left style="hair">
        <color indexed="55"/>
      </left>
      <right/>
      <top style="thin">
        <color rgb="FF000000"/>
      </top>
      <bottom/>
    </border>
    <border>
      <left style="hair">
        <color indexed="55"/>
      </left>
      <right/>
      <top style="thin">
        <color rgb="FF000000"/>
      </top>
      <bottom style="hair">
        <color rgb="FFC0C0C0"/>
      </bottom>
    </border>
  </borders>
  <cellStyleXfs count="9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3" fillId="0" borderId="0" applyFill="0" applyBorder="0" applyProtection="0">
      <alignment horizontal="right"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1" applyNumberFormat="0" applyAlignment="0" applyProtection="0"/>
    <xf numFmtId="0" fontId="16" fillId="9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1" applyNumberFormat="0" applyAlignment="0" applyProtection="0"/>
    <xf numFmtId="0" fontId="20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9" fontId="10" fillId="0" borderId="0" applyFont="0" applyFill="0" applyBorder="0" applyAlignment="0" applyProtection="0"/>
    <xf numFmtId="0" fontId="22" fillId="2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Protection="0">
      <alignment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1" borderId="0" xfId="0" applyFont="1" applyFill="1" applyAlignment="1">
      <alignment vertical="center"/>
    </xf>
    <xf numFmtId="0" fontId="4" fillId="11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7" fillId="0" borderId="0" xfId="20" applyFont="1" applyFill="1" applyBorder="1">
      <alignment/>
      <protection/>
    </xf>
    <xf numFmtId="0" fontId="5" fillId="11" borderId="0" xfId="0" applyFont="1" applyFill="1" applyBorder="1" applyAlignment="1">
      <alignment vertical="center"/>
    </xf>
    <xf numFmtId="0" fontId="6" fillId="11" borderId="9" xfId="20" applyNumberFormat="1" applyFont="1" applyFill="1" applyBorder="1" applyAlignment="1">
      <alignment horizontal="left" vertical="center"/>
      <protection/>
    </xf>
    <xf numFmtId="0" fontId="6" fillId="11" borderId="10" xfId="20" applyNumberFormat="1" applyFont="1" applyFill="1" applyBorder="1" applyAlignment="1">
      <alignment horizontal="left" vertical="center"/>
      <protection/>
    </xf>
    <xf numFmtId="0" fontId="7" fillId="11" borderId="0" xfId="0" applyFont="1" applyFill="1" applyBorder="1" applyAlignment="1">
      <alignment vertical="center"/>
    </xf>
    <xf numFmtId="0" fontId="6" fillId="11" borderId="11" xfId="20" applyNumberFormat="1" applyFont="1" applyFill="1" applyBorder="1" applyAlignment="1">
      <alignment horizontal="left" vertical="center"/>
      <protection/>
    </xf>
    <xf numFmtId="0" fontId="6" fillId="11" borderId="12" xfId="20" applyNumberFormat="1" applyFont="1" applyFill="1" applyBorder="1" applyAlignment="1">
      <alignment horizontal="left" vertical="center"/>
      <protection/>
    </xf>
    <xf numFmtId="0" fontId="6" fillId="11" borderId="13" xfId="20" applyNumberFormat="1" applyFont="1" applyFill="1" applyBorder="1" applyAlignment="1">
      <alignment horizontal="left" vertical="center"/>
      <protection/>
    </xf>
    <xf numFmtId="167" fontId="3" fillId="11" borderId="0" xfId="0" applyNumberFormat="1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vertical="center"/>
    </xf>
    <xf numFmtId="0" fontId="3" fillId="11" borderId="0" xfId="0" applyFont="1" applyFill="1" applyBorder="1" applyAlignment="1">
      <alignment horizontal="left"/>
    </xf>
    <xf numFmtId="0" fontId="9" fillId="11" borderId="0" xfId="24" applyFont="1" applyFill="1" applyBorder="1"/>
    <xf numFmtId="169" fontId="3" fillId="11" borderId="0" xfId="22" applyNumberFormat="1" applyFont="1" applyFill="1" applyBorder="1" applyAlignment="1">
      <alignment horizontal="right"/>
    </xf>
    <xf numFmtId="169" fontId="11" fillId="11" borderId="0" xfId="2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11" borderId="0" xfId="20" applyFont="1" applyFill="1" applyBorder="1">
      <alignment/>
      <protection/>
    </xf>
    <xf numFmtId="0" fontId="6" fillId="11" borderId="9" xfId="20" applyNumberFormat="1" applyFont="1" applyFill="1" applyBorder="1" applyAlignment="1">
      <alignment horizontal="left" vertical="center" wrapText="1"/>
      <protection/>
    </xf>
    <xf numFmtId="0" fontId="6" fillId="11" borderId="14" xfId="20" applyNumberFormat="1" applyFont="1" applyFill="1" applyBorder="1" applyAlignment="1">
      <alignment horizontal="left" vertical="center" wrapText="1"/>
      <protection/>
    </xf>
    <xf numFmtId="0" fontId="3" fillId="11" borderId="0" xfId="0" applyFont="1" applyFill="1" applyBorder="1" applyAlignment="1">
      <alignment vertical="center"/>
    </xf>
    <xf numFmtId="0" fontId="6" fillId="11" borderId="15" xfId="20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3" fontId="3" fillId="0" borderId="0" xfId="22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11" borderId="0" xfId="0" applyNumberFormat="1" applyFont="1" applyFill="1" applyBorder="1" applyAlignment="1">
      <alignment/>
    </xf>
    <xf numFmtId="1" fontId="0" fillId="11" borderId="0" xfId="0" applyNumberFormat="1" applyFont="1" applyFill="1" applyBorder="1" applyAlignment="1">
      <alignment vertical="center"/>
    </xf>
    <xf numFmtId="3" fontId="0" fillId="11" borderId="0" xfId="0" applyNumberFormat="1" applyFont="1" applyFill="1" applyBorder="1" applyAlignment="1">
      <alignment vertical="center"/>
    </xf>
    <xf numFmtId="3" fontId="0" fillId="11" borderId="0" xfId="0" applyNumberFormat="1" applyFont="1" applyFill="1" applyBorder="1" applyAlignment="1">
      <alignment/>
    </xf>
    <xf numFmtId="169" fontId="0" fillId="11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11" borderId="0" xfId="20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28" fillId="0" borderId="0" xfId="0" applyFont="1" applyAlignment="1">
      <alignment horizontal="left"/>
    </xf>
    <xf numFmtId="0" fontId="28" fillId="11" borderId="0" xfId="0" applyFont="1" applyFill="1" applyAlignment="1">
      <alignment horizontal="left"/>
    </xf>
    <xf numFmtId="0" fontId="28" fillId="11" borderId="0" xfId="0" applyFont="1" applyFill="1" applyBorder="1" applyAlignment="1">
      <alignment horizontal="left"/>
    </xf>
    <xf numFmtId="0" fontId="29" fillId="11" borderId="0" xfId="0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11" borderId="0" xfId="0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0" xfId="0" applyFill="1" applyAlignment="1">
      <alignment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horizontal="left" vertical="center" wrapText="1" indent="1"/>
    </xf>
    <xf numFmtId="0" fontId="5" fillId="11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6" fillId="11" borderId="18" xfId="20" applyNumberFormat="1" applyFont="1" applyFill="1" applyBorder="1" applyAlignment="1">
      <alignment horizontal="left" vertical="center" wrapText="1"/>
      <protection/>
    </xf>
    <xf numFmtId="0" fontId="0" fillId="11" borderId="0" xfId="0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169" fontId="3" fillId="11" borderId="9" xfId="22" applyNumberFormat="1" applyFont="1" applyFill="1" applyBorder="1" applyAlignment="1">
      <alignment horizontal="right" indent="4"/>
    </xf>
    <xf numFmtId="169" fontId="3" fillId="11" borderId="19" xfId="22" applyNumberFormat="1" applyFont="1" applyFill="1" applyBorder="1" applyAlignment="1">
      <alignment horizontal="right" indent="4"/>
    </xf>
    <xf numFmtId="169" fontId="3" fillId="11" borderId="13" xfId="22" applyNumberFormat="1" applyFont="1" applyFill="1" applyBorder="1" applyAlignment="1">
      <alignment horizontal="right" indent="4"/>
    </xf>
    <xf numFmtId="169" fontId="3" fillId="11" borderId="20" xfId="22" applyNumberFormat="1" applyFont="1" applyFill="1" applyBorder="1" applyAlignment="1">
      <alignment horizontal="right" indent="4"/>
    </xf>
    <xf numFmtId="169" fontId="3" fillId="11" borderId="12" xfId="22" applyNumberFormat="1" applyFont="1" applyFill="1" applyBorder="1" applyAlignment="1">
      <alignment horizontal="right" indent="4"/>
    </xf>
    <xf numFmtId="169" fontId="3" fillId="11" borderId="21" xfId="22" applyNumberFormat="1" applyFont="1" applyFill="1" applyBorder="1" applyAlignment="1">
      <alignment horizontal="right" indent="4"/>
    </xf>
    <xf numFmtId="169" fontId="3" fillId="11" borderId="10" xfId="22" applyNumberFormat="1" applyFont="1" applyFill="1" applyBorder="1" applyAlignment="1">
      <alignment horizontal="right" indent="4"/>
    </xf>
    <xf numFmtId="169" fontId="3" fillId="11" borderId="22" xfId="22" applyNumberFormat="1" applyFont="1" applyFill="1" applyBorder="1" applyAlignment="1">
      <alignment horizontal="right" indent="4"/>
    </xf>
    <xf numFmtId="169" fontId="3" fillId="11" borderId="23" xfId="22" applyNumberFormat="1" applyFont="1" applyFill="1" applyBorder="1" applyAlignment="1">
      <alignment horizontal="right" indent="4"/>
    </xf>
    <xf numFmtId="169" fontId="3" fillId="11" borderId="0" xfId="22" applyNumberFormat="1" applyFont="1" applyFill="1" applyBorder="1" applyAlignment="1">
      <alignment horizontal="right" indent="4"/>
    </xf>
    <xf numFmtId="169" fontId="3" fillId="11" borderId="0" xfId="2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12" borderId="24" xfId="0" applyFont="1" applyFill="1" applyBorder="1" applyAlignment="1">
      <alignment vertical="center" wrapText="1"/>
    </xf>
    <xf numFmtId="0" fontId="4" fillId="12" borderId="25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0" fillId="0" borderId="0" xfId="22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11" borderId="0" xfId="0" applyNumberFormat="1" applyFill="1" applyAlignment="1">
      <alignment vertical="center"/>
    </xf>
    <xf numFmtId="1" fontId="0" fillId="11" borderId="0" xfId="0" applyNumberFormat="1" applyFont="1" applyFill="1" applyAlignment="1">
      <alignment vertical="center"/>
    </xf>
    <xf numFmtId="169" fontId="3" fillId="13" borderId="26" xfId="22" applyNumberFormat="1" applyFont="1" applyFill="1" applyBorder="1" applyAlignment="1">
      <alignment horizontal="right" indent="3"/>
    </xf>
    <xf numFmtId="169" fontId="3" fillId="11" borderId="12" xfId="22" applyNumberFormat="1" applyFont="1" applyFill="1" applyBorder="1" applyAlignment="1">
      <alignment horizontal="right" indent="3"/>
    </xf>
    <xf numFmtId="169" fontId="3" fillId="11" borderId="9" xfId="22" applyNumberFormat="1" applyFont="1" applyFill="1" applyBorder="1" applyAlignment="1">
      <alignment horizontal="right" indent="3"/>
    </xf>
    <xf numFmtId="169" fontId="3" fillId="11" borderId="13" xfId="22" applyNumberFormat="1" applyFont="1" applyFill="1" applyBorder="1" applyAlignment="1">
      <alignment horizontal="right" indent="3"/>
    </xf>
    <xf numFmtId="169" fontId="3" fillId="11" borderId="11" xfId="22" applyNumberFormat="1" applyFont="1" applyFill="1" applyBorder="1" applyAlignment="1">
      <alignment horizontal="right" indent="3"/>
    </xf>
    <xf numFmtId="169" fontId="3" fillId="11" borderId="10" xfId="22" applyNumberFormat="1" applyFont="1" applyFill="1" applyBorder="1" applyAlignment="1">
      <alignment horizontal="right" indent="3"/>
    </xf>
    <xf numFmtId="169" fontId="3" fillId="13" borderId="27" xfId="22" applyNumberFormat="1" applyFont="1" applyFill="1" applyBorder="1" applyAlignment="1">
      <alignment horizontal="right" indent="3"/>
    </xf>
    <xf numFmtId="169" fontId="3" fillId="11" borderId="21" xfId="22" applyNumberFormat="1" applyFont="1" applyFill="1" applyBorder="1" applyAlignment="1">
      <alignment horizontal="right" indent="3"/>
    </xf>
    <xf numFmtId="169" fontId="3" fillId="11" borderId="19" xfId="22" applyNumberFormat="1" applyFont="1" applyFill="1" applyBorder="1" applyAlignment="1">
      <alignment horizontal="right" indent="3"/>
    </xf>
    <xf numFmtId="169" fontId="3" fillId="11" borderId="20" xfId="22" applyNumberFormat="1" applyFont="1" applyFill="1" applyBorder="1" applyAlignment="1">
      <alignment horizontal="right" indent="3"/>
    </xf>
    <xf numFmtId="169" fontId="3" fillId="11" borderId="28" xfId="22" applyNumberFormat="1" applyFont="1" applyFill="1" applyBorder="1" applyAlignment="1">
      <alignment horizontal="right" indent="3"/>
    </xf>
    <xf numFmtId="169" fontId="3" fillId="11" borderId="22" xfId="22" applyNumberFormat="1" applyFont="1" applyFill="1" applyBorder="1" applyAlignment="1">
      <alignment horizontal="right" indent="3"/>
    </xf>
    <xf numFmtId="0" fontId="0" fillId="0" borderId="0" xfId="96" applyFont="1" applyFill="1">
      <alignment/>
      <protection/>
    </xf>
    <xf numFmtId="0" fontId="3" fillId="0" borderId="0" xfId="0" applyFont="1" applyFill="1" applyBorder="1" applyAlignment="1">
      <alignment horizontal="left" vertical="top" wrapText="1"/>
    </xf>
    <xf numFmtId="0" fontId="6" fillId="11" borderId="12" xfId="20" applyNumberFormat="1" applyFont="1" applyFill="1" applyBorder="1" applyAlignment="1">
      <alignment horizontal="left" vertical="center" wrapText="1" indent="1"/>
      <protection/>
    </xf>
    <xf numFmtId="0" fontId="6" fillId="11" borderId="9" xfId="20" applyNumberFormat="1" applyFont="1" applyFill="1" applyBorder="1" applyAlignment="1">
      <alignment horizontal="left" vertical="center" indent="1"/>
      <protection/>
    </xf>
    <xf numFmtId="0" fontId="6" fillId="11" borderId="13" xfId="20" applyNumberFormat="1" applyFont="1" applyFill="1" applyBorder="1" applyAlignment="1">
      <alignment horizontal="left" vertical="center" indent="1"/>
      <protection/>
    </xf>
    <xf numFmtId="0" fontId="6" fillId="11" borderId="11" xfId="20" applyNumberFormat="1" applyFont="1" applyFill="1" applyBorder="1" applyAlignment="1">
      <alignment horizontal="left" vertical="center" wrapText="1" indent="1"/>
      <protection/>
    </xf>
    <xf numFmtId="0" fontId="6" fillId="11" borderId="13" xfId="20" applyNumberFormat="1" applyFont="1" applyFill="1" applyBorder="1" applyAlignment="1">
      <alignment horizontal="left" vertical="center" wrapText="1" indent="1"/>
      <protection/>
    </xf>
    <xf numFmtId="0" fontId="6" fillId="11" borderId="11" xfId="20" applyNumberFormat="1" applyFont="1" applyFill="1" applyBorder="1" applyAlignment="1">
      <alignment horizontal="left" vertical="center" indent="1"/>
      <protection/>
    </xf>
    <xf numFmtId="0" fontId="6" fillId="11" borderId="29" xfId="20" applyNumberFormat="1" applyFont="1" applyFill="1" applyBorder="1" applyAlignment="1">
      <alignment horizontal="left" vertical="center" indent="1"/>
      <protection/>
    </xf>
    <xf numFmtId="0" fontId="6" fillId="11" borderId="23" xfId="20" applyNumberFormat="1" applyFont="1" applyFill="1" applyBorder="1" applyAlignment="1">
      <alignment horizontal="left" vertical="center" wrapText="1" indent="1"/>
      <protection/>
    </xf>
    <xf numFmtId="0" fontId="6" fillId="11" borderId="9" xfId="20" applyNumberFormat="1" applyFont="1" applyFill="1" applyBorder="1" applyAlignment="1">
      <alignment horizontal="left" vertical="center" wrapText="1" indent="1"/>
      <protection/>
    </xf>
    <xf numFmtId="0" fontId="6" fillId="11" borderId="14" xfId="20" applyNumberFormat="1" applyFont="1" applyFill="1" applyBorder="1" applyAlignment="1">
      <alignment horizontal="left" vertical="center" wrapText="1" indent="1"/>
      <protection/>
    </xf>
    <xf numFmtId="0" fontId="6" fillId="11" borderId="12" xfId="20" applyNumberFormat="1" applyFont="1" applyFill="1" applyBorder="1" applyAlignment="1">
      <alignment horizontal="left" vertical="center" indent="1"/>
      <protection/>
    </xf>
    <xf numFmtId="0" fontId="6" fillId="11" borderId="10" xfId="20" applyNumberFormat="1" applyFont="1" applyFill="1" applyBorder="1" applyAlignment="1">
      <alignment horizontal="left" vertical="center" indent="1"/>
      <protection/>
    </xf>
    <xf numFmtId="169" fontId="3" fillId="13" borderId="26" xfId="22" applyNumberFormat="1" applyFont="1" applyFill="1" applyBorder="1" applyAlignment="1">
      <alignment horizontal="right" indent="4"/>
    </xf>
    <xf numFmtId="169" fontId="3" fillId="13" borderId="27" xfId="22" applyNumberFormat="1" applyFont="1" applyFill="1" applyBorder="1" applyAlignment="1">
      <alignment horizontal="right" indent="4"/>
    </xf>
    <xf numFmtId="169" fontId="3" fillId="13" borderId="30" xfId="22" applyNumberFormat="1" applyFont="1" applyFill="1" applyBorder="1" applyAlignment="1">
      <alignment horizontal="right" indent="4"/>
    </xf>
    <xf numFmtId="169" fontId="0" fillId="11" borderId="0" xfId="20" applyNumberFormat="1" applyFont="1" applyFill="1" applyBorder="1">
      <alignment/>
      <protection/>
    </xf>
    <xf numFmtId="169" fontId="0" fillId="11" borderId="0" xfId="20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31" fillId="11" borderId="0" xfId="24" applyFont="1" applyFill="1" applyBorder="1"/>
    <xf numFmtId="0" fontId="29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 horizontal="right"/>
    </xf>
    <xf numFmtId="0" fontId="0" fillId="14" borderId="31" xfId="0" applyFont="1" applyFill="1" applyBorder="1" applyAlignment="1">
      <alignment vertical="center"/>
    </xf>
    <xf numFmtId="0" fontId="0" fillId="15" borderId="31" xfId="0" applyFont="1" applyFill="1" applyBorder="1" applyAlignment="1">
      <alignment vertical="center"/>
    </xf>
    <xf numFmtId="0" fontId="0" fillId="0" borderId="0" xfId="0" applyFont="1" applyAlignment="1" applyProtection="1">
      <alignment vertical="top"/>
      <protection locked="0"/>
    </xf>
    <xf numFmtId="0" fontId="0" fillId="16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32" fillId="11" borderId="0" xfId="0" applyFont="1" applyFill="1" applyAlignment="1">
      <alignment vertical="center"/>
    </xf>
    <xf numFmtId="0" fontId="32" fillId="11" borderId="0" xfId="0" applyFont="1" applyFill="1" applyBorder="1" applyAlignment="1">
      <alignment vertical="center"/>
    </xf>
    <xf numFmtId="0" fontId="0" fillId="17" borderId="31" xfId="0" applyFont="1" applyFill="1" applyBorder="1" applyAlignment="1">
      <alignment vertical="center"/>
    </xf>
    <xf numFmtId="0" fontId="0" fillId="18" borderId="31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3" fontId="33" fillId="0" borderId="0" xfId="22" applyNumberFormat="1" applyFont="1" applyFill="1" applyBorder="1" applyAlignment="1">
      <alignment horizontal="right"/>
    </xf>
    <xf numFmtId="3" fontId="33" fillId="11" borderId="0" xfId="0" applyNumberFormat="1" applyFont="1" applyFill="1" applyBorder="1" applyAlignment="1">
      <alignment vertical="center"/>
    </xf>
    <xf numFmtId="3" fontId="33" fillId="11" borderId="0" xfId="22" applyNumberFormat="1" applyFont="1" applyFill="1" applyBorder="1" applyAlignment="1">
      <alignment horizontal="right"/>
    </xf>
    <xf numFmtId="0" fontId="7" fillId="11" borderId="0" xfId="0" applyFont="1" applyFill="1" applyBorder="1" applyAlignment="1">
      <alignment horizontal="left" vertical="center"/>
    </xf>
    <xf numFmtId="3" fontId="7" fillId="11" borderId="0" xfId="0" applyNumberFormat="1" applyFont="1" applyFill="1" applyBorder="1" applyAlignment="1">
      <alignment horizontal="left" vertical="center"/>
    </xf>
    <xf numFmtId="0" fontId="7" fillId="11" borderId="0" xfId="0" applyFont="1" applyFill="1" applyAlignment="1">
      <alignment horizontal="right" vertical="center"/>
    </xf>
    <xf numFmtId="0" fontId="7" fillId="11" borderId="0" xfId="0" applyFont="1" applyFill="1" applyAlignment="1">
      <alignment vertical="center"/>
    </xf>
    <xf numFmtId="1" fontId="7" fillId="11" borderId="0" xfId="0" applyNumberFormat="1" applyFont="1" applyFill="1" applyBorder="1" applyAlignment="1">
      <alignment horizontal="right" vertical="center"/>
    </xf>
    <xf numFmtId="0" fontId="7" fillId="11" borderId="0" xfId="0" applyFont="1" applyFill="1" applyBorder="1" applyAlignment="1">
      <alignment horizontal="right" vertical="center"/>
    </xf>
    <xf numFmtId="0" fontId="8" fillId="11" borderId="0" xfId="24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left"/>
    </xf>
    <xf numFmtId="0" fontId="6" fillId="11" borderId="28" xfId="20" applyFont="1" applyFill="1" applyBorder="1" applyAlignment="1">
      <alignment horizontal="left" vertical="center" wrapText="1"/>
      <protection/>
    </xf>
    <xf numFmtId="0" fontId="6" fillId="11" borderId="19" xfId="20" applyFont="1" applyFill="1" applyBorder="1" applyAlignment="1">
      <alignment horizontal="left" vertical="center" wrapText="1"/>
      <protection/>
    </xf>
    <xf numFmtId="0" fontId="6" fillId="11" borderId="20" xfId="20" applyFont="1" applyFill="1" applyBorder="1" applyAlignment="1">
      <alignment horizontal="left" vertical="center" wrapText="1"/>
      <protection/>
    </xf>
    <xf numFmtId="0" fontId="6" fillId="11" borderId="34" xfId="20" applyFont="1" applyFill="1" applyBorder="1" applyAlignment="1">
      <alignment horizontal="left" vertical="center" wrapText="1"/>
      <protection/>
    </xf>
    <xf numFmtId="0" fontId="6" fillId="11" borderId="21" xfId="20" applyFont="1" applyFill="1" applyBorder="1" applyAlignment="1">
      <alignment horizontal="left" vertical="center" wrapText="1"/>
      <protection/>
    </xf>
    <xf numFmtId="0" fontId="6" fillId="11" borderId="22" xfId="20" applyFont="1" applyFill="1" applyBorder="1" applyAlignment="1">
      <alignment horizontal="left" vertical="center" wrapText="1"/>
      <protection/>
    </xf>
    <xf numFmtId="0" fontId="6" fillId="11" borderId="32" xfId="20" applyFont="1" applyFill="1" applyBorder="1" applyAlignment="1">
      <alignment horizontal="left" vertical="center" wrapText="1"/>
      <protection/>
    </xf>
    <xf numFmtId="0" fontId="6" fillId="11" borderId="33" xfId="20" applyFont="1" applyFill="1" applyBorder="1" applyAlignment="1">
      <alignment horizontal="left" vertical="center" wrapText="1"/>
      <protection/>
    </xf>
    <xf numFmtId="0" fontId="6" fillId="11" borderId="35" xfId="20" applyFont="1" applyFill="1" applyBorder="1" applyAlignment="1">
      <alignment horizontal="left" vertical="center" wrapText="1"/>
      <protection/>
    </xf>
    <xf numFmtId="0" fontId="4" fillId="12" borderId="36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15" borderId="24" xfId="20" applyFont="1" applyFill="1" applyBorder="1" applyAlignment="1">
      <alignment horizontal="center" vertical="center"/>
      <protection/>
    </xf>
    <xf numFmtId="0" fontId="6" fillId="15" borderId="25" xfId="20" applyFont="1" applyFill="1" applyBorder="1" applyAlignment="1">
      <alignment horizontal="center" vertical="center"/>
      <protection/>
    </xf>
    <xf numFmtId="0" fontId="4" fillId="12" borderId="37" xfId="0" applyFont="1" applyFill="1" applyBorder="1" applyAlignment="1">
      <alignment horizontal="center" vertical="center" wrapText="1"/>
    </xf>
    <xf numFmtId="0" fontId="6" fillId="13" borderId="27" xfId="20" applyNumberFormat="1" applyFont="1" applyFill="1" applyBorder="1" applyAlignment="1">
      <alignment horizontal="left"/>
      <protection/>
    </xf>
    <xf numFmtId="0" fontId="4" fillId="12" borderId="11" xfId="0" applyFont="1" applyFill="1" applyBorder="1" applyAlignment="1">
      <alignment horizontal="center" vertical="center" wrapText="1"/>
    </xf>
    <xf numFmtId="167" fontId="0" fillId="11" borderId="0" xfId="0" applyNumberFormat="1" applyFont="1" applyFill="1" applyBorder="1" applyAlignment="1">
      <alignment horizontal="center" vertical="center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Normal 3 2" xfId="23"/>
    <cellStyle name="Hyperlink" xfId="24"/>
    <cellStyle name="Normal 5" xfId="25"/>
    <cellStyle name="Normal 4" xfId="26"/>
    <cellStyle name="Normal 5 2" xfId="27"/>
    <cellStyle name="Normal 2 2" xfId="28"/>
    <cellStyle name="Normal 4 2" xfId="29"/>
    <cellStyle name="NumberCellStyle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Énfasis1" xfId="37"/>
    <cellStyle name="40% - Énfasis2" xfId="38"/>
    <cellStyle name="40% - Énfasis3" xfId="39"/>
    <cellStyle name="40% - Énfasis4" xfId="40"/>
    <cellStyle name="40% - Énfasis5" xfId="41"/>
    <cellStyle name="40% - Énfasis6" xfId="42"/>
    <cellStyle name="60% - Énfasis1" xfId="43"/>
    <cellStyle name="60% - Énfasis2" xfId="44"/>
    <cellStyle name="60% - Énfasis3" xfId="45"/>
    <cellStyle name="60% - Énfasis4" xfId="46"/>
    <cellStyle name="60% - Énfasis5" xfId="47"/>
    <cellStyle name="60% - Énfasis6" xfId="48"/>
    <cellStyle name="Buena" xfId="49"/>
    <cellStyle name="Cálculo" xfId="50"/>
    <cellStyle name="Celda de comprobación" xfId="51"/>
    <cellStyle name="Celda vinculada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rada" xfId="60"/>
    <cellStyle name="Incorrecto" xfId="61"/>
    <cellStyle name="Milliers [0]_AgrIS" xfId="62"/>
    <cellStyle name="Milliers_AgrIS" xfId="63"/>
    <cellStyle name="Monétaire [0]_AgrIS" xfId="64"/>
    <cellStyle name="Monétaire_AgrIS" xfId="65"/>
    <cellStyle name="Normal 2 5" xfId="66"/>
    <cellStyle name="Normal 2 2 3" xfId="67"/>
    <cellStyle name="Normal 2 3" xfId="68"/>
    <cellStyle name="Normal 2 4" xfId="69"/>
    <cellStyle name="Normal 3 2 3" xfId="70"/>
    <cellStyle name="Normal 3 3" xfId="71"/>
    <cellStyle name="Normal 4 2 4" xfId="72"/>
    <cellStyle name="Normal 4 2 2" xfId="73"/>
    <cellStyle name="Normal 5 4" xfId="74"/>
    <cellStyle name="Normal 5 2 3" xfId="75"/>
    <cellStyle name="Normal 6" xfId="76"/>
    <cellStyle name="Normal 7" xfId="77"/>
    <cellStyle name="Normal 8" xfId="78"/>
    <cellStyle name="Notas" xfId="79"/>
    <cellStyle name="Percent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Normal 2 2 2" xfId="88"/>
    <cellStyle name="Normal 3 2 2" xfId="89"/>
    <cellStyle name="Normal 5 3" xfId="90"/>
    <cellStyle name="Normal 5 2 2" xfId="91"/>
    <cellStyle name="Normal 4 2 3" xfId="92"/>
    <cellStyle name="Followed Hyperlink" xfId="93"/>
    <cellStyle name="Normal 9" xfId="94"/>
    <cellStyle name="Normal 10" xfId="95"/>
    <cellStyle name="Normal_Maps YB2010 Chapter 4 GDP_corr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selected cultural purposes, 2022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3 months)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425"/>
          <c:w val="0.92175"/>
          <c:h val="0.411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1'!$D$61</c:f>
              <c:strCache>
                <c:ptCount val="1"/>
                <c:pt idx="0">
                  <c:v>Watching internet streamed TV or videos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9"/>
              <c:spPr>
                <a:solidFill>
                  <a:schemeClr val="tx2"/>
                </a:solidFill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3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tx2"/>
                </a:solidFill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1'!$C$63:$C$98</c:f>
              <c:strCache/>
            </c:strRef>
          </c:cat>
          <c:val>
            <c:numRef>
              <c:f>'Figure 1'!$D$63:$D$98</c:f>
              <c:numCache/>
            </c:numRef>
          </c:val>
          <c:smooth val="0"/>
        </c:ser>
        <c:ser>
          <c:idx val="0"/>
          <c:order val="1"/>
          <c:tx>
            <c:strRef>
              <c:f>'Figure 1'!$E$61</c:f>
              <c:strCache>
                <c:ptCount val="1"/>
                <c:pt idx="0">
                  <c:v>Reading online news sites/newspapers/news magazines 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  <a:prstDash val="solid"/>
                <a:round/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9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3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3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chemeClr val="accent1"/>
                </a:solidFill>
                <a:ln w="9525" cap="flat" cmpd="sng">
                  <a:solidFill>
                    <a:schemeClr val="accent1"/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1'!$C$63:$C$98</c:f>
              <c:strCache/>
            </c:strRef>
          </c:cat>
          <c:val>
            <c:numRef>
              <c:f>'Figure 1'!$E$63:$E$98</c:f>
              <c:numCache/>
            </c:numRef>
          </c:val>
          <c:smooth val="0"/>
        </c:ser>
        <c:ser>
          <c:idx val="2"/>
          <c:order val="2"/>
          <c:tx>
            <c:strRef>
              <c:f>'Figure 1'!$F$61</c:f>
              <c:strCache>
                <c:ptCount val="1"/>
                <c:pt idx="0">
                  <c:v>Listening to music (e.g. web radio, music streaming) or downloading music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B050"/>
              </a:solidFill>
              <a:ln w="9525" cap="flat" cmpd="sng">
                <a:solidFill>
                  <a:srgbClr val="00B050"/>
                </a:solidFill>
                <a:prstDash val="solid"/>
                <a:round/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9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3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00B050"/>
                </a:solidFill>
                <a:ln w="9525" cap="flat" cmpd="sng">
                  <a:solidFill>
                    <a:srgbClr val="00B050"/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1'!$C$63:$C$98</c:f>
              <c:strCache/>
            </c:strRef>
          </c:cat>
          <c:val>
            <c:numRef>
              <c:f>'Figure 1'!$F$63:$F$98</c:f>
              <c:numCache/>
            </c:numRef>
          </c:val>
          <c:smooth val="0"/>
        </c:ser>
        <c:ser>
          <c:idx val="3"/>
          <c:order val="3"/>
          <c:tx>
            <c:strRef>
              <c:f>'Figure 1'!$G$61</c:f>
              <c:strCache>
                <c:ptCount val="1"/>
                <c:pt idx="0">
                  <c:v>Playing or downloading games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0000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rgbClr val="C00000"/>
                </a:solidFill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Pt>
            <c:idx val="35"/>
            <c:spPr>
              <a:ln w="28575">
                <a:noFill/>
              </a:ln>
            </c:spPr>
            <c:marker>
              <c:size val="7"/>
              <c:spPr>
                <a:solidFill>
                  <a:srgbClr val="C00000"/>
                </a:solidFill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1'!$C$63:$C$98</c:f>
              <c:strCache/>
            </c:strRef>
          </c:cat>
          <c:val>
            <c:numRef>
              <c:f>'Figure 1'!$G$63:$G$98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hiLowLines>
        <c:marker val="1"/>
        <c:axId val="53316744"/>
        <c:axId val="10088649"/>
      </c:lineChart>
      <c:catAx>
        <c:axId val="533167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8649"/>
        <c:crosses val="autoZero"/>
        <c:auto val="1"/>
        <c:lblOffset val="100"/>
        <c:noMultiLvlLbl val="0"/>
      </c:catAx>
      <c:valAx>
        <c:axId val="1008864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crossBetween val="between"/>
        <c:dispUnits/>
        <c:majorUnit val="10"/>
        <c:minorUnit val="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55"/>
          <c:y val="0.71525"/>
          <c:w val="0.48275"/>
          <c:h val="0.13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5" l="0.70000000000000095" r="0.70000000000000095" t="0.75000000000000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watching internet streamed TV or videos and reading online news sites/newspapers/news magazines, by socioeconomic characteristic, EU, 2016 and 2022</a:t>
            </a:r>
            <a:r>
              <a:rPr lang="en-US" cap="none" sz="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3 months)</a:t>
            </a:r>
          </a:p>
        </c:rich>
      </c:tx>
      <c:layout>
        <c:manualLayout>
          <c:xMode val="edge"/>
          <c:yMode val="edge"/>
          <c:x val="0.000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9"/>
          <c:y val="0.1675"/>
          <c:w val="0.7955"/>
          <c:h val="0.66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'Figure 2a'!$B$64</c:f>
              <c:strCache>
                <c:ptCount val="1"/>
                <c:pt idx="0">
                  <c:v>Watching 2016</c:v>
                </c:pt>
              </c:strCache>
            </c:strRef>
          </c:tx>
          <c:spPr>
            <a:solidFill>
              <a:schemeClr val="tx2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2a'!$C$63:$L$63</c:f>
              <c:strCache/>
            </c:strRef>
          </c:cat>
          <c:val>
            <c:numRef>
              <c:f>'Figure 2a'!$C$64:$L$64</c:f>
              <c:numCache/>
            </c:numRef>
          </c:val>
        </c:ser>
        <c:ser>
          <c:idx val="4"/>
          <c:order val="1"/>
          <c:tx>
            <c:strRef>
              <c:f>'Figure 2a'!$B$65</c:f>
              <c:strCache>
                <c:ptCount val="1"/>
                <c:pt idx="0">
                  <c:v>Watching 2022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2a'!$C$63:$L$63</c:f>
              <c:strCache/>
            </c:strRef>
          </c:cat>
          <c:val>
            <c:numRef>
              <c:f>'Figure 2a'!$C$65:$L$65</c:f>
              <c:numCache/>
            </c:numRef>
          </c:val>
        </c:ser>
        <c:ser>
          <c:idx val="0"/>
          <c:order val="2"/>
          <c:tx>
            <c:strRef>
              <c:f>'Figure 2a'!$B$67</c:f>
              <c:strCache>
                <c:ptCount val="1"/>
                <c:pt idx="0">
                  <c:v>Reading 2016</c:v>
                </c:pt>
              </c:strCache>
            </c:strRef>
          </c:tx>
          <c:spPr>
            <a:solidFill>
              <a:schemeClr val="accent1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2a'!$C$63:$L$63</c:f>
              <c:strCache/>
            </c:strRef>
          </c:cat>
          <c:val>
            <c:numRef>
              <c:f>'Figure 2a'!$C$67:$L$67</c:f>
              <c:numCache/>
            </c:numRef>
          </c:val>
        </c:ser>
        <c:ser>
          <c:idx val="1"/>
          <c:order val="3"/>
          <c:tx>
            <c:strRef>
              <c:f>'Figure 2a'!$B$68</c:f>
              <c:strCache>
                <c:ptCount val="1"/>
                <c:pt idx="0">
                  <c:v>Reading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2a'!$C$63:$L$63</c:f>
              <c:strCache/>
            </c:strRef>
          </c:cat>
          <c:val>
            <c:numRef>
              <c:f>'Figure 2a'!$C$68:$L$68</c:f>
              <c:numCache/>
            </c:numRef>
          </c:val>
        </c:ser>
        <c:overlap val="-10"/>
        <c:axId val="23688978"/>
        <c:axId val="11874211"/>
      </c:barChart>
      <c:catAx>
        <c:axId val="23688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4211"/>
        <c:crosses val="autoZero"/>
        <c:auto val="1"/>
        <c:lblOffset val="200"/>
        <c:noMultiLvlLbl val="0"/>
      </c:catAx>
      <c:valAx>
        <c:axId val="11874211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9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8825"/>
          <c:w val="0.385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watching internet streamed TV or videos and reading online news sites/newspapers/news magazines, by socioeconomic characteristic, EU, 2016 and 2022</a:t>
            </a:r>
            <a:r>
              <a:rPr lang="en-US" cap="none" sz="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3 months)</a:t>
            </a:r>
          </a:p>
        </c:rich>
      </c:tx>
      <c:layout>
        <c:manualLayout>
          <c:xMode val="edge"/>
          <c:yMode val="edge"/>
          <c:x val="0.000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5"/>
          <c:y val="0.163"/>
          <c:w val="0.768"/>
          <c:h val="0.61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'Figure 2b'!$B$62</c:f>
              <c:strCache>
                <c:ptCount val="1"/>
                <c:pt idx="0">
                  <c:v>Watching 2016</c:v>
                </c:pt>
              </c:strCache>
            </c:strRef>
          </c:tx>
          <c:spPr>
            <a:solidFill>
              <a:schemeClr val="tx2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2b'!$C$61:$K$61</c:f>
              <c:strCache/>
            </c:strRef>
          </c:cat>
          <c:val>
            <c:numRef>
              <c:f>'Figure 2b'!$C$62:$K$62</c:f>
              <c:numCache/>
            </c:numRef>
          </c:val>
        </c:ser>
        <c:ser>
          <c:idx val="4"/>
          <c:order val="1"/>
          <c:tx>
            <c:strRef>
              <c:f>'Figure 2b'!$B$63</c:f>
              <c:strCache>
                <c:ptCount val="1"/>
                <c:pt idx="0">
                  <c:v>Watching 2022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2b'!$C$61:$K$61</c:f>
              <c:strCache/>
            </c:strRef>
          </c:cat>
          <c:val>
            <c:numRef>
              <c:f>'Figure 2b'!$C$63:$K$63</c:f>
              <c:numCache/>
            </c:numRef>
          </c:val>
        </c:ser>
        <c:ser>
          <c:idx val="0"/>
          <c:order val="2"/>
          <c:tx>
            <c:strRef>
              <c:f>'Figure 2b'!$B$65</c:f>
              <c:strCache>
                <c:ptCount val="1"/>
                <c:pt idx="0">
                  <c:v>Reading 2016</c:v>
                </c:pt>
              </c:strCache>
            </c:strRef>
          </c:tx>
          <c:spPr>
            <a:solidFill>
              <a:schemeClr val="accent1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2b'!$C$61:$K$61</c:f>
              <c:strCache/>
            </c:strRef>
          </c:cat>
          <c:val>
            <c:numRef>
              <c:f>'Figure 2b'!$C$65:$K$65</c:f>
              <c:numCache/>
            </c:numRef>
          </c:val>
        </c:ser>
        <c:ser>
          <c:idx val="1"/>
          <c:order val="3"/>
          <c:tx>
            <c:strRef>
              <c:f>'Figure 2b'!$B$66</c:f>
              <c:strCache>
                <c:ptCount val="1"/>
                <c:pt idx="0">
                  <c:v>Reading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2b'!$C$61:$K$61</c:f>
              <c:strCache/>
            </c:strRef>
          </c:cat>
          <c:val>
            <c:numRef>
              <c:f>'Figure 2b'!$C$66:$K$66</c:f>
              <c:numCache/>
            </c:numRef>
          </c:val>
        </c:ser>
        <c:overlap val="-10"/>
        <c:axId val="39759036"/>
        <c:axId val="22287005"/>
      </c:barChart>
      <c:catAx>
        <c:axId val="39759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87005"/>
        <c:crosses val="autoZero"/>
        <c:auto val="1"/>
        <c:lblOffset val="200"/>
        <c:noMultiLvlLbl val="0"/>
      </c:catAx>
      <c:valAx>
        <c:axId val="22287005"/>
        <c:scaling>
          <c:orientation val="minMax"/>
          <c:max val="100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0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75"/>
          <c:y val="0.86625"/>
          <c:w val="0.36825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buying cultural goods and services, EU,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3 months)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3"/>
          <c:y val="0.1635"/>
          <c:w val="0.65425"/>
          <c:h val="0.5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3'!$D$43</c:f>
              <c:strCache>
                <c:ptCount val="1"/>
                <c:pt idx="0">
                  <c:v>physical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3'!$C$46:$C$57</c:f>
              <c:strCache/>
            </c:strRef>
          </c:cat>
          <c:val>
            <c:numRef>
              <c:f>'Figure 3'!$D$46:$D$57</c:f>
              <c:numCache/>
            </c:numRef>
          </c:val>
        </c:ser>
        <c:ser>
          <c:idx val="1"/>
          <c:order val="1"/>
          <c:tx>
            <c:strRef>
              <c:f>'Figure 3'!$E$43</c:f>
              <c:strCache>
                <c:ptCount val="1"/>
                <c:pt idx="0">
                  <c:v>digital goods (or access)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3'!$C$46:$C$57</c:f>
              <c:strCache/>
            </c:strRef>
          </c:cat>
          <c:val>
            <c:numRef>
              <c:f>'Figure 3'!$E$46:$E$57</c:f>
              <c:numCache/>
            </c:numRef>
          </c:val>
        </c:ser>
        <c:overlap val="100"/>
        <c:gapWidth val="25"/>
        <c:axId val="66365318"/>
        <c:axId val="60416951"/>
      </c:barChart>
      <c:catAx>
        <c:axId val="66365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6951"/>
        <c:crosses val="autoZero"/>
        <c:auto val="1"/>
        <c:lblOffset val="100"/>
        <c:noMultiLvlLbl val="0"/>
      </c:catAx>
      <c:valAx>
        <c:axId val="60416951"/>
        <c:scaling>
          <c:orientation val="minMax"/>
          <c:max val="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5318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83525"/>
          <c:w val="0.302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buying cultural goods and services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3 months)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12925"/>
          <c:w val="0.7977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4'!$D$70</c:f>
              <c:strCache>
                <c:ptCount val="1"/>
                <c:pt idx="0">
                  <c:v>Films or series as DVDs, Blu-ray etc.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286EB4"/>
              </a:solidFill>
              <a:ln w="12700" cap="flat" cmpd="sng">
                <a:solidFill>
                  <a:srgbClr val="286EB4"/>
                </a:solidFill>
                <a:prstDash val="solid"/>
                <a:round/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50800" cap="flat" cmpd="sng">
                  <a:solidFill>
                    <a:srgbClr val="286EB4"/>
                  </a:solidFill>
                  <a:prstDash val="solid"/>
                  <a:miter lim="800000"/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3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3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solidFill>
                  <a:srgbClr val="286EB4"/>
                </a:solidFill>
                <a:ln w="12700" cap="flat" cmpd="sng">
                  <a:solidFill>
                    <a:srgbClr val="286EB4"/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4'!$D$71:$D$106</c:f>
              <c:numCache/>
            </c:numRef>
          </c:val>
          <c:smooth val="0"/>
        </c:ser>
        <c:ser>
          <c:idx val="2"/>
          <c:order val="1"/>
          <c:tx>
            <c:strRef>
              <c:f>'Figure 4'!$E$70</c:f>
              <c:strCache>
                <c:ptCount val="1"/>
                <c:pt idx="0">
                  <c:v>Films or series as a streaming service or downloads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 w="15875" cap="flat" cmpd="sng">
                <a:solidFill>
                  <a:srgbClr val="1F497D"/>
                </a:solidFill>
                <a:prstDash val="solid"/>
                <a:miter lim="800000"/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9"/>
              <c:spPr>
                <a:noFill/>
                <a:ln w="25400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30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noFill/>
                <a:ln w="15875" cap="flat" cmpd="sng">
                  <a:solidFill>
                    <a:srgbClr val="1F497D"/>
                  </a:solidFill>
                  <a:prstDash val="solid"/>
                  <a:miter lim="800000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4'!$E$71:$E$106</c:f>
              <c:numCache/>
            </c:numRef>
          </c:val>
          <c:smooth val="0"/>
        </c:ser>
        <c:ser>
          <c:idx val="3"/>
          <c:order val="2"/>
          <c:tx>
            <c:strRef>
              <c:f>'Figure 4'!$F$70</c:f>
              <c:strCache>
                <c:ptCount val="1"/>
                <c:pt idx="0">
                  <c:v>Printed books, magazines or newspapers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AA519"/>
              </a:solidFill>
              <a:ln w="12700" cap="flat" cmpd="sng">
                <a:solidFill>
                  <a:srgbClr val="FAA519"/>
                </a:solidFill>
                <a:prstDash val="solid"/>
                <a:round/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25400" cap="flat" cmpd="sng">
                  <a:solidFill>
                    <a:srgbClr val="FAA519"/>
                  </a:solidFill>
                  <a:prstDash val="solid"/>
                  <a:miter lim="800000"/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1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4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8"/>
              <c:spPr>
                <a:solidFill>
                  <a:srgbClr val="FAA519"/>
                </a:solidFill>
                <a:ln w="12700" cap="flat" cmpd="sng">
                  <a:solidFill>
                    <a:srgbClr val="FAA519"/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4'!$F$71:$F$106</c:f>
              <c:numCache/>
            </c:numRef>
          </c:val>
          <c:smooth val="0"/>
        </c:ser>
        <c:ser>
          <c:idx val="1"/>
          <c:order val="3"/>
          <c:tx>
            <c:strRef>
              <c:f>'Figure 4'!$G$70</c:f>
              <c:strCache>
                <c:ptCount val="1"/>
                <c:pt idx="0">
                  <c:v>E-books, online-magazines or online-newspapers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rgbClr val="FAA519"/>
                </a:solidFill>
              </a:ln>
            </c:spPr>
          </c:marker>
          <c:dPt>
            <c:idx val="0"/>
            <c:spPr>
              <a:ln w="28575">
                <a:noFill/>
                <a:prstDash val="solid"/>
                <a:round/>
              </a:ln>
            </c:spPr>
            <c:marker>
              <c:size val="10"/>
              <c:spPr>
                <a:noFill/>
                <a:ln w="25400">
                  <a:solidFill>
                    <a:srgbClr val="FAA519"/>
                  </a:solidFill>
                </a:ln>
              </c:spPr>
            </c:marker>
          </c:dPt>
          <c:dPt>
            <c:idx val="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2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3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3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Pt>
            <c:idx val="3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19050">
                  <a:solidFill>
                    <a:srgbClr val="FAA519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4'!$G$71:$G$106</c:f>
              <c:numCache/>
            </c:numRef>
          </c:val>
          <c:smooth val="0"/>
        </c:ser>
        <c:ser>
          <c:idx val="4"/>
          <c:order val="4"/>
          <c:tx>
            <c:strRef>
              <c:f>'Figure 4'!$H$70</c:f>
              <c:strCache>
                <c:ptCount val="1"/>
                <c:pt idx="0">
                  <c:v>Music as CDs, vinyls etc.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Pt>
            <c:idx val="35"/>
            <c:spPr>
              <a:ln w="28575">
                <a:noFill/>
              </a:ln>
            </c:spPr>
            <c:marker>
              <c:size val="7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4'!$H$71:$H$106</c:f>
              <c:numCache/>
            </c:numRef>
          </c:val>
          <c:smooth val="0"/>
        </c:ser>
        <c:ser>
          <c:idx val="5"/>
          <c:order val="5"/>
          <c:tx>
            <c:strRef>
              <c:f>'Figure 4'!$I$70</c:f>
              <c:strCache>
                <c:ptCount val="1"/>
                <c:pt idx="0">
                  <c:v>Music as a streaming service or downloads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rgbClr val="00B050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noFill/>
                <a:ln w="19050">
                  <a:solidFill>
                    <a:srgbClr val="00B050"/>
                  </a:solidFill>
                  <a:miter lim="800000"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Pt>
            <c:idx val="35"/>
            <c:spPr>
              <a:ln w="28575">
                <a:noFill/>
              </a:ln>
            </c:spPr>
            <c:marker>
              <c:size val="7"/>
              <c:spPr>
                <a:noFill/>
                <a:ln w="19050">
                  <a:solidFill>
                    <a:srgbClr val="00B05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4'!$C$71:$C$106</c:f>
              <c:strCache/>
            </c:strRef>
          </c:cat>
          <c:val>
            <c:numRef>
              <c:f>'Figure 4'!$I$71:$I$106</c:f>
              <c:numCache/>
            </c:numRef>
          </c:val>
          <c:smooth val="0"/>
        </c:ser>
        <c:hiLowLines>
          <c:spPr>
            <a:ln>
              <a:solidFill>
                <a:srgbClr val="FFFFFF">
                  <a:lumMod val="75000"/>
                </a:srgbClr>
              </a:solidFill>
              <a:prstDash val="sysDash"/>
            </a:ln>
          </c:spPr>
        </c:hiLowLines>
        <c:marker val="1"/>
        <c:axId val="6881648"/>
        <c:axId val="61934833"/>
      </c:lineChart>
      <c:catAx>
        <c:axId val="68816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4833"/>
        <c:crosses val="autoZero"/>
        <c:auto val="1"/>
        <c:lblOffset val="100"/>
        <c:noMultiLvlLbl val="0"/>
      </c:catAx>
      <c:valAx>
        <c:axId val="61934833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1648"/>
        <c:crosses val="autoZero"/>
        <c:crossBetween val="between"/>
        <c:dispUnits/>
        <c:majorUnit val="10"/>
        <c:minorUnit val="2"/>
      </c:valAx>
      <c:spPr>
        <a:noFill/>
        <a:ln w="31750">
          <a:noFill/>
        </a:ln>
      </c:spPr>
    </c:plotArea>
    <c:legend>
      <c:legendPos val="b"/>
      <c:layout>
        <c:manualLayout>
          <c:xMode val="edge"/>
          <c:yMode val="edge"/>
          <c:x val="0.83925"/>
          <c:y val="0.416"/>
          <c:w val="0.16"/>
          <c:h val="0.4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5" l="0.70000000000000095" r="0.70000000000000095" t="0.75000000000000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15</xdr:col>
      <xdr:colOff>342900</xdr:colOff>
      <xdr:row>56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66825"/>
          <a:ext cx="7639050" cy="7400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7134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900">
              <a:latin typeface="Arial" panose="020B0604020202020204" pitchFamily="34" charset="0"/>
            </a:rPr>
            <a:t>Values below 1% are not displayed in the chart.</a:t>
          </a:r>
        </a:p>
        <a:p>
          <a:pPr>
            <a:spcBef>
              <a:spcPts val="300"/>
            </a:spcBef>
          </a:pPr>
          <a:endParaRPr lang="en-US" sz="9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900" i="1">
              <a:latin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</a:rPr>
            <a:t> Eurostat (online data code: isoc_ec_ibgs)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7</xdr:row>
      <xdr:rowOff>0</xdr:rowOff>
    </xdr:from>
    <xdr:to>
      <xdr:col>18</xdr:col>
      <xdr:colOff>190500</xdr:colOff>
      <xdr:row>57</xdr:row>
      <xdr:rowOff>123825</xdr:rowOff>
    </xdr:to>
    <xdr:graphicFrame macro="">
      <xdr:nvGraphicFramePr>
        <xdr:cNvPr id="3" name="Chart 2"/>
        <xdr:cNvGraphicFramePr/>
      </xdr:nvGraphicFramePr>
      <xdr:xfrm>
        <a:off x="1219200" y="1104900"/>
        <a:ext cx="1115377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(¹) Watching internet streamed TV or videos: break in time series.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8</xdr:row>
      <xdr:rowOff>0</xdr:rowOff>
    </xdr:from>
    <xdr:to>
      <xdr:col>12</xdr:col>
      <xdr:colOff>333375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1162050" y="1257300"/>
        <a:ext cx="95345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077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900" i="0">
              <a:latin typeface="Arial" panose="020B0604020202020204" pitchFamily="34" charset="0"/>
            </a:rPr>
            <a:t>Note break in time series in 2021 due to methodology changes in Germany and Ireland.</a:t>
          </a:r>
        </a:p>
        <a:p>
          <a:endParaRPr lang="en-US" sz="900" i="1">
            <a:latin typeface="Arial" panose="020B0604020202020204" pitchFamily="34" charset="0"/>
          </a:endParaRPr>
        </a:p>
        <a:p>
          <a:r>
            <a:rPr lang="en-US" sz="900" i="1">
              <a:latin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17</xdr:col>
      <xdr:colOff>514350</xdr:colOff>
      <xdr:row>58</xdr:row>
      <xdr:rowOff>123825</xdr:rowOff>
    </xdr:to>
    <xdr:graphicFrame macro="">
      <xdr:nvGraphicFramePr>
        <xdr:cNvPr id="3" name="Chart 2"/>
        <xdr:cNvGraphicFramePr/>
      </xdr:nvGraphicFramePr>
      <xdr:xfrm>
        <a:off x="1533525" y="1409700"/>
        <a:ext cx="110490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900" i="0">
              <a:latin typeface="Arial" panose="020B0604020202020204" pitchFamily="34" charset="0"/>
            </a:rPr>
            <a:t>Note break in time series in 2021 due to methodology changes in Germany and Ireland.</a:t>
          </a:r>
        </a:p>
        <a:p>
          <a:endParaRPr lang="en-US" sz="900" i="1">
            <a:latin typeface="Arial" panose="020B0604020202020204" pitchFamily="34" charset="0"/>
          </a:endParaRPr>
        </a:p>
        <a:p>
          <a:r>
            <a:rPr lang="en-US" sz="900" i="1">
              <a:latin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17</xdr:col>
      <xdr:colOff>504825</xdr:colOff>
      <xdr:row>56</xdr:row>
      <xdr:rowOff>19050</xdr:rowOff>
    </xdr:to>
    <xdr:graphicFrame macro="">
      <xdr:nvGraphicFramePr>
        <xdr:cNvPr id="4" name="Chart 3"/>
        <xdr:cNvGraphicFramePr/>
      </xdr:nvGraphicFramePr>
      <xdr:xfrm>
        <a:off x="1533525" y="1409700"/>
        <a:ext cx="111061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8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900" i="1">
              <a:latin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</a:rPr>
            <a:t> Eurostat (online data code: isoc_ec_ibgs)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11</xdr:col>
      <xdr:colOff>285750</xdr:colOff>
      <xdr:row>40</xdr:row>
      <xdr:rowOff>85725</xdr:rowOff>
    </xdr:to>
    <xdr:graphicFrame macro="">
      <xdr:nvGraphicFramePr>
        <xdr:cNvPr id="3" name="Chart 2"/>
        <xdr:cNvGraphicFramePr/>
      </xdr:nvGraphicFramePr>
      <xdr:xfrm>
        <a:off x="1162050" y="1257300"/>
        <a:ext cx="97440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p%201/Map_1-Use_of_the_internet_for_purchasing_at_least_one_of_selected_cultural_goods_and_services_202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O111"/>
  <sheetViews>
    <sheetView showGridLines="0" tabSelected="1" workbookViewId="0" topLeftCell="A1"/>
  </sheetViews>
  <sheetFormatPr defaultColWidth="9.140625" defaultRowHeight="12"/>
  <cols>
    <col min="1" max="2" width="8.7109375" style="38" customWidth="1"/>
    <col min="3" max="3" width="11.7109375" style="38" customWidth="1"/>
    <col min="4" max="14" width="8.140625" style="38" customWidth="1"/>
    <col min="15" max="16" width="8.140625" style="15" customWidth="1"/>
    <col min="17" max="41" width="9.140625" style="15" customWidth="1"/>
    <col min="42" max="16384" width="9.140625" style="38" customWidth="1"/>
  </cols>
  <sheetData>
    <row r="1" spans="1:29" ht="12">
      <c r="A1" s="129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30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4.5">
      <c r="A3" s="34"/>
      <c r="B3" s="34"/>
      <c r="C3" s="28" t="s">
        <v>97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154" t="s">
        <v>113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2">
      <c r="A4" s="34"/>
      <c r="B4" s="34"/>
      <c r="C4" s="28" t="s">
        <v>42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4">
      <c r="A6" s="34"/>
      <c r="B6" s="34"/>
      <c r="C6" s="131" t="s">
        <v>129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2">
      <c r="A7" s="34"/>
      <c r="B7" s="34"/>
      <c r="C7" s="34" t="s">
        <v>81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1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1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1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ht="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ht="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ht="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ht="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ht="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ht="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ht="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ht="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41" ht="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1:41" ht="12">
      <c r="A61" s="34"/>
      <c r="B61" s="34"/>
      <c r="C61" s="30"/>
      <c r="D61" s="132" t="s">
        <v>80</v>
      </c>
      <c r="E61" s="144"/>
      <c r="F61" s="144" t="s">
        <v>125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1:41" ht="12">
      <c r="A62" s="34"/>
      <c r="B62" s="34"/>
      <c r="C62" s="30"/>
      <c r="D62" s="132"/>
      <c r="E62" s="144"/>
      <c r="F62" s="14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</row>
    <row r="63" spans="1:41" ht="12">
      <c r="A63" s="34"/>
      <c r="B63" s="34"/>
      <c r="C63" s="133" t="s">
        <v>48</v>
      </c>
      <c r="D63" s="134">
        <v>19.07</v>
      </c>
      <c r="E63" s="145"/>
      <c r="F63" s="14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ht="12">
      <c r="A64" s="34"/>
      <c r="B64" s="34"/>
      <c r="C64" s="133"/>
      <c r="D64" s="134"/>
      <c r="E64" s="145"/>
      <c r="F64" s="146"/>
      <c r="G64" s="34"/>
      <c r="H64" s="34"/>
      <c r="I64" s="34"/>
      <c r="J64" s="135"/>
      <c r="K64" s="34"/>
      <c r="L64" s="110" t="s">
        <v>119</v>
      </c>
      <c r="M64" s="34"/>
      <c r="N64" s="34">
        <f>COUNTIF($F$65:$F$98,1)</f>
        <v>6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</row>
    <row r="65" spans="1:41" ht="12">
      <c r="A65" s="34"/>
      <c r="B65" s="34"/>
      <c r="C65" s="133" t="s">
        <v>0</v>
      </c>
      <c r="D65" s="134">
        <v>23.04</v>
      </c>
      <c r="E65" s="144"/>
      <c r="F65" s="146">
        <f>IF((AND(D65&lt;11)),1,IF((AND(D65&gt;=11,D65&lt;18)),2,IF((AND(D65&gt;=18,D65&lt;23)),3,IF((AND(D65&gt;=23,D65&lt;31)),4,5))))</f>
        <v>4</v>
      </c>
      <c r="G65" s="34"/>
      <c r="H65" s="34"/>
      <c r="I65" s="34"/>
      <c r="J65" s="136"/>
      <c r="K65" s="181">
        <f>PERCENTILE($D$65:$D$98,0.2)</f>
        <v>11.395999999999999</v>
      </c>
      <c r="L65" s="110" t="s">
        <v>121</v>
      </c>
      <c r="M65" s="47"/>
      <c r="N65" s="34">
        <f>COUNTIF($F$65:$F$98,2)</f>
        <v>8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1:41" ht="12">
      <c r="A66" s="34"/>
      <c r="B66" s="137"/>
      <c r="C66" s="133" t="s">
        <v>1</v>
      </c>
      <c r="D66" s="134">
        <v>5.41</v>
      </c>
      <c r="E66" s="147"/>
      <c r="F66" s="146">
        <f aca="true" t="shared" si="0" ref="F66:F98">IF((AND(D66&lt;11)),1,IF((AND(D66&gt;=11,D66&lt;18)),2,IF((AND(D66&gt;=18,D66&lt;23)),3,IF((AND(D66&gt;=23,D66&lt;31)),4,5))))</f>
        <v>1</v>
      </c>
      <c r="G66" s="34"/>
      <c r="H66" s="34"/>
      <c r="I66" s="34"/>
      <c r="J66" s="143"/>
      <c r="K66" s="181">
        <f>PERCENTILE($D$65:$D$98,0.4)</f>
        <v>17.51</v>
      </c>
      <c r="L66" s="110" t="s">
        <v>123</v>
      </c>
      <c r="M66" s="47"/>
      <c r="N66" s="34">
        <f>COUNTIF($F$65:$F$98,3)</f>
        <v>5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1:41" ht="12">
      <c r="A67" s="34"/>
      <c r="B67" s="137"/>
      <c r="C67" s="133" t="s">
        <v>37</v>
      </c>
      <c r="D67" s="134">
        <v>26.01</v>
      </c>
      <c r="E67" s="147"/>
      <c r="F67" s="146">
        <f t="shared" si="0"/>
        <v>4</v>
      </c>
      <c r="G67" s="34"/>
      <c r="H67" s="34"/>
      <c r="I67" s="34"/>
      <c r="J67" s="142"/>
      <c r="K67" s="181">
        <f>PERCENTILE($D$65:$D$98,0.6)</f>
        <v>22.655999999999995</v>
      </c>
      <c r="L67" s="110" t="s">
        <v>122</v>
      </c>
      <c r="M67" s="47"/>
      <c r="N67" s="34">
        <f>COUNTIF($F$65:$F$98,4)</f>
        <v>6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1" ht="12">
      <c r="A68" s="34"/>
      <c r="B68" s="137"/>
      <c r="C68" s="133" t="s">
        <v>2</v>
      </c>
      <c r="D68" s="134">
        <v>50.56</v>
      </c>
      <c r="E68" s="147"/>
      <c r="F68" s="146">
        <f t="shared" si="0"/>
        <v>5</v>
      </c>
      <c r="G68" s="34"/>
      <c r="H68" s="34"/>
      <c r="I68" s="34"/>
      <c r="J68" s="138"/>
      <c r="K68" s="181">
        <f>PERCENTILE($D$65:$D$98,0.8)</f>
        <v>30.568</v>
      </c>
      <c r="L68" s="34" t="s">
        <v>124</v>
      </c>
      <c r="M68" s="47"/>
      <c r="N68" s="34">
        <f>COUNTIF($F$65:$F$98,5)</f>
        <v>7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1:41" ht="12">
      <c r="A69" s="34"/>
      <c r="B69" s="137"/>
      <c r="C69" s="133" t="s">
        <v>28</v>
      </c>
      <c r="D69" s="134">
        <v>22.08</v>
      </c>
      <c r="E69" s="147"/>
      <c r="F69" s="146">
        <f t="shared" si="0"/>
        <v>3</v>
      </c>
      <c r="G69" s="34"/>
      <c r="H69" s="34"/>
      <c r="I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1:41" ht="12">
      <c r="A70" s="34"/>
      <c r="B70" s="137"/>
      <c r="C70" s="133" t="s">
        <v>3</v>
      </c>
      <c r="D70" s="134">
        <v>31.22</v>
      </c>
      <c r="E70" s="147"/>
      <c r="F70" s="146">
        <f t="shared" si="0"/>
        <v>5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</row>
    <row r="71" spans="1:41" ht="12">
      <c r="A71" s="34"/>
      <c r="B71" s="137"/>
      <c r="C71" s="133" t="s">
        <v>4</v>
      </c>
      <c r="D71" s="134">
        <v>43.47</v>
      </c>
      <c r="E71" s="147"/>
      <c r="F71" s="146">
        <f t="shared" si="0"/>
        <v>5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</row>
    <row r="72" spans="1:41" ht="12">
      <c r="A72" s="34"/>
      <c r="B72" s="137"/>
      <c r="C72" s="133" t="s">
        <v>5</v>
      </c>
      <c r="D72" s="134">
        <v>14.78</v>
      </c>
      <c r="E72" s="147"/>
      <c r="F72" s="146">
        <f t="shared" si="0"/>
        <v>2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</row>
    <row r="73" spans="1:41" ht="12">
      <c r="A73" s="34"/>
      <c r="B73" s="137"/>
      <c r="C73" s="133" t="s">
        <v>6</v>
      </c>
      <c r="D73" s="134">
        <v>23.95</v>
      </c>
      <c r="E73" s="147"/>
      <c r="F73" s="146">
        <f t="shared" si="0"/>
        <v>4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</row>
    <row r="74" spans="1:41" ht="12">
      <c r="A74" s="34"/>
      <c r="B74" s="137"/>
      <c r="C74" s="133" t="s">
        <v>7</v>
      </c>
      <c r="D74" s="134">
        <v>20.44</v>
      </c>
      <c r="E74" s="147"/>
      <c r="F74" s="146">
        <f t="shared" si="0"/>
        <v>3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</row>
    <row r="75" spans="1:41" ht="12">
      <c r="A75" s="34"/>
      <c r="B75" s="137"/>
      <c r="C75" s="133" t="s">
        <v>8</v>
      </c>
      <c r="D75" s="134">
        <v>17.39</v>
      </c>
      <c r="E75" s="147"/>
      <c r="F75" s="146">
        <f t="shared" si="0"/>
        <v>2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1:41" ht="12">
      <c r="A76" s="34"/>
      <c r="B76" s="137"/>
      <c r="C76" s="133" t="s">
        <v>9</v>
      </c>
      <c r="D76" s="134">
        <v>11.58</v>
      </c>
      <c r="E76" s="147"/>
      <c r="F76" s="146">
        <f t="shared" si="0"/>
        <v>2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1:41" ht="12">
      <c r="A77" s="34"/>
      <c r="B77" s="137"/>
      <c r="C77" s="133" t="s">
        <v>10</v>
      </c>
      <c r="D77" s="134">
        <v>16.92</v>
      </c>
      <c r="E77" s="147"/>
      <c r="F77" s="146">
        <f t="shared" si="0"/>
        <v>2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1:41" ht="12">
      <c r="A78" s="34"/>
      <c r="B78" s="137"/>
      <c r="C78" s="133" t="s">
        <v>11</v>
      </c>
      <c r="D78" s="134">
        <v>11.35</v>
      </c>
      <c r="E78" s="147"/>
      <c r="F78" s="146">
        <f t="shared" si="0"/>
        <v>2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1:41" ht="12">
      <c r="A79" s="34"/>
      <c r="B79" s="137"/>
      <c r="C79" s="133" t="s">
        <v>12</v>
      </c>
      <c r="D79" s="134">
        <v>18.11</v>
      </c>
      <c r="E79" s="147"/>
      <c r="F79" s="146">
        <f t="shared" si="0"/>
        <v>3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1:41" ht="12">
      <c r="A80" s="34"/>
      <c r="B80" s="137"/>
      <c r="C80" s="133" t="s">
        <v>13</v>
      </c>
      <c r="D80" s="134">
        <v>27.81</v>
      </c>
      <c r="E80" s="147"/>
      <c r="F80" s="146">
        <f t="shared" si="0"/>
        <v>4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1:41" ht="12">
      <c r="A81" s="34"/>
      <c r="B81" s="137"/>
      <c r="C81" s="133" t="s">
        <v>14</v>
      </c>
      <c r="D81" s="134">
        <v>20.38</v>
      </c>
      <c r="E81" s="147"/>
      <c r="F81" s="146">
        <f t="shared" si="0"/>
        <v>3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1:41" ht="12">
      <c r="A82" s="34"/>
      <c r="B82" s="137"/>
      <c r="C82" s="133" t="s">
        <v>15</v>
      </c>
      <c r="D82" s="134">
        <v>33.19</v>
      </c>
      <c r="E82" s="147"/>
      <c r="F82" s="146">
        <f t="shared" si="0"/>
        <v>5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1:41" ht="12">
      <c r="A83" s="34"/>
      <c r="B83" s="137"/>
      <c r="C83" s="133" t="s">
        <v>16</v>
      </c>
      <c r="D83" s="134">
        <v>55.54</v>
      </c>
      <c r="E83" s="147"/>
      <c r="F83" s="146">
        <f t="shared" si="0"/>
        <v>5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1:41" ht="12">
      <c r="A84" s="34"/>
      <c r="B84" s="137"/>
      <c r="C84" s="133" t="s">
        <v>17</v>
      </c>
      <c r="D84" s="134">
        <v>34.39</v>
      </c>
      <c r="E84" s="147"/>
      <c r="F84" s="146">
        <f t="shared" si="0"/>
        <v>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1:41" ht="12">
      <c r="A85" s="34"/>
      <c r="B85" s="137"/>
      <c r="C85" s="133" t="s">
        <v>18</v>
      </c>
      <c r="D85" s="134">
        <v>14.08</v>
      </c>
      <c r="E85" s="147"/>
      <c r="F85" s="146">
        <f t="shared" si="0"/>
        <v>2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1:41" ht="12">
      <c r="A86" s="34"/>
      <c r="B86" s="137"/>
      <c r="C86" s="133" t="s">
        <v>19</v>
      </c>
      <c r="D86" s="134">
        <v>19.31</v>
      </c>
      <c r="E86" s="147"/>
      <c r="F86" s="146">
        <f t="shared" si="0"/>
        <v>3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ht="12">
      <c r="A87" s="34"/>
      <c r="B87" s="137"/>
      <c r="C87" s="133" t="s">
        <v>20</v>
      </c>
      <c r="D87" s="134">
        <v>7.69</v>
      </c>
      <c r="E87" s="147"/>
      <c r="F87" s="146">
        <f t="shared" si="0"/>
        <v>1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1:41" ht="12">
      <c r="A88" s="34"/>
      <c r="B88" s="137"/>
      <c r="C88" s="133" t="s">
        <v>21</v>
      </c>
      <c r="D88" s="134">
        <v>12.51</v>
      </c>
      <c r="E88" s="147"/>
      <c r="F88" s="146">
        <f t="shared" si="0"/>
        <v>2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ht="12">
      <c r="A89" s="34"/>
      <c r="B89" s="137"/>
      <c r="C89" s="139" t="s">
        <v>22</v>
      </c>
      <c r="D89" s="134">
        <v>17.69</v>
      </c>
      <c r="E89" s="147"/>
      <c r="F89" s="146">
        <f t="shared" si="0"/>
        <v>2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ht="12">
      <c r="A90" s="34"/>
      <c r="B90" s="137"/>
      <c r="C90" s="133" t="s">
        <v>23</v>
      </c>
      <c r="D90" s="134">
        <v>27.96</v>
      </c>
      <c r="E90" s="147"/>
      <c r="F90" s="146">
        <f t="shared" si="0"/>
        <v>4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ht="12">
      <c r="A91" s="34"/>
      <c r="B91" s="137"/>
      <c r="C91" s="133" t="s">
        <v>24</v>
      </c>
      <c r="D91" s="134">
        <v>25.38</v>
      </c>
      <c r="E91" s="147"/>
      <c r="F91" s="146">
        <f t="shared" si="0"/>
        <v>4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ht="12">
      <c r="A92" s="34"/>
      <c r="B92" s="137"/>
      <c r="C92" s="133"/>
      <c r="D92" s="134"/>
      <c r="E92" s="147"/>
      <c r="F92" s="14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1:41" ht="11.25" customHeight="1">
      <c r="A93" s="34"/>
      <c r="B93" s="137"/>
      <c r="C93" s="133" t="s">
        <v>25</v>
      </c>
      <c r="D93" s="134">
        <v>57.84</v>
      </c>
      <c r="E93" s="147"/>
      <c r="F93" s="146">
        <f t="shared" si="0"/>
        <v>5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11.25" customHeight="1">
      <c r="A94" s="34"/>
      <c r="B94" s="137"/>
      <c r="C94" s="133"/>
      <c r="D94" s="134"/>
      <c r="E94" s="147"/>
      <c r="F94" s="146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ht="12">
      <c r="A95" s="34"/>
      <c r="B95" s="137"/>
      <c r="C95" s="133" t="s">
        <v>26</v>
      </c>
      <c r="D95" s="134">
        <v>2.92</v>
      </c>
      <c r="E95" s="147"/>
      <c r="F95" s="146">
        <f t="shared" si="0"/>
        <v>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1:41" ht="12">
      <c r="A96" s="34"/>
      <c r="B96" s="137"/>
      <c r="C96" s="133" t="s">
        <v>115</v>
      </c>
      <c r="D96" s="134">
        <v>4.95</v>
      </c>
      <c r="E96" s="147"/>
      <c r="F96" s="146">
        <f t="shared" si="0"/>
        <v>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1:41" ht="12">
      <c r="A97" s="34"/>
      <c r="B97" s="137"/>
      <c r="C97" s="133" t="s">
        <v>27</v>
      </c>
      <c r="D97" s="134">
        <v>6.63</v>
      </c>
      <c r="E97" s="147"/>
      <c r="F97" s="146">
        <f t="shared" si="0"/>
        <v>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1:41" ht="12">
      <c r="A98" s="34"/>
      <c r="B98" s="137"/>
      <c r="C98" s="133" t="s">
        <v>110</v>
      </c>
      <c r="D98" s="134">
        <v>10.62</v>
      </c>
      <c r="E98" s="147"/>
      <c r="F98" s="146">
        <f t="shared" si="0"/>
        <v>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1:41" ht="12">
      <c r="A99" s="34"/>
      <c r="B99" s="34"/>
      <c r="C99" s="133"/>
      <c r="D99" s="134"/>
      <c r="E99" s="1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1:29" ht="42.75" customHeight="1">
      <c r="A100" s="34"/>
      <c r="B100" s="34"/>
      <c r="C100" s="155" t="s">
        <v>83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34"/>
      <c r="O100" s="34"/>
      <c r="P100" s="34"/>
      <c r="Q100" s="6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</row>
    <row r="101" spans="1:29" ht="12">
      <c r="A101" s="34"/>
      <c r="B101" s="34"/>
      <c r="C101" s="140" t="s">
        <v>120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6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</row>
    <row r="102" spans="1:29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141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</row>
    <row r="103" spans="1:29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spans="1:29" ht="12">
      <c r="A104" s="34"/>
      <c r="B104" s="34"/>
      <c r="C104" s="29" t="s">
        <v>43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</row>
    <row r="105" spans="1:29" ht="12">
      <c r="A105" s="34"/>
      <c r="B105" s="34"/>
      <c r="C105" s="64" t="s">
        <v>111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</row>
    <row r="106" spans="1:29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spans="1:29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</row>
    <row r="109" spans="1:29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spans="1:29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spans="1:29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</sheetData>
  <mergeCells count="1">
    <mergeCell ref="C100:M100"/>
  </mergeCells>
  <hyperlinks>
    <hyperlink ref="N3" r:id="rId1" display="Map%201/Map_1-Use_of_the_internet_for_purchasing_at_least_one_of_selected_cultural_goods_and_services_2022.html"/>
  </hyperlinks>
  <printOptions/>
  <pageMargins left="0.7" right="0.7" top="0.75" bottom="0.75" header="0.3" footer="0.3"/>
  <pageSetup fitToHeight="1" fitToWidth="1" horizontalDpi="600" verticalDpi="600" orientation="portrait" paperSize="9" scale="4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workbookViewId="0" topLeftCell="A1"/>
  </sheetViews>
  <sheetFormatPr defaultColWidth="9.140625" defaultRowHeight="12"/>
  <cols>
    <col min="1" max="2" width="8.7109375" style="38" customWidth="1"/>
    <col min="3" max="3" width="25.7109375" style="38" customWidth="1"/>
    <col min="4" max="4" width="15.7109375" style="38" customWidth="1"/>
    <col min="5" max="5" width="19.421875" style="38" customWidth="1"/>
    <col min="6" max="7" width="15.7109375" style="38" customWidth="1"/>
    <col min="8" max="8" width="9.140625" style="43" customWidth="1"/>
    <col min="9" max="16384" width="9.140625" style="38" customWidth="1"/>
  </cols>
  <sheetData>
    <row r="1" ht="12">
      <c r="A1" s="1"/>
    </row>
    <row r="2" ht="12"/>
    <row r="3" ht="12">
      <c r="C3" s="28" t="str">
        <f>'Map 1 (dynamic map)'!$C$3</f>
        <v>Culture statistics — 2023</v>
      </c>
    </row>
    <row r="4" ht="12">
      <c r="C4" s="28" t="s">
        <v>42</v>
      </c>
    </row>
    <row r="5" ht="12"/>
    <row r="6" ht="15">
      <c r="C6" s="55" t="s">
        <v>89</v>
      </c>
    </row>
    <row r="7" ht="12">
      <c r="C7" s="38" t="s">
        <v>78</v>
      </c>
    </row>
    <row r="8" ht="12"/>
    <row r="9" ht="12">
      <c r="H9" s="87"/>
    </row>
    <row r="10" ht="12">
      <c r="H10" s="87"/>
    </row>
    <row r="11" ht="12">
      <c r="H11" s="87"/>
    </row>
    <row r="12" ht="12">
      <c r="H12" s="87"/>
    </row>
    <row r="13" ht="12">
      <c r="H13" s="87"/>
    </row>
    <row r="14" ht="12">
      <c r="H14" s="87"/>
    </row>
    <row r="15" ht="12">
      <c r="H15" s="87"/>
    </row>
    <row r="16" ht="12">
      <c r="H16" s="87"/>
    </row>
    <row r="17" ht="12">
      <c r="H17" s="87"/>
    </row>
    <row r="18" ht="12">
      <c r="H18" s="87"/>
    </row>
    <row r="19" ht="12">
      <c r="H19" s="87"/>
    </row>
    <row r="20" ht="12">
      <c r="H20" s="87"/>
    </row>
    <row r="21" ht="12">
      <c r="H21" s="21"/>
    </row>
    <row r="22" ht="33.75" customHeight="1"/>
    <row r="23" ht="12"/>
    <row r="24" ht="12"/>
    <row r="25" ht="12"/>
    <row r="26" ht="12"/>
    <row r="27" ht="12">
      <c r="C27" s="1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61" spans="3:8" ht="48" customHeight="1">
      <c r="C61" s="40"/>
      <c r="D61" s="88" t="s">
        <v>84</v>
      </c>
      <c r="E61" s="111" t="s">
        <v>73</v>
      </c>
      <c r="F61" s="111" t="s">
        <v>85</v>
      </c>
      <c r="G61" s="111" t="s">
        <v>86</v>
      </c>
      <c r="H61" s="148" t="s">
        <v>79</v>
      </c>
    </row>
    <row r="62" spans="3:8" ht="12" customHeight="1">
      <c r="C62" s="40"/>
      <c r="D62" s="88"/>
      <c r="E62" s="111"/>
      <c r="F62" s="111"/>
      <c r="G62" s="111"/>
      <c r="H62" s="148"/>
    </row>
    <row r="63" spans="3:8" ht="12" customHeight="1">
      <c r="C63" s="25" t="s">
        <v>48</v>
      </c>
      <c r="D63" s="41">
        <v>72.41</v>
      </c>
      <c r="E63" s="41">
        <v>70.67</v>
      </c>
      <c r="F63" s="41">
        <v>59.76</v>
      </c>
      <c r="G63" s="41">
        <v>32.04</v>
      </c>
      <c r="H63" s="149">
        <f>(D63+E63+F63+G63)/4</f>
        <v>58.71999999999999</v>
      </c>
    </row>
    <row r="64" spans="3:8" ht="12" customHeight="1">
      <c r="C64" s="25"/>
      <c r="D64" s="41"/>
      <c r="E64" s="41"/>
      <c r="F64" s="41"/>
      <c r="G64" s="41"/>
      <c r="H64" s="149"/>
    </row>
    <row r="65" spans="3:8" ht="12" customHeight="1">
      <c r="C65" s="25" t="s">
        <v>47</v>
      </c>
      <c r="D65" s="41">
        <v>95.49</v>
      </c>
      <c r="E65" s="41">
        <v>93.54</v>
      </c>
      <c r="F65" s="41">
        <v>79.72</v>
      </c>
      <c r="G65" s="41">
        <v>45.1</v>
      </c>
      <c r="H65" s="149">
        <f aca="true" t="shared" si="0" ref="H65:H91">(D65+E65+F65+G65)/4</f>
        <v>78.4625</v>
      </c>
    </row>
    <row r="66" spans="3:8" ht="12" customHeight="1">
      <c r="C66" s="25" t="s">
        <v>16</v>
      </c>
      <c r="D66" s="41">
        <v>94.63</v>
      </c>
      <c r="E66" s="41">
        <v>84.61</v>
      </c>
      <c r="F66" s="41">
        <v>76.83</v>
      </c>
      <c r="G66" s="41">
        <v>54.91</v>
      </c>
      <c r="H66" s="149">
        <f t="shared" si="0"/>
        <v>77.745</v>
      </c>
    </row>
    <row r="67" spans="3:8" ht="12" customHeight="1">
      <c r="C67" s="25" t="s">
        <v>2</v>
      </c>
      <c r="D67" s="41">
        <v>91.19</v>
      </c>
      <c r="E67" s="41">
        <v>88.2</v>
      </c>
      <c r="F67" s="41">
        <v>79.26</v>
      </c>
      <c r="G67" s="41">
        <v>50.35</v>
      </c>
      <c r="H67" s="149">
        <f t="shared" si="0"/>
        <v>77.25</v>
      </c>
    </row>
    <row r="68" spans="3:8" ht="12" customHeight="1">
      <c r="C68" s="25" t="s">
        <v>24</v>
      </c>
      <c r="D68" s="41">
        <v>89</v>
      </c>
      <c r="E68" s="41">
        <v>83.69</v>
      </c>
      <c r="F68" s="41">
        <v>80.36</v>
      </c>
      <c r="G68" s="41">
        <v>44.04</v>
      </c>
      <c r="H68" s="149">
        <f t="shared" si="0"/>
        <v>74.27250000000001</v>
      </c>
    </row>
    <row r="69" spans="3:8" ht="12" customHeight="1">
      <c r="C69" s="25" t="s">
        <v>4</v>
      </c>
      <c r="D69" s="41">
        <v>85.68</v>
      </c>
      <c r="E69" s="41">
        <v>82.13</v>
      </c>
      <c r="F69" s="41">
        <v>77.86</v>
      </c>
      <c r="G69" s="41">
        <v>46.43</v>
      </c>
      <c r="H69" s="149">
        <f t="shared" si="0"/>
        <v>73.025</v>
      </c>
    </row>
    <row r="70" spans="3:8" ht="12" customHeight="1">
      <c r="C70" s="25" t="s">
        <v>15</v>
      </c>
      <c r="D70" s="41">
        <v>89.08</v>
      </c>
      <c r="E70" s="41">
        <v>82.76</v>
      </c>
      <c r="F70" s="41">
        <v>72.18</v>
      </c>
      <c r="G70" s="41">
        <v>46.94</v>
      </c>
      <c r="H70" s="149">
        <f t="shared" si="0"/>
        <v>72.74000000000001</v>
      </c>
    </row>
    <row r="71" spans="3:8" ht="12" customHeight="1">
      <c r="C71" s="25" t="s">
        <v>14</v>
      </c>
      <c r="D71" s="41">
        <v>85.59</v>
      </c>
      <c r="E71" s="41">
        <v>92.1</v>
      </c>
      <c r="F71" s="41">
        <v>75.27</v>
      </c>
      <c r="G71" s="41">
        <v>30.8</v>
      </c>
      <c r="H71" s="149">
        <f t="shared" si="0"/>
        <v>70.94</v>
      </c>
    </row>
    <row r="72" spans="3:8" ht="12" customHeight="1">
      <c r="C72" s="25" t="s">
        <v>6</v>
      </c>
      <c r="D72" s="41">
        <v>85.58</v>
      </c>
      <c r="E72" s="41">
        <v>81.49</v>
      </c>
      <c r="F72" s="41">
        <v>75.69</v>
      </c>
      <c r="G72" s="41">
        <v>35.44</v>
      </c>
      <c r="H72" s="149">
        <f t="shared" si="0"/>
        <v>69.55</v>
      </c>
    </row>
    <row r="73" spans="3:8" ht="12" customHeight="1">
      <c r="C73" s="25" t="s">
        <v>5</v>
      </c>
      <c r="D73" s="41">
        <v>68.42</v>
      </c>
      <c r="E73" s="41">
        <v>88.6</v>
      </c>
      <c r="F73" s="41">
        <v>75.18</v>
      </c>
      <c r="G73" s="41">
        <v>37.69</v>
      </c>
      <c r="H73" s="149">
        <f t="shared" si="0"/>
        <v>67.4725</v>
      </c>
    </row>
    <row r="74" spans="3:8" ht="12" customHeight="1">
      <c r="C74" s="25" t="s">
        <v>12</v>
      </c>
      <c r="D74" s="41">
        <v>83.73</v>
      </c>
      <c r="E74" s="41">
        <v>91.17</v>
      </c>
      <c r="F74" s="41">
        <v>62.72</v>
      </c>
      <c r="G74" s="41">
        <v>26.05</v>
      </c>
      <c r="H74" s="149">
        <f t="shared" si="0"/>
        <v>65.9175</v>
      </c>
    </row>
    <row r="75" spans="3:8" ht="12" customHeight="1">
      <c r="C75" s="25" t="s">
        <v>3</v>
      </c>
      <c r="D75" s="41">
        <v>78.21</v>
      </c>
      <c r="E75" s="41">
        <v>87.35</v>
      </c>
      <c r="F75" s="41">
        <v>68.72</v>
      </c>
      <c r="G75" s="41">
        <v>28.86</v>
      </c>
      <c r="H75" s="149">
        <f t="shared" si="0"/>
        <v>65.785</v>
      </c>
    </row>
    <row r="76" spans="3:8" ht="12" customHeight="1">
      <c r="C76" s="25" t="s">
        <v>88</v>
      </c>
      <c r="D76" s="41">
        <v>80.05</v>
      </c>
      <c r="E76" s="41">
        <v>91.78</v>
      </c>
      <c r="F76" s="41">
        <v>62.75</v>
      </c>
      <c r="G76" s="41">
        <v>26.92</v>
      </c>
      <c r="H76" s="149">
        <f t="shared" si="0"/>
        <v>65.375</v>
      </c>
    </row>
    <row r="77" spans="3:8" ht="12" customHeight="1">
      <c r="C77" s="25" t="s">
        <v>19</v>
      </c>
      <c r="D77" s="41">
        <v>69.29</v>
      </c>
      <c r="E77" s="41">
        <v>81.77</v>
      </c>
      <c r="F77" s="41">
        <v>71.52</v>
      </c>
      <c r="G77" s="41">
        <v>37.14</v>
      </c>
      <c r="H77" s="149">
        <f t="shared" si="0"/>
        <v>64.92999999999999</v>
      </c>
    </row>
    <row r="78" spans="3:8" ht="12" customHeight="1">
      <c r="C78" s="25" t="s">
        <v>10</v>
      </c>
      <c r="D78" s="41">
        <v>92.72</v>
      </c>
      <c r="E78" s="41">
        <v>78.45</v>
      </c>
      <c r="F78" s="41">
        <v>45.68</v>
      </c>
      <c r="G78" s="41">
        <v>35.24</v>
      </c>
      <c r="H78" s="149">
        <f t="shared" si="0"/>
        <v>63.02250000000001</v>
      </c>
    </row>
    <row r="79" spans="3:8" ht="12" customHeight="1">
      <c r="C79" s="25" t="s">
        <v>21</v>
      </c>
      <c r="D79" s="41">
        <v>81.53</v>
      </c>
      <c r="E79" s="41">
        <v>78.49</v>
      </c>
      <c r="F79" s="41">
        <v>67.71</v>
      </c>
      <c r="G79" s="41">
        <v>22.99</v>
      </c>
      <c r="H79" s="149">
        <f t="shared" si="0"/>
        <v>62.67999999999999</v>
      </c>
    </row>
    <row r="80" spans="3:8" ht="12" customHeight="1">
      <c r="C80" s="25" t="s">
        <v>8</v>
      </c>
      <c r="D80" s="41">
        <v>84.85</v>
      </c>
      <c r="E80" s="41">
        <v>87.27</v>
      </c>
      <c r="F80" s="41">
        <v>47.35</v>
      </c>
      <c r="G80" s="41">
        <v>27</v>
      </c>
      <c r="H80" s="149">
        <f t="shared" si="0"/>
        <v>61.6175</v>
      </c>
    </row>
    <row r="81" spans="3:8" ht="12" customHeight="1">
      <c r="C81" s="25" t="s">
        <v>17</v>
      </c>
      <c r="D81" s="41">
        <v>81.63</v>
      </c>
      <c r="E81" s="41">
        <v>72.11</v>
      </c>
      <c r="F81" s="41">
        <v>62.3</v>
      </c>
      <c r="G81" s="41">
        <v>28.54</v>
      </c>
      <c r="H81" s="149">
        <f t="shared" si="0"/>
        <v>61.145</v>
      </c>
    </row>
    <row r="82" spans="3:8" ht="12" customHeight="1">
      <c r="C82" s="25" t="s">
        <v>0</v>
      </c>
      <c r="D82" s="41">
        <v>70.16</v>
      </c>
      <c r="E82" s="41">
        <v>68.02</v>
      </c>
      <c r="F82" s="41">
        <v>60.41</v>
      </c>
      <c r="G82" s="41">
        <v>37.78</v>
      </c>
      <c r="H82" s="149">
        <f t="shared" si="0"/>
        <v>59.0925</v>
      </c>
    </row>
    <row r="83" spans="3:8" ht="12" customHeight="1">
      <c r="C83" s="25" t="s">
        <v>9</v>
      </c>
      <c r="D83" s="41">
        <v>78.99</v>
      </c>
      <c r="E83" s="41">
        <v>63.19</v>
      </c>
      <c r="F83" s="41">
        <v>59.75</v>
      </c>
      <c r="G83" s="41">
        <v>32.87</v>
      </c>
      <c r="H83" s="149">
        <f t="shared" si="0"/>
        <v>58.7</v>
      </c>
    </row>
    <row r="84" spans="3:8" ht="12" customHeight="1">
      <c r="C84" s="25" t="s">
        <v>7</v>
      </c>
      <c r="D84" s="41">
        <v>73.37</v>
      </c>
      <c r="E84" s="41">
        <v>59.35</v>
      </c>
      <c r="F84" s="41">
        <v>51.78</v>
      </c>
      <c r="G84" s="41">
        <v>40.68</v>
      </c>
      <c r="H84" s="149">
        <f t="shared" si="0"/>
        <v>56.295</v>
      </c>
    </row>
    <row r="85" spans="3:8" ht="12" customHeight="1">
      <c r="C85" s="25" t="s">
        <v>13</v>
      </c>
      <c r="D85" s="41">
        <v>66.78</v>
      </c>
      <c r="E85" s="41">
        <v>67.57</v>
      </c>
      <c r="F85" s="41">
        <v>56.75</v>
      </c>
      <c r="G85" s="41">
        <v>31.1</v>
      </c>
      <c r="H85" s="149">
        <f t="shared" si="0"/>
        <v>55.55</v>
      </c>
    </row>
    <row r="86" spans="3:8" ht="12" customHeight="1">
      <c r="C86" s="25" t="s">
        <v>11</v>
      </c>
      <c r="D86" s="41">
        <v>76.13</v>
      </c>
      <c r="E86" s="41">
        <v>76.04</v>
      </c>
      <c r="F86" s="41">
        <v>48.79</v>
      </c>
      <c r="G86" s="41">
        <v>20.48</v>
      </c>
      <c r="H86" s="149">
        <f t="shared" si="0"/>
        <v>55.36</v>
      </c>
    </row>
    <row r="87" spans="3:8" ht="12" customHeight="1">
      <c r="C87" s="25" t="s">
        <v>18</v>
      </c>
      <c r="D87" s="41">
        <v>66.94</v>
      </c>
      <c r="E87" s="41">
        <v>73.91</v>
      </c>
      <c r="F87" s="41">
        <v>54.1</v>
      </c>
      <c r="G87" s="41">
        <v>20.21</v>
      </c>
      <c r="H87" s="149">
        <f t="shared" si="0"/>
        <v>53.79</v>
      </c>
    </row>
    <row r="88" spans="3:8" ht="12" customHeight="1">
      <c r="C88" s="25" t="s">
        <v>22</v>
      </c>
      <c r="D88" s="41">
        <v>55.86</v>
      </c>
      <c r="E88" s="41">
        <v>63.22</v>
      </c>
      <c r="F88" s="41">
        <v>51.7</v>
      </c>
      <c r="G88" s="41">
        <v>20.16</v>
      </c>
      <c r="H88" s="149">
        <f t="shared" si="0"/>
        <v>47.735</v>
      </c>
    </row>
    <row r="89" spans="3:8" ht="12" customHeight="1">
      <c r="C89" s="25" t="s">
        <v>28</v>
      </c>
      <c r="D89" s="41">
        <v>56.99</v>
      </c>
      <c r="E89" s="41">
        <v>63.03</v>
      </c>
      <c r="F89" s="41">
        <v>48.01</v>
      </c>
      <c r="G89" s="41">
        <v>21.71</v>
      </c>
      <c r="H89" s="149">
        <f t="shared" si="0"/>
        <v>47.435</v>
      </c>
    </row>
    <row r="90" spans="3:8" ht="12" customHeight="1">
      <c r="C90" s="25" t="s">
        <v>1</v>
      </c>
      <c r="D90" s="41">
        <v>49.93</v>
      </c>
      <c r="E90" s="41">
        <v>64.27</v>
      </c>
      <c r="F90" s="41">
        <v>52.56</v>
      </c>
      <c r="G90" s="41">
        <v>19.5</v>
      </c>
      <c r="H90" s="149">
        <f t="shared" si="0"/>
        <v>46.565</v>
      </c>
    </row>
    <row r="91" spans="3:8" ht="12" customHeight="1">
      <c r="C91" s="25" t="s">
        <v>20</v>
      </c>
      <c r="D91" s="41">
        <v>39.39</v>
      </c>
      <c r="E91" s="41">
        <v>50.51</v>
      </c>
      <c r="F91" s="41">
        <v>42.97</v>
      </c>
      <c r="G91" s="41">
        <v>24.39</v>
      </c>
      <c r="H91" s="149">
        <f t="shared" si="0"/>
        <v>39.315</v>
      </c>
    </row>
    <row r="92" spans="3:8" ht="12" customHeight="1">
      <c r="C92" s="25"/>
      <c r="D92" s="41"/>
      <c r="E92" s="41"/>
      <c r="F92" s="41"/>
      <c r="G92" s="41"/>
      <c r="H92" s="149"/>
    </row>
    <row r="93" spans="3:8" ht="12" customHeight="1">
      <c r="C93" s="25" t="s">
        <v>25</v>
      </c>
      <c r="D93" s="41">
        <v>94.03</v>
      </c>
      <c r="E93" s="41">
        <v>94.53</v>
      </c>
      <c r="F93" s="41">
        <v>83.97</v>
      </c>
      <c r="G93" s="41">
        <v>43.21</v>
      </c>
      <c r="H93" s="149">
        <f>(D93+E93+F93+G93)/4</f>
        <v>78.93499999999999</v>
      </c>
    </row>
    <row r="94" spans="3:8" ht="12" customHeight="1">
      <c r="C94" s="25"/>
      <c r="D94" s="41"/>
      <c r="E94" s="41"/>
      <c r="F94" s="41"/>
      <c r="G94" s="41"/>
      <c r="H94" s="149"/>
    </row>
    <row r="95" spans="3:13" ht="12" customHeight="1">
      <c r="C95" s="32" t="s">
        <v>110</v>
      </c>
      <c r="D95" s="41">
        <v>85.61</v>
      </c>
      <c r="E95" s="41">
        <v>61.44</v>
      </c>
      <c r="F95" s="41">
        <v>68.42</v>
      </c>
      <c r="G95" s="41">
        <v>32.26</v>
      </c>
      <c r="H95" s="149">
        <f>(D95+E95+F95+G95)/4</f>
        <v>61.932500000000005</v>
      </c>
      <c r="L95" s="23"/>
      <c r="M95" s="20"/>
    </row>
    <row r="96" spans="3:13" ht="12" customHeight="1">
      <c r="C96" s="25" t="s">
        <v>26</v>
      </c>
      <c r="D96" s="41">
        <v>80.51</v>
      </c>
      <c r="E96" s="41">
        <v>83.69</v>
      </c>
      <c r="F96" s="41">
        <v>44.25</v>
      </c>
      <c r="G96" s="41">
        <v>25.84</v>
      </c>
      <c r="H96" s="149">
        <f>(D96+E96+F96+G96)/4</f>
        <v>58.5725</v>
      </c>
      <c r="L96" s="23"/>
      <c r="M96" s="20"/>
    </row>
    <row r="97" spans="3:13" ht="12" customHeight="1">
      <c r="C97" s="25" t="s">
        <v>115</v>
      </c>
      <c r="D97" s="42">
        <v>52.89</v>
      </c>
      <c r="E97" s="42">
        <v>69.74</v>
      </c>
      <c r="F97" s="42">
        <v>66.99</v>
      </c>
      <c r="G97" s="42">
        <v>38.05</v>
      </c>
      <c r="H97" s="149">
        <f>(D97+E97+F97+G97)/4</f>
        <v>56.917500000000004</v>
      </c>
      <c r="L97" s="23"/>
      <c r="M97" s="20"/>
    </row>
    <row r="98" spans="3:13" ht="12" customHeight="1">
      <c r="C98" s="25" t="s">
        <v>27</v>
      </c>
      <c r="D98" s="42">
        <v>81.14</v>
      </c>
      <c r="E98" s="42">
        <v>80</v>
      </c>
      <c r="F98" s="42">
        <v>37.51</v>
      </c>
      <c r="G98" s="42">
        <v>28.11</v>
      </c>
      <c r="H98" s="149">
        <f>(D98+E98+F98+G98)/4</f>
        <v>56.69</v>
      </c>
      <c r="L98" s="23"/>
      <c r="M98" s="20"/>
    </row>
    <row r="99" spans="3:8" ht="12" customHeight="1">
      <c r="C99" s="25"/>
      <c r="D99" s="41"/>
      <c r="E99" s="41"/>
      <c r="F99" s="41"/>
      <c r="G99" s="41"/>
      <c r="H99" s="148"/>
    </row>
    <row r="100" spans="3:7" ht="15" customHeight="1">
      <c r="C100" s="25" t="s">
        <v>87</v>
      </c>
      <c r="D100" s="41"/>
      <c r="E100" s="41"/>
      <c r="F100" s="41"/>
      <c r="G100" s="41"/>
    </row>
    <row r="101" spans="3:7" ht="15" customHeight="1">
      <c r="C101" s="25"/>
      <c r="D101" s="41"/>
      <c r="E101" s="41"/>
      <c r="F101" s="41"/>
      <c r="G101" s="41"/>
    </row>
    <row r="102" spans="3:8" ht="15" customHeight="1">
      <c r="C102" s="44" t="s">
        <v>29</v>
      </c>
      <c r="D102" s="31"/>
      <c r="E102" s="31"/>
      <c r="F102" s="31"/>
      <c r="G102" s="31"/>
      <c r="H102" s="87"/>
    </row>
    <row r="103" spans="3:8" ht="12" customHeight="1">
      <c r="C103" s="12"/>
      <c r="D103" s="31"/>
      <c r="E103" s="31"/>
      <c r="F103" s="31"/>
      <c r="G103" s="31"/>
      <c r="H103" s="87"/>
    </row>
    <row r="104" spans="3:8" ht="12" customHeight="1">
      <c r="C104" s="29" t="s">
        <v>43</v>
      </c>
      <c r="H104" s="87"/>
    </row>
    <row r="105" spans="3:8" ht="12">
      <c r="C105" s="38" t="s">
        <v>116</v>
      </c>
      <c r="H105" s="87"/>
    </row>
    <row r="106" ht="12">
      <c r="H106" s="87"/>
    </row>
    <row r="107" ht="12">
      <c r="H107" s="87"/>
    </row>
    <row r="108" ht="12">
      <c r="H108" s="87"/>
    </row>
    <row r="109" ht="12">
      <c r="H109" s="87"/>
    </row>
    <row r="110" ht="12">
      <c r="H110" s="87"/>
    </row>
    <row r="111" ht="12">
      <c r="H111" s="87"/>
    </row>
    <row r="112" ht="12">
      <c r="H112" s="87"/>
    </row>
    <row r="113" ht="12">
      <c r="H113" s="87"/>
    </row>
    <row r="114" ht="12">
      <c r="H114" s="87"/>
    </row>
    <row r="115" ht="12">
      <c r="H115" s="87"/>
    </row>
    <row r="116" ht="12">
      <c r="H116" s="87"/>
    </row>
    <row r="117" ht="12">
      <c r="H117" s="87"/>
    </row>
    <row r="118" ht="12">
      <c r="H118" s="87"/>
    </row>
    <row r="119" ht="12">
      <c r="H119" s="87"/>
    </row>
    <row r="120" ht="12">
      <c r="H120" s="87"/>
    </row>
    <row r="121" ht="12">
      <c r="H121" s="87"/>
    </row>
    <row r="122" ht="12">
      <c r="H122" s="87"/>
    </row>
    <row r="123" ht="12">
      <c r="H123" s="87"/>
    </row>
    <row r="124" ht="12">
      <c r="H124" s="21"/>
    </row>
    <row r="125" ht="33.75" customHeight="1"/>
    <row r="130" ht="12">
      <c r="C130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 topLeftCell="A1"/>
  </sheetViews>
  <sheetFormatPr defaultColWidth="8.8515625" defaultRowHeight="12"/>
  <cols>
    <col min="1" max="2" width="8.7109375" style="38" customWidth="1"/>
    <col min="3" max="3" width="29.28125" style="38" customWidth="1"/>
    <col min="4" max="4" width="60.140625" style="38" customWidth="1"/>
    <col min="5" max="8" width="14.140625" style="38" customWidth="1"/>
    <col min="9" max="16384" width="8.8515625" style="38" customWidth="1"/>
  </cols>
  <sheetData>
    <row r="1" ht="12" customHeight="1">
      <c r="A1" s="1"/>
    </row>
    <row r="2" ht="12" customHeight="1"/>
    <row r="3" ht="12" customHeight="1">
      <c r="C3" s="28" t="str">
        <f>'Map 1 (dynamic map)'!$C$3</f>
        <v>Culture statistics — 2023</v>
      </c>
    </row>
    <row r="4" ht="12" customHeight="1">
      <c r="C4" s="28" t="s">
        <v>42</v>
      </c>
    </row>
    <row r="5" ht="12" customHeight="1"/>
    <row r="6" ht="14">
      <c r="C6" s="57" t="s">
        <v>98</v>
      </c>
    </row>
    <row r="7" ht="12" customHeight="1">
      <c r="C7" s="38" t="s">
        <v>78</v>
      </c>
    </row>
    <row r="8" ht="12" customHeight="1"/>
    <row r="9" spans="3:8" ht="36" customHeight="1">
      <c r="C9" s="89"/>
      <c r="D9" s="89"/>
      <c r="E9" s="157" t="s">
        <v>95</v>
      </c>
      <c r="F9" s="159" t="s">
        <v>62</v>
      </c>
      <c r="G9" s="159" t="s">
        <v>85</v>
      </c>
      <c r="H9" s="161" t="s">
        <v>96</v>
      </c>
    </row>
    <row r="10" spans="3:8" ht="45.5" customHeight="1">
      <c r="C10" s="90"/>
      <c r="D10" s="90"/>
      <c r="E10" s="158"/>
      <c r="F10" s="160"/>
      <c r="G10" s="160"/>
      <c r="H10" s="162"/>
    </row>
    <row r="11" spans="3:13" ht="12" customHeight="1">
      <c r="C11" s="163" t="s">
        <v>34</v>
      </c>
      <c r="D11" s="163"/>
      <c r="E11" s="124">
        <v>72.41</v>
      </c>
      <c r="F11" s="125">
        <v>70.67</v>
      </c>
      <c r="G11" s="125">
        <v>59.76</v>
      </c>
      <c r="H11" s="126">
        <v>32.04</v>
      </c>
      <c r="I11" s="23"/>
      <c r="J11" s="20"/>
      <c r="K11" s="20"/>
      <c r="L11" s="20"/>
      <c r="M11" s="20"/>
    </row>
    <row r="12" spans="3:13" ht="12" customHeight="1">
      <c r="C12" s="164" t="s">
        <v>31</v>
      </c>
      <c r="D12" s="16" t="s">
        <v>91</v>
      </c>
      <c r="E12" s="85">
        <v>88.14</v>
      </c>
      <c r="F12" s="86">
        <v>66.8</v>
      </c>
      <c r="G12" s="86">
        <v>85.91</v>
      </c>
      <c r="H12" s="86">
        <v>59.92</v>
      </c>
      <c r="I12" s="23"/>
      <c r="J12" s="20"/>
      <c r="K12" s="20"/>
      <c r="L12" s="20"/>
      <c r="M12" s="20"/>
    </row>
    <row r="13" spans="3:13" ht="12" customHeight="1">
      <c r="C13" s="165"/>
      <c r="D13" s="13" t="s">
        <v>90</v>
      </c>
      <c r="E13" s="79">
        <v>83.6</v>
      </c>
      <c r="F13" s="80">
        <v>75.07</v>
      </c>
      <c r="G13" s="80">
        <v>77.19</v>
      </c>
      <c r="H13" s="80">
        <v>40.41</v>
      </c>
      <c r="I13" s="23"/>
      <c r="J13" s="20"/>
      <c r="K13" s="20"/>
      <c r="L13" s="20"/>
      <c r="M13" s="20"/>
    </row>
    <row r="14" spans="3:13" ht="12" customHeight="1">
      <c r="C14" s="166"/>
      <c r="D14" s="18" t="s">
        <v>92</v>
      </c>
      <c r="E14" s="79">
        <v>78.52</v>
      </c>
      <c r="F14" s="80">
        <v>75.38</v>
      </c>
      <c r="G14" s="80">
        <v>67.21</v>
      </c>
      <c r="H14" s="80">
        <v>32.76</v>
      </c>
      <c r="I14" s="23"/>
      <c r="J14" s="20"/>
      <c r="K14" s="20"/>
      <c r="L14" s="20"/>
      <c r="M14" s="20"/>
    </row>
    <row r="15" spans="3:13" ht="12" customHeight="1">
      <c r="C15" s="166"/>
      <c r="D15" s="18" t="s">
        <v>93</v>
      </c>
      <c r="E15" s="79">
        <v>70.33</v>
      </c>
      <c r="F15" s="80">
        <v>71.54</v>
      </c>
      <c r="G15" s="80">
        <v>55.33</v>
      </c>
      <c r="H15" s="80">
        <v>24.67</v>
      </c>
      <c r="I15" s="23"/>
      <c r="J15" s="20"/>
      <c r="K15" s="20"/>
      <c r="L15" s="20"/>
      <c r="M15" s="20"/>
    </row>
    <row r="16" spans="3:13" ht="12" customHeight="1">
      <c r="C16" s="166"/>
      <c r="D16" s="18" t="s">
        <v>94</v>
      </c>
      <c r="E16" s="83">
        <v>55.65</v>
      </c>
      <c r="F16" s="84">
        <v>66.21</v>
      </c>
      <c r="G16" s="84">
        <v>35.07</v>
      </c>
      <c r="H16" s="84">
        <v>18.39</v>
      </c>
      <c r="I16" s="23"/>
      <c r="J16" s="20"/>
      <c r="K16" s="20"/>
      <c r="L16" s="20"/>
      <c r="M16" s="20"/>
    </row>
    <row r="17" spans="3:13" ht="12" customHeight="1">
      <c r="C17" s="164" t="s">
        <v>30</v>
      </c>
      <c r="D17" s="16" t="s">
        <v>33</v>
      </c>
      <c r="E17" s="85">
        <v>74.35</v>
      </c>
      <c r="F17" s="86">
        <v>72.1</v>
      </c>
      <c r="G17" s="86">
        <v>62.18</v>
      </c>
      <c r="H17" s="86">
        <v>36.18</v>
      </c>
      <c r="I17" s="23"/>
      <c r="J17" s="20"/>
      <c r="K17" s="20"/>
      <c r="L17" s="20"/>
      <c r="M17" s="20"/>
    </row>
    <row r="18" spans="3:13" ht="12" customHeight="1">
      <c r="C18" s="166"/>
      <c r="D18" s="18" t="s">
        <v>32</v>
      </c>
      <c r="E18" s="83">
        <v>70.49</v>
      </c>
      <c r="F18" s="84">
        <v>69.27</v>
      </c>
      <c r="G18" s="84">
        <v>57.36</v>
      </c>
      <c r="H18" s="84">
        <v>27.95</v>
      </c>
      <c r="I18" s="23"/>
      <c r="J18" s="20"/>
      <c r="K18" s="20"/>
      <c r="L18" s="20"/>
      <c r="M18" s="20"/>
    </row>
    <row r="19" spans="3:13" ht="12" customHeight="1">
      <c r="C19" s="164" t="s">
        <v>44</v>
      </c>
      <c r="D19" s="16" t="s">
        <v>67</v>
      </c>
      <c r="E19" s="81">
        <v>67.43</v>
      </c>
      <c r="F19" s="82">
        <v>55.74</v>
      </c>
      <c r="G19" s="82">
        <v>54.93</v>
      </c>
      <c r="H19" s="82">
        <v>37.57</v>
      </c>
      <c r="I19" s="23"/>
      <c r="J19" s="20"/>
      <c r="K19" s="20"/>
      <c r="L19" s="20"/>
      <c r="M19" s="20"/>
    </row>
    <row r="20" spans="3:13" ht="12" customHeight="1">
      <c r="C20" s="165"/>
      <c r="D20" s="18" t="s">
        <v>68</v>
      </c>
      <c r="E20" s="79">
        <v>68.78</v>
      </c>
      <c r="F20" s="80">
        <v>68.97</v>
      </c>
      <c r="G20" s="80">
        <v>55.56</v>
      </c>
      <c r="H20" s="80">
        <v>30.96</v>
      </c>
      <c r="I20" s="23"/>
      <c r="J20" s="20"/>
      <c r="K20" s="20"/>
      <c r="L20" s="20"/>
      <c r="M20" s="20"/>
    </row>
    <row r="21" spans="3:13" ht="12" customHeight="1">
      <c r="C21" s="167"/>
      <c r="D21" s="39" t="s">
        <v>69</v>
      </c>
      <c r="E21" s="83">
        <v>80.81</v>
      </c>
      <c r="F21" s="84">
        <v>82.91</v>
      </c>
      <c r="G21" s="84">
        <v>68.89</v>
      </c>
      <c r="H21" s="84">
        <v>29.94</v>
      </c>
      <c r="I21" s="23"/>
      <c r="J21" s="20"/>
      <c r="K21" s="20"/>
      <c r="L21" s="20"/>
      <c r="M21" s="20"/>
    </row>
    <row r="22" spans="3:13" ht="12" customHeight="1">
      <c r="C22" s="168" t="s">
        <v>41</v>
      </c>
      <c r="D22" s="74" t="s">
        <v>38</v>
      </c>
      <c r="E22" s="81">
        <v>66.83</v>
      </c>
      <c r="F22" s="82">
        <v>66.47</v>
      </c>
      <c r="G22" s="82">
        <v>53.76</v>
      </c>
      <c r="H22" s="82">
        <v>28.78</v>
      </c>
      <c r="I22" s="23"/>
      <c r="J22" s="20"/>
      <c r="K22" s="20"/>
      <c r="L22" s="20"/>
      <c r="M22" s="20"/>
    </row>
    <row r="23" spans="3:13" ht="12" customHeight="1">
      <c r="C23" s="165"/>
      <c r="D23" s="36" t="s">
        <v>39</v>
      </c>
      <c r="E23" s="79">
        <v>71.45</v>
      </c>
      <c r="F23" s="80">
        <v>68.28</v>
      </c>
      <c r="G23" s="80">
        <v>58.31</v>
      </c>
      <c r="H23" s="80">
        <v>31.66</v>
      </c>
      <c r="I23" s="23"/>
      <c r="J23" s="20"/>
      <c r="K23" s="20"/>
      <c r="L23" s="20"/>
      <c r="M23" s="20"/>
    </row>
    <row r="24" spans="3:13" ht="12" customHeight="1">
      <c r="C24" s="169"/>
      <c r="D24" s="37" t="s">
        <v>40</v>
      </c>
      <c r="E24" s="83">
        <v>76.47</v>
      </c>
      <c r="F24" s="84">
        <v>75.17</v>
      </c>
      <c r="G24" s="84">
        <v>64.48</v>
      </c>
      <c r="H24" s="84">
        <v>34.26</v>
      </c>
      <c r="I24" s="23"/>
      <c r="J24" s="20"/>
      <c r="K24" s="20"/>
      <c r="L24" s="20"/>
      <c r="M24" s="20"/>
    </row>
    <row r="25" spans="3:13" ht="12" customHeight="1">
      <c r="C25" s="170" t="s">
        <v>126</v>
      </c>
      <c r="D25" s="17" t="s">
        <v>46</v>
      </c>
      <c r="E25" s="81">
        <v>75.59</v>
      </c>
      <c r="F25" s="82">
        <v>74.12</v>
      </c>
      <c r="G25" s="82">
        <v>63.4</v>
      </c>
      <c r="H25" s="82">
        <v>30.92</v>
      </c>
      <c r="I25" s="23"/>
      <c r="J25" s="20"/>
      <c r="K25" s="20"/>
      <c r="L25" s="20"/>
      <c r="M25" s="20"/>
    </row>
    <row r="26" spans="3:13" ht="12" customHeight="1">
      <c r="C26" s="171"/>
      <c r="D26" s="13" t="s">
        <v>36</v>
      </c>
      <c r="E26" s="77">
        <v>74.56</v>
      </c>
      <c r="F26" s="78">
        <v>65.2</v>
      </c>
      <c r="G26" s="78">
        <v>63.18</v>
      </c>
      <c r="H26" s="78">
        <v>36.66</v>
      </c>
      <c r="I26" s="23"/>
      <c r="J26" s="20"/>
      <c r="K26" s="20"/>
      <c r="L26" s="20"/>
      <c r="M26" s="20"/>
    </row>
    <row r="27" spans="3:13" ht="12" customHeight="1">
      <c r="C27" s="171"/>
      <c r="D27" s="13" t="s">
        <v>35</v>
      </c>
      <c r="E27" s="79">
        <v>89.79</v>
      </c>
      <c r="F27" s="80">
        <v>69.7</v>
      </c>
      <c r="G27" s="80">
        <v>87.91</v>
      </c>
      <c r="H27" s="80">
        <v>61.69</v>
      </c>
      <c r="I27" s="23"/>
      <c r="J27" s="20"/>
      <c r="K27" s="20"/>
      <c r="L27" s="20"/>
      <c r="M27" s="20"/>
    </row>
    <row r="28" spans="3:13" ht="12" customHeight="1">
      <c r="C28" s="172"/>
      <c r="D28" s="14" t="s">
        <v>45</v>
      </c>
      <c r="E28" s="83">
        <v>54.63</v>
      </c>
      <c r="F28" s="84">
        <v>62.61</v>
      </c>
      <c r="G28" s="84">
        <v>35.38</v>
      </c>
      <c r="H28" s="84">
        <v>20.55</v>
      </c>
      <c r="I28" s="23"/>
      <c r="J28" s="20"/>
      <c r="K28" s="20"/>
      <c r="L28" s="20"/>
      <c r="M28" s="20"/>
    </row>
    <row r="29" spans="2:8" ht="12" customHeight="1">
      <c r="B29" s="24"/>
      <c r="E29" s="19"/>
      <c r="F29" s="19"/>
      <c r="G29" s="19"/>
      <c r="H29" s="19"/>
    </row>
    <row r="30" spans="3:4" ht="12">
      <c r="C30" s="44" t="s">
        <v>29</v>
      </c>
      <c r="D30" s="34"/>
    </row>
    <row r="31" ht="12" customHeight="1">
      <c r="D31" s="34"/>
    </row>
    <row r="32" ht="12" customHeight="1"/>
    <row r="33" ht="12" customHeight="1">
      <c r="C33" s="33" t="s">
        <v>43</v>
      </c>
    </row>
    <row r="34" ht="12">
      <c r="C34" s="38" t="s">
        <v>133</v>
      </c>
    </row>
  </sheetData>
  <mergeCells count="10">
    <mergeCell ref="C12:C16"/>
    <mergeCell ref="C17:C18"/>
    <mergeCell ref="C19:C21"/>
    <mergeCell ref="C22:C24"/>
    <mergeCell ref="C25:C28"/>
    <mergeCell ref="E9:E10"/>
    <mergeCell ref="F9:F10"/>
    <mergeCell ref="G9:G10"/>
    <mergeCell ref="H9:H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6"/>
  <sheetViews>
    <sheetView workbookViewId="0" topLeftCell="A1"/>
  </sheetViews>
  <sheetFormatPr defaultColWidth="9.140625" defaultRowHeight="12"/>
  <cols>
    <col min="1" max="1" width="9.140625" style="61" customWidth="1"/>
    <col min="2" max="2" width="13.8515625" style="61" customWidth="1"/>
    <col min="3" max="10" width="11.57421875" style="61" customWidth="1"/>
    <col min="11" max="12" width="9.8515625" style="61" customWidth="1"/>
    <col min="13" max="16384" width="9.140625" style="61" customWidth="1"/>
  </cols>
  <sheetData>
    <row r="1" ht="12"/>
    <row r="2" ht="12"/>
    <row r="3" spans="3:7" ht="12">
      <c r="C3" s="63" t="str">
        <f>'Map 1 (dynamic map)'!$C$3</f>
        <v>Culture statistics — 2023</v>
      </c>
      <c r="D3" s="63"/>
      <c r="G3" s="63"/>
    </row>
    <row r="4" spans="3:7" ht="12">
      <c r="C4" s="63" t="s">
        <v>42</v>
      </c>
      <c r="D4" s="63"/>
      <c r="G4" s="63"/>
    </row>
    <row r="5" ht="12"/>
    <row r="6" ht="12"/>
    <row r="7" ht="15">
      <c r="C7" s="56" t="s">
        <v>102</v>
      </c>
    </row>
    <row r="8" spans="3:7" ht="12">
      <c r="C8" s="38" t="s">
        <v>78</v>
      </c>
      <c r="D8" s="21"/>
      <c r="G8" s="21"/>
    </row>
    <row r="9" spans="3:7" ht="12">
      <c r="C9" s="21"/>
      <c r="D9" s="21"/>
      <c r="G9" s="21"/>
    </row>
    <row r="10" spans="3:7" ht="12">
      <c r="C10" s="21"/>
      <c r="D10" s="21"/>
      <c r="G10" s="21"/>
    </row>
    <row r="11" spans="3:7" ht="12">
      <c r="C11" s="21"/>
      <c r="D11" s="21"/>
      <c r="G11" s="21"/>
    </row>
    <row r="12" spans="3:7" ht="12">
      <c r="C12" s="21"/>
      <c r="D12" s="21"/>
      <c r="G12" s="21"/>
    </row>
    <row r="13" spans="3:7" ht="12">
      <c r="C13" s="21"/>
      <c r="D13" s="21"/>
      <c r="G13" s="21"/>
    </row>
    <row r="14" spans="3:7" ht="12">
      <c r="C14" s="21"/>
      <c r="D14" s="21"/>
      <c r="G14" s="21"/>
    </row>
    <row r="15" spans="3:7" ht="12">
      <c r="C15" s="21"/>
      <c r="D15" s="21"/>
      <c r="G15" s="21"/>
    </row>
    <row r="16" spans="3:7" ht="12">
      <c r="C16" s="21"/>
      <c r="D16" s="21"/>
      <c r="G16" s="21"/>
    </row>
    <row r="17" spans="3:7" ht="12">
      <c r="C17" s="21"/>
      <c r="D17" s="21"/>
      <c r="G17" s="21"/>
    </row>
    <row r="18" spans="3:7" ht="12">
      <c r="C18" s="21"/>
      <c r="D18" s="21"/>
      <c r="G18" s="21"/>
    </row>
    <row r="19" spans="3:7" ht="12">
      <c r="C19" s="21"/>
      <c r="D19" s="21"/>
      <c r="G19" s="21"/>
    </row>
    <row r="20" spans="3:7" ht="12">
      <c r="C20" s="21"/>
      <c r="D20" s="21"/>
      <c r="G20" s="21"/>
    </row>
    <row r="21" spans="3:7" ht="12">
      <c r="C21" s="21"/>
      <c r="D21" s="21"/>
      <c r="G21" s="21"/>
    </row>
    <row r="22" spans="3:7" ht="12">
      <c r="C22" s="21"/>
      <c r="D22" s="21"/>
      <c r="G22" s="21"/>
    </row>
    <row r="23" spans="3:7" ht="12">
      <c r="C23" s="21"/>
      <c r="D23" s="21"/>
      <c r="G23" s="21"/>
    </row>
    <row r="24" spans="3:7" ht="12">
      <c r="C24" s="21"/>
      <c r="D24" s="21"/>
      <c r="G24" s="21"/>
    </row>
    <row r="25" spans="3:7" ht="12">
      <c r="C25" s="21"/>
      <c r="D25" s="21"/>
      <c r="G25" s="21"/>
    </row>
    <row r="26" spans="3:7" ht="12">
      <c r="C26" s="21"/>
      <c r="D26" s="21"/>
      <c r="G26" s="21"/>
    </row>
    <row r="27" spans="3:7" ht="12">
      <c r="C27" s="21"/>
      <c r="D27" s="21"/>
      <c r="G27" s="21"/>
    </row>
    <row r="28" spans="3:7" ht="12">
      <c r="C28" s="21"/>
      <c r="D28" s="21"/>
      <c r="G28" s="21"/>
    </row>
    <row r="29" spans="3:7" ht="12">
      <c r="C29" s="21"/>
      <c r="D29" s="21"/>
      <c r="G29" s="21"/>
    </row>
    <row r="30" spans="3:7" ht="12">
      <c r="C30" s="21"/>
      <c r="D30" s="21"/>
      <c r="G30" s="21"/>
    </row>
    <row r="31" spans="3:7" ht="12">
      <c r="C31" s="21"/>
      <c r="D31" s="21"/>
      <c r="G31" s="21"/>
    </row>
    <row r="32" spans="3:7" ht="12">
      <c r="C32" s="21"/>
      <c r="D32" s="21"/>
      <c r="G32" s="21"/>
    </row>
    <row r="33" spans="3:7" ht="12">
      <c r="C33" s="21"/>
      <c r="D33" s="21"/>
      <c r="G33" s="21"/>
    </row>
    <row r="34" spans="3:7" ht="12">
      <c r="C34" s="21"/>
      <c r="D34" s="21"/>
      <c r="G34" s="21"/>
    </row>
    <row r="35" spans="3:7" ht="12">
      <c r="C35" s="21"/>
      <c r="D35" s="21"/>
      <c r="G35" s="21"/>
    </row>
    <row r="36" spans="3:7" ht="12">
      <c r="C36" s="21"/>
      <c r="D36" s="21"/>
      <c r="G36" s="21"/>
    </row>
    <row r="37" spans="3:7" ht="12">
      <c r="C37" s="21"/>
      <c r="D37" s="21"/>
      <c r="G37" s="21"/>
    </row>
    <row r="38" spans="3:7" ht="12">
      <c r="C38" s="21"/>
      <c r="D38" s="21"/>
      <c r="G38" s="21"/>
    </row>
    <row r="39" spans="3:7" ht="12">
      <c r="C39" s="21"/>
      <c r="D39" s="21"/>
      <c r="G39" s="21"/>
    </row>
    <row r="40" spans="3:7" ht="12">
      <c r="C40" s="21"/>
      <c r="D40" s="21"/>
      <c r="G40" s="21"/>
    </row>
    <row r="41" spans="3:7" ht="12">
      <c r="C41" s="21"/>
      <c r="D41" s="21"/>
      <c r="G41" s="21"/>
    </row>
    <row r="42" spans="3:7" ht="12">
      <c r="C42" s="21"/>
      <c r="D42" s="21"/>
      <c r="G42" s="21"/>
    </row>
    <row r="43" spans="3:7" ht="12">
      <c r="C43" s="21"/>
      <c r="D43" s="21"/>
      <c r="G43" s="21"/>
    </row>
    <row r="44" spans="3:7" ht="12">
      <c r="C44" s="21"/>
      <c r="D44" s="21"/>
      <c r="G44" s="21"/>
    </row>
    <row r="45" spans="3:7" ht="12">
      <c r="C45" s="21"/>
      <c r="D45" s="21"/>
      <c r="G45" s="21"/>
    </row>
    <row r="46" spans="3:7" ht="12">
      <c r="C46" s="21"/>
      <c r="D46" s="21"/>
      <c r="G46" s="21"/>
    </row>
    <row r="47" spans="3:7" ht="12">
      <c r="C47" s="21"/>
      <c r="D47" s="21"/>
      <c r="G47" s="21"/>
    </row>
    <row r="48" spans="3:7" ht="12">
      <c r="C48" s="21"/>
      <c r="D48" s="21"/>
      <c r="G48" s="21"/>
    </row>
    <row r="49" spans="3:7" ht="12">
      <c r="C49" s="21"/>
      <c r="D49" s="21"/>
      <c r="G49" s="21"/>
    </row>
    <row r="50" spans="3:7" ht="12">
      <c r="C50" s="21"/>
      <c r="D50" s="21"/>
      <c r="G50" s="21"/>
    </row>
    <row r="51" spans="3:7" ht="12">
      <c r="C51" s="21"/>
      <c r="D51" s="21"/>
      <c r="G51" s="21"/>
    </row>
    <row r="52" spans="3:7" ht="12">
      <c r="C52" s="21"/>
      <c r="D52" s="21"/>
      <c r="G52" s="21"/>
    </row>
    <row r="53" spans="3:7" ht="12">
      <c r="C53" s="21"/>
      <c r="D53" s="21"/>
      <c r="G53" s="21"/>
    </row>
    <row r="54" spans="3:7" ht="12">
      <c r="C54" s="21"/>
      <c r="D54" s="21"/>
      <c r="G54" s="21"/>
    </row>
    <row r="55" spans="3:7" ht="12">
      <c r="C55" s="21"/>
      <c r="D55" s="21"/>
      <c r="G55" s="21"/>
    </row>
    <row r="56" spans="3:7" ht="12">
      <c r="C56" s="21"/>
      <c r="D56" s="21"/>
      <c r="G56" s="21"/>
    </row>
    <row r="57" spans="3:7" ht="12">
      <c r="C57" s="21"/>
      <c r="D57" s="21"/>
      <c r="G57" s="21"/>
    </row>
    <row r="58" spans="3:7" ht="12">
      <c r="C58" s="21"/>
      <c r="D58" s="21"/>
      <c r="G58" s="21"/>
    </row>
    <row r="59" spans="3:7" ht="12">
      <c r="C59" s="21"/>
      <c r="D59" s="21"/>
      <c r="G59" s="21"/>
    </row>
    <row r="60" spans="3:7" ht="12">
      <c r="C60" s="21"/>
      <c r="D60" s="21"/>
      <c r="G60" s="21"/>
    </row>
    <row r="61" spans="3:7" ht="12">
      <c r="C61" s="21"/>
      <c r="D61" s="21"/>
      <c r="G61" s="21"/>
    </row>
    <row r="62" spans="3:7" ht="12">
      <c r="C62" s="21"/>
      <c r="D62" s="21"/>
      <c r="G62" s="21"/>
    </row>
    <row r="63" spans="3:12" ht="51.75" customHeight="1">
      <c r="C63" s="76" t="s">
        <v>64</v>
      </c>
      <c r="D63" s="76"/>
      <c r="E63" s="76" t="s">
        <v>82</v>
      </c>
      <c r="F63" s="76" t="s">
        <v>66</v>
      </c>
      <c r="G63" s="76"/>
      <c r="H63" s="76" t="s">
        <v>74</v>
      </c>
      <c r="I63" s="76" t="s">
        <v>101</v>
      </c>
      <c r="J63" s="76" t="s">
        <v>100</v>
      </c>
      <c r="K63" s="76" t="s">
        <v>99</v>
      </c>
      <c r="L63" s="76" t="s">
        <v>65</v>
      </c>
    </row>
    <row r="64" spans="2:12" ht="12">
      <c r="B64" s="61" t="s">
        <v>76</v>
      </c>
      <c r="C64" s="61">
        <v>67.63</v>
      </c>
      <c r="E64" s="61">
        <v>64.7</v>
      </c>
      <c r="F64" s="61">
        <v>70.53</v>
      </c>
      <c r="H64" s="61">
        <v>47.8</v>
      </c>
      <c r="I64" s="61">
        <v>61.24</v>
      </c>
      <c r="J64" s="61">
        <v>70.16</v>
      </c>
      <c r="K64" s="61">
        <v>79.39</v>
      </c>
      <c r="L64" s="61">
        <v>86.17</v>
      </c>
    </row>
    <row r="65" spans="2:12" ht="12">
      <c r="B65" s="61" t="s">
        <v>104</v>
      </c>
      <c r="C65" s="61">
        <v>72.41</v>
      </c>
      <c r="E65" s="61">
        <v>70.49</v>
      </c>
      <c r="F65" s="61">
        <v>74.35</v>
      </c>
      <c r="H65" s="61">
        <v>55.65</v>
      </c>
      <c r="I65" s="61">
        <v>70.33</v>
      </c>
      <c r="J65" s="61">
        <v>78.52</v>
      </c>
      <c r="K65" s="61">
        <v>83.6</v>
      </c>
      <c r="L65" s="61">
        <v>88.14</v>
      </c>
    </row>
    <row r="67" spans="2:12" ht="12">
      <c r="B67" s="61" t="s">
        <v>75</v>
      </c>
      <c r="C67" s="61">
        <v>70.32</v>
      </c>
      <c r="E67" s="61">
        <v>68.21</v>
      </c>
      <c r="F67" s="61">
        <v>72.41</v>
      </c>
      <c r="H67" s="61">
        <v>66.33</v>
      </c>
      <c r="I67" s="61">
        <v>68.95</v>
      </c>
      <c r="J67" s="61">
        <v>72.32</v>
      </c>
      <c r="K67" s="61">
        <v>75.79</v>
      </c>
      <c r="L67" s="61">
        <v>68.24</v>
      </c>
    </row>
    <row r="68" spans="2:12" ht="12">
      <c r="B68" s="61" t="s">
        <v>105</v>
      </c>
      <c r="C68" s="61">
        <v>70.67</v>
      </c>
      <c r="E68" s="61">
        <v>69.27</v>
      </c>
      <c r="F68" s="61">
        <v>72.1</v>
      </c>
      <c r="H68" s="61">
        <v>66.21</v>
      </c>
      <c r="I68" s="61">
        <v>71.54</v>
      </c>
      <c r="J68" s="61">
        <v>75.38</v>
      </c>
      <c r="K68" s="61">
        <v>75.07</v>
      </c>
      <c r="L68" s="61">
        <v>66.8</v>
      </c>
    </row>
    <row r="69" spans="3:7" ht="12">
      <c r="C69" s="21"/>
      <c r="D69" s="21"/>
      <c r="G69" s="21"/>
    </row>
    <row r="70" spans="3:7" ht="12">
      <c r="C70" s="21"/>
      <c r="D70" s="21"/>
      <c r="G70" s="21"/>
    </row>
    <row r="71" spans="2:7" ht="12">
      <c r="B71" s="61" t="s">
        <v>128</v>
      </c>
      <c r="C71" s="21"/>
      <c r="D71" s="21"/>
      <c r="G71" s="21"/>
    </row>
    <row r="72" spans="3:7" ht="12">
      <c r="C72" s="21"/>
      <c r="D72" s="21"/>
      <c r="G72" s="21"/>
    </row>
    <row r="73" spans="2:7" ht="12">
      <c r="B73" s="12" t="s">
        <v>29</v>
      </c>
      <c r="D73" s="21"/>
      <c r="G73" s="21"/>
    </row>
    <row r="74" spans="3:7" ht="12">
      <c r="C74" s="21"/>
      <c r="D74" s="21"/>
      <c r="G74" s="21"/>
    </row>
    <row r="75" spans="2:7" ht="12">
      <c r="B75" s="62" t="s">
        <v>43</v>
      </c>
      <c r="C75" s="21"/>
      <c r="D75" s="21"/>
      <c r="G75" s="21"/>
    </row>
    <row r="76" spans="2:7" ht="12">
      <c r="B76" s="61" t="s">
        <v>114</v>
      </c>
      <c r="C76" s="75"/>
      <c r="D76" s="75"/>
      <c r="G76" s="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4"/>
  <sheetViews>
    <sheetView workbookViewId="0" topLeftCell="A1"/>
  </sheetViews>
  <sheetFormatPr defaultColWidth="9.140625" defaultRowHeight="12"/>
  <cols>
    <col min="1" max="1" width="9.140625" style="61" customWidth="1"/>
    <col min="2" max="2" width="13.8515625" style="61" customWidth="1"/>
    <col min="3" max="11" width="11.57421875" style="61" customWidth="1"/>
    <col min="12" max="16384" width="9.140625" style="61" customWidth="1"/>
  </cols>
  <sheetData>
    <row r="1" ht="12"/>
    <row r="2" ht="12"/>
    <row r="3" spans="3:4" ht="12">
      <c r="C3" s="63" t="str">
        <f>'Map 1 (dynamic map)'!$C$3</f>
        <v>Culture statistics — 2023</v>
      </c>
      <c r="D3" s="63"/>
    </row>
    <row r="4" spans="3:4" ht="12">
      <c r="C4" s="63" t="s">
        <v>42</v>
      </c>
      <c r="D4" s="63"/>
    </row>
    <row r="5" ht="12"/>
    <row r="6" ht="12"/>
    <row r="7" ht="15">
      <c r="C7" s="56" t="s">
        <v>106</v>
      </c>
    </row>
    <row r="8" ht="12">
      <c r="C8" s="38" t="s">
        <v>78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1" spans="3:11" ht="51.75" customHeight="1">
      <c r="C61" s="76" t="s">
        <v>64</v>
      </c>
      <c r="D61" s="76"/>
      <c r="E61" s="76" t="s">
        <v>69</v>
      </c>
      <c r="F61" s="76" t="s">
        <v>68</v>
      </c>
      <c r="G61" s="76" t="s">
        <v>67</v>
      </c>
      <c r="H61" s="76"/>
      <c r="I61" s="76" t="s">
        <v>70</v>
      </c>
      <c r="J61" s="76" t="s">
        <v>71</v>
      </c>
      <c r="K61" s="76" t="s">
        <v>72</v>
      </c>
    </row>
    <row r="62" spans="2:11" ht="12">
      <c r="B62" s="61" t="s">
        <v>76</v>
      </c>
      <c r="C62" s="61">
        <v>67.63</v>
      </c>
      <c r="E62" s="61">
        <v>74.12</v>
      </c>
      <c r="F62" s="61">
        <v>64.21</v>
      </c>
      <c r="G62" s="61">
        <v>66.57</v>
      </c>
      <c r="I62" s="61">
        <v>70.9</v>
      </c>
      <c r="J62" s="61">
        <v>68.45</v>
      </c>
      <c r="K62" s="61">
        <v>61.8</v>
      </c>
    </row>
    <row r="63" spans="2:11" ht="12">
      <c r="B63" s="61" t="s">
        <v>104</v>
      </c>
      <c r="C63" s="61">
        <v>72.41</v>
      </c>
      <c r="E63" s="61">
        <v>80.81</v>
      </c>
      <c r="F63" s="61">
        <v>68.78</v>
      </c>
      <c r="G63" s="61">
        <v>67.43</v>
      </c>
      <c r="I63" s="61">
        <v>76.47</v>
      </c>
      <c r="J63" s="61">
        <v>71.45</v>
      </c>
      <c r="K63" s="61">
        <v>66.83</v>
      </c>
    </row>
    <row r="65" spans="2:11" ht="12">
      <c r="B65" s="61" t="s">
        <v>75</v>
      </c>
      <c r="C65" s="61">
        <v>70.32</v>
      </c>
      <c r="E65" s="61">
        <v>83.07</v>
      </c>
      <c r="F65" s="61">
        <v>69.18</v>
      </c>
      <c r="G65" s="61">
        <v>55.88</v>
      </c>
      <c r="I65" s="61">
        <v>74.03</v>
      </c>
      <c r="J65" s="61">
        <v>69.73</v>
      </c>
      <c r="K65" s="61">
        <v>65.49</v>
      </c>
    </row>
    <row r="66" spans="2:11" ht="12">
      <c r="B66" s="61" t="s">
        <v>105</v>
      </c>
      <c r="C66" s="61">
        <v>70.67</v>
      </c>
      <c r="E66" s="61">
        <v>82.91</v>
      </c>
      <c r="F66" s="61">
        <v>68.97</v>
      </c>
      <c r="G66" s="61">
        <v>55.74</v>
      </c>
      <c r="I66" s="61">
        <v>75.17</v>
      </c>
      <c r="J66" s="61">
        <v>68.28</v>
      </c>
      <c r="K66" s="61">
        <v>66.47</v>
      </c>
    </row>
    <row r="67" spans="3:4" ht="12">
      <c r="C67" s="21"/>
      <c r="D67" s="21"/>
    </row>
    <row r="68" spans="3:4" ht="12">
      <c r="C68" s="21"/>
      <c r="D68" s="21"/>
    </row>
    <row r="69" spans="2:4" ht="12">
      <c r="B69" s="61" t="s">
        <v>128</v>
      </c>
      <c r="C69" s="21"/>
      <c r="D69" s="21"/>
    </row>
    <row r="70" spans="3:4" ht="12">
      <c r="C70" s="21"/>
      <c r="D70" s="21"/>
    </row>
    <row r="71" spans="2:4" ht="12">
      <c r="B71" s="12" t="s">
        <v>29</v>
      </c>
      <c r="D71" s="21"/>
    </row>
    <row r="72" spans="3:4" ht="12">
      <c r="C72" s="21"/>
      <c r="D72" s="21"/>
    </row>
    <row r="73" spans="2:4" ht="12">
      <c r="B73" s="62" t="s">
        <v>43</v>
      </c>
      <c r="C73" s="21"/>
      <c r="D73" s="21"/>
    </row>
    <row r="74" spans="2:4" ht="12">
      <c r="B74" s="61" t="s">
        <v>103</v>
      </c>
      <c r="C74" s="75"/>
      <c r="D74" s="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822"/>
  <sheetViews>
    <sheetView showGridLines="0" workbookViewId="0" topLeftCell="A1"/>
  </sheetViews>
  <sheetFormatPr defaultColWidth="9.8515625" defaultRowHeight="12"/>
  <cols>
    <col min="1" max="2" width="8.7109375" style="1" customWidth="1"/>
    <col min="3" max="3" width="54.8515625" style="1" customWidth="1"/>
    <col min="4" max="4" width="13.140625" style="1" customWidth="1"/>
    <col min="5" max="6" width="9.8515625" style="1" customWidth="1"/>
    <col min="7" max="7" width="14.7109375" style="1" customWidth="1"/>
    <col min="8" max="16384" width="9.8515625" style="1" customWidth="1"/>
  </cols>
  <sheetData>
    <row r="1" ht="12"/>
    <row r="2" ht="12"/>
    <row r="3" ht="12">
      <c r="C3" s="28" t="str">
        <f>'Map 1 (dynamic map)'!$C$3</f>
        <v>Culture statistics — 2023</v>
      </c>
    </row>
    <row r="4" ht="12">
      <c r="C4" s="28" t="s">
        <v>42</v>
      </c>
    </row>
    <row r="5" ht="12">
      <c r="C5" s="38"/>
    </row>
    <row r="6" ht="15">
      <c r="C6" s="57" t="s">
        <v>130</v>
      </c>
    </row>
    <row r="7" ht="12">
      <c r="C7" s="38" t="s">
        <v>78</v>
      </c>
    </row>
    <row r="8" ht="12">
      <c r="C8" s="38"/>
    </row>
    <row r="9" ht="12">
      <c r="C9" s="38"/>
    </row>
    <row r="10" ht="12">
      <c r="C10" s="38"/>
    </row>
    <row r="11" ht="12">
      <c r="C11" s="38"/>
    </row>
    <row r="12" ht="12">
      <c r="C12" s="38"/>
    </row>
    <row r="13" ht="12">
      <c r="C13" s="38"/>
    </row>
    <row r="14" ht="12">
      <c r="C14" s="38"/>
    </row>
    <row r="15" ht="12">
      <c r="C15" s="38"/>
    </row>
    <row r="16" ht="12">
      <c r="C16" s="38"/>
    </row>
    <row r="17" ht="12">
      <c r="C17" s="38"/>
    </row>
    <row r="18" ht="12">
      <c r="C18" s="38"/>
    </row>
    <row r="19" ht="12">
      <c r="C19" s="38"/>
    </row>
    <row r="20" ht="12">
      <c r="C20" s="38"/>
    </row>
    <row r="21" ht="12">
      <c r="C21" s="38"/>
    </row>
    <row r="22" ht="12">
      <c r="C22" s="38"/>
    </row>
    <row r="23" ht="12">
      <c r="C23" s="38"/>
    </row>
    <row r="24" ht="12">
      <c r="C24" s="38"/>
    </row>
    <row r="25" ht="12">
      <c r="C25" s="38"/>
    </row>
    <row r="26" ht="12">
      <c r="C26" s="38"/>
    </row>
    <row r="27" ht="12">
      <c r="C27" s="38"/>
    </row>
    <row r="28" ht="12">
      <c r="C28" s="38"/>
    </row>
    <row r="29" ht="12">
      <c r="C29" s="38"/>
    </row>
    <row r="30" ht="12">
      <c r="C30" s="38"/>
    </row>
    <row r="31" ht="12">
      <c r="C31" s="38"/>
    </row>
    <row r="32" ht="12">
      <c r="C32" s="38"/>
    </row>
    <row r="33" ht="12">
      <c r="C33" s="38"/>
    </row>
    <row r="34" ht="12">
      <c r="C34" s="38"/>
    </row>
    <row r="35" ht="12">
      <c r="C35" s="38"/>
    </row>
    <row r="36" ht="12">
      <c r="C36" s="38"/>
    </row>
    <row r="37" ht="12">
      <c r="C37" s="38"/>
    </row>
    <row r="38" ht="12">
      <c r="C38" s="38"/>
    </row>
    <row r="39" ht="12">
      <c r="C39" s="38"/>
    </row>
    <row r="40" ht="12">
      <c r="C40" s="38"/>
    </row>
    <row r="41" ht="12">
      <c r="C41" s="38"/>
    </row>
    <row r="42" ht="12">
      <c r="C42" s="38"/>
    </row>
    <row r="43" spans="3:5" ht="12">
      <c r="C43" s="38"/>
      <c r="D43" s="1" t="s">
        <v>108</v>
      </c>
      <c r="E43" s="1" t="s">
        <v>109</v>
      </c>
    </row>
    <row r="44" spans="3:5" ht="12" customHeight="1">
      <c r="C44" s="66"/>
      <c r="D44" s="70"/>
      <c r="E44" s="71"/>
    </row>
    <row r="45" spans="3:5" ht="12" customHeight="1">
      <c r="C45" s="66"/>
      <c r="D45" s="69"/>
      <c r="E45" s="71"/>
    </row>
    <row r="46" spans="3:5" ht="12" customHeight="1">
      <c r="C46" s="66" t="s">
        <v>52</v>
      </c>
      <c r="D46" s="91">
        <v>3.26</v>
      </c>
      <c r="E46" s="92"/>
    </row>
    <row r="47" spans="3:5" ht="12" customHeight="1">
      <c r="C47" s="66" t="s">
        <v>53</v>
      </c>
      <c r="D47" s="91"/>
      <c r="E47" s="92">
        <v>19.06</v>
      </c>
    </row>
    <row r="48" spans="3:5" ht="12" customHeight="1">
      <c r="C48" s="66"/>
      <c r="D48" s="91"/>
      <c r="E48" s="92"/>
    </row>
    <row r="49" spans="3:5" ht="12" customHeight="1">
      <c r="C49" s="66" t="s">
        <v>49</v>
      </c>
      <c r="D49" s="93">
        <v>14.16</v>
      </c>
      <c r="E49" s="94"/>
    </row>
    <row r="50" spans="3:5" ht="12" customHeight="1">
      <c r="C50" s="66" t="s">
        <v>51</v>
      </c>
      <c r="D50" s="95"/>
      <c r="E50" s="92">
        <v>7.38</v>
      </c>
    </row>
    <row r="51" spans="3:5" ht="12" customHeight="1">
      <c r="C51" s="66"/>
      <c r="D51" s="95"/>
      <c r="E51" s="92"/>
    </row>
    <row r="52" spans="3:5" ht="12" customHeight="1">
      <c r="C52" s="66" t="s">
        <v>54</v>
      </c>
      <c r="D52" s="91">
        <v>3.59</v>
      </c>
      <c r="E52" s="92"/>
    </row>
    <row r="53" spans="3:5" ht="12" customHeight="1">
      <c r="C53" s="66" t="s">
        <v>55</v>
      </c>
      <c r="D53" s="91"/>
      <c r="E53" s="92">
        <v>15.56</v>
      </c>
    </row>
    <row r="54" spans="3:5" ht="12" customHeight="1">
      <c r="C54" s="66"/>
      <c r="D54" s="91"/>
      <c r="E54" s="92"/>
    </row>
    <row r="55" spans="3:5" ht="12" customHeight="1">
      <c r="C55" s="66" t="s">
        <v>61</v>
      </c>
      <c r="D55" s="91"/>
      <c r="E55" s="91">
        <v>9.05</v>
      </c>
    </row>
    <row r="56" spans="3:5" ht="12" customHeight="1">
      <c r="C56" s="66"/>
      <c r="D56" s="91"/>
      <c r="E56" s="92"/>
    </row>
    <row r="57" spans="3:5" ht="12" customHeight="1">
      <c r="C57" s="66" t="s">
        <v>58</v>
      </c>
      <c r="D57" s="91"/>
      <c r="E57" s="91">
        <v>18.23</v>
      </c>
    </row>
    <row r="58" spans="3:5" ht="12" customHeight="1">
      <c r="C58" s="66"/>
      <c r="D58" s="70"/>
      <c r="E58" s="71"/>
    </row>
    <row r="59" spans="3:5" ht="12" customHeight="1">
      <c r="C59" s="66"/>
      <c r="D59" s="70"/>
      <c r="E59" s="71"/>
    </row>
    <row r="60" spans="3:5" ht="12" customHeight="1">
      <c r="C60" s="66"/>
      <c r="D60" s="70"/>
      <c r="E60" s="71"/>
    </row>
    <row r="61" spans="3:5" ht="12" customHeight="1">
      <c r="C61" s="68" t="s">
        <v>50</v>
      </c>
      <c r="D61" s="59"/>
      <c r="E61" s="60"/>
    </row>
    <row r="62" spans="3:5" ht="12" customHeight="1">
      <c r="C62" s="26"/>
      <c r="D62" s="59"/>
      <c r="E62" s="60"/>
    </row>
    <row r="63" spans="3:5" ht="12" customHeight="1">
      <c r="C63" s="26"/>
      <c r="D63" s="59"/>
      <c r="E63" s="60"/>
    </row>
    <row r="64" spans="3:5" ht="12" customHeight="1">
      <c r="C64" s="26"/>
      <c r="D64" s="59"/>
      <c r="E64" s="60"/>
    </row>
    <row r="65" spans="3:22" s="4" customFormat="1" ht="12">
      <c r="C65" s="29" t="s">
        <v>43</v>
      </c>
      <c r="F65" s="47"/>
      <c r="G65" s="47"/>
      <c r="H65" s="50"/>
      <c r="I65" s="46"/>
      <c r="J65" s="46"/>
      <c r="K65" s="49"/>
      <c r="L65" s="49"/>
      <c r="M65" s="49"/>
      <c r="N65" s="15"/>
      <c r="O65" s="15"/>
      <c r="P65" s="15"/>
      <c r="S65" s="5"/>
      <c r="T65" s="6"/>
      <c r="U65" s="6"/>
      <c r="V65" s="7"/>
    </row>
    <row r="66" spans="3:22" s="4" customFormat="1" ht="12">
      <c r="C66" s="30" t="s">
        <v>107</v>
      </c>
      <c r="F66" s="47"/>
      <c r="G66" s="47"/>
      <c r="H66" s="50"/>
      <c r="I66" s="46"/>
      <c r="J66" s="46"/>
      <c r="K66" s="49"/>
      <c r="L66" s="49"/>
      <c r="M66" s="49"/>
      <c r="N66" s="15"/>
      <c r="O66" s="15"/>
      <c r="P66" s="15"/>
      <c r="S66" s="5"/>
      <c r="T66" s="6"/>
      <c r="U66" s="6"/>
      <c r="V66" s="7"/>
    </row>
    <row r="67" spans="3:22" s="4" customFormat="1" ht="12">
      <c r="C67" s="10"/>
      <c r="F67" s="47"/>
      <c r="G67" s="47"/>
      <c r="H67" s="50"/>
      <c r="I67" s="46"/>
      <c r="J67" s="46"/>
      <c r="K67" s="49"/>
      <c r="L67" s="49"/>
      <c r="M67" s="49"/>
      <c r="N67" s="15"/>
      <c r="O67" s="15"/>
      <c r="P67" s="15"/>
      <c r="S67" s="5"/>
      <c r="T67" s="6"/>
      <c r="U67" s="6"/>
      <c r="V67" s="7"/>
    </row>
    <row r="68" spans="3:22" s="4" customFormat="1" ht="12">
      <c r="C68" s="9"/>
      <c r="F68" s="47"/>
      <c r="G68" s="47"/>
      <c r="H68" s="50"/>
      <c r="I68" s="46"/>
      <c r="J68" s="46"/>
      <c r="K68" s="49"/>
      <c r="L68" s="49"/>
      <c r="M68" s="49"/>
      <c r="N68" s="15"/>
      <c r="O68" s="15"/>
      <c r="P68" s="15"/>
      <c r="S68" s="5"/>
      <c r="T68" s="6"/>
      <c r="U68" s="6"/>
      <c r="V68" s="7"/>
    </row>
    <row r="69" spans="6:22" s="4" customFormat="1" ht="12">
      <c r="F69" s="47"/>
      <c r="G69" s="47"/>
      <c r="H69" s="50"/>
      <c r="I69" s="46"/>
      <c r="J69" s="46"/>
      <c r="K69" s="49"/>
      <c r="L69" s="49"/>
      <c r="M69" s="49"/>
      <c r="N69" s="15"/>
      <c r="O69" s="15"/>
      <c r="P69" s="15"/>
      <c r="S69" s="5"/>
      <c r="T69" s="6"/>
      <c r="U69" s="6"/>
      <c r="V69" s="7"/>
    </row>
    <row r="70" spans="3:22" s="4" customFormat="1" ht="12">
      <c r="C70" s="9"/>
      <c r="F70" s="47"/>
      <c r="G70" s="47"/>
      <c r="H70" s="50"/>
      <c r="I70" s="46"/>
      <c r="J70" s="46"/>
      <c r="K70" s="49"/>
      <c r="L70" s="49"/>
      <c r="M70" s="49"/>
      <c r="N70" s="15"/>
      <c r="O70" s="15"/>
      <c r="P70" s="15"/>
      <c r="S70" s="5"/>
      <c r="T70" s="6"/>
      <c r="U70" s="6"/>
      <c r="V70" s="7"/>
    </row>
    <row r="71" spans="3:22" s="4" customFormat="1" ht="12">
      <c r="C71" s="9"/>
      <c r="F71" s="47"/>
      <c r="G71" s="47"/>
      <c r="H71" s="50"/>
      <c r="I71" s="46"/>
      <c r="J71" s="46"/>
      <c r="K71" s="49"/>
      <c r="L71" s="49"/>
      <c r="M71" s="49"/>
      <c r="N71" s="15"/>
      <c r="O71" s="15"/>
      <c r="P71" s="15"/>
      <c r="S71" s="5"/>
      <c r="T71" s="6"/>
      <c r="U71" s="6"/>
      <c r="V71" s="7"/>
    </row>
    <row r="72" spans="3:22" s="4" customFormat="1" ht="12">
      <c r="C72" s="9"/>
      <c r="F72" s="47"/>
      <c r="G72" s="47"/>
      <c r="H72" s="50"/>
      <c r="I72" s="46"/>
      <c r="J72" s="46"/>
      <c r="K72" s="49"/>
      <c r="L72" s="49"/>
      <c r="M72" s="49"/>
      <c r="N72" s="15"/>
      <c r="O72" s="15"/>
      <c r="P72" s="15"/>
      <c r="S72" s="5"/>
      <c r="T72" s="6"/>
      <c r="U72" s="6"/>
      <c r="V72" s="7"/>
    </row>
    <row r="73" spans="2:22" s="4" customFormat="1" ht="12">
      <c r="B73" s="15"/>
      <c r="F73" s="47"/>
      <c r="G73" s="47"/>
      <c r="H73" s="50"/>
      <c r="I73" s="46"/>
      <c r="J73" s="46"/>
      <c r="K73" s="49"/>
      <c r="L73" s="49"/>
      <c r="M73" s="49"/>
      <c r="N73" s="15"/>
      <c r="O73" s="15"/>
      <c r="P73" s="15"/>
      <c r="S73" s="5"/>
      <c r="T73" s="6"/>
      <c r="U73" s="6"/>
      <c r="V73" s="7"/>
    </row>
    <row r="74" spans="2:22" s="4" customFormat="1" ht="12">
      <c r="B74" s="15"/>
      <c r="C74" s="9"/>
      <c r="D74" s="9"/>
      <c r="E74" s="9"/>
      <c r="F74" s="47"/>
      <c r="G74" s="47"/>
      <c r="H74" s="50"/>
      <c r="I74" s="46"/>
      <c r="J74" s="46"/>
      <c r="K74" s="49"/>
      <c r="L74" s="49"/>
      <c r="M74" s="49"/>
      <c r="N74" s="15"/>
      <c r="O74" s="15"/>
      <c r="P74" s="15"/>
      <c r="S74" s="5"/>
      <c r="T74" s="6"/>
      <c r="U74" s="6"/>
      <c r="V74" s="7"/>
    </row>
    <row r="75" spans="2:22" s="4" customFormat="1" ht="12">
      <c r="B75" s="15"/>
      <c r="C75" s="8"/>
      <c r="D75" s="8"/>
      <c r="E75" s="8"/>
      <c r="F75" s="47"/>
      <c r="G75" s="47"/>
      <c r="H75" s="50"/>
      <c r="I75" s="46"/>
      <c r="J75" s="46"/>
      <c r="K75" s="49"/>
      <c r="L75" s="49"/>
      <c r="M75" s="49"/>
      <c r="N75" s="15"/>
      <c r="O75" s="15"/>
      <c r="P75" s="15"/>
      <c r="S75" s="5"/>
      <c r="T75" s="6"/>
      <c r="U75" s="6"/>
      <c r="V75" s="7"/>
    </row>
    <row r="76" spans="2:22" s="4" customFormat="1" ht="12">
      <c r="B76" s="15"/>
      <c r="C76" s="8"/>
      <c r="D76" s="8"/>
      <c r="E76" s="8"/>
      <c r="F76" s="47"/>
      <c r="G76" s="47"/>
      <c r="H76" s="50"/>
      <c r="I76" s="46"/>
      <c r="J76" s="46"/>
      <c r="K76" s="49"/>
      <c r="L76" s="49"/>
      <c r="M76" s="49"/>
      <c r="N76" s="15"/>
      <c r="O76" s="15"/>
      <c r="P76" s="15"/>
      <c r="S76" s="5"/>
      <c r="T76" s="6"/>
      <c r="U76" s="6"/>
      <c r="V76" s="7"/>
    </row>
    <row r="77" spans="2:22" s="4" customFormat="1" ht="12">
      <c r="B77" s="15"/>
      <c r="C77" s="8"/>
      <c r="D77" s="8"/>
      <c r="E77" s="8"/>
      <c r="F77" s="47"/>
      <c r="G77" s="47"/>
      <c r="H77" s="50"/>
      <c r="I77" s="46"/>
      <c r="J77" s="46"/>
      <c r="K77" s="49"/>
      <c r="L77" s="49"/>
      <c r="M77" s="49"/>
      <c r="N77" s="15"/>
      <c r="O77" s="15"/>
      <c r="P77" s="15"/>
      <c r="S77" s="5"/>
      <c r="T77" s="6"/>
      <c r="U77" s="6"/>
      <c r="V77" s="7"/>
    </row>
    <row r="78" spans="2:22" s="4" customFormat="1" ht="12">
      <c r="B78" s="15"/>
      <c r="C78" s="8"/>
      <c r="D78" s="8"/>
      <c r="E78" s="8"/>
      <c r="F78" s="47"/>
      <c r="G78" s="47"/>
      <c r="H78" s="50"/>
      <c r="I78" s="46"/>
      <c r="J78" s="46"/>
      <c r="K78" s="49"/>
      <c r="L78" s="49"/>
      <c r="M78" s="49"/>
      <c r="N78" s="15"/>
      <c r="O78" s="15"/>
      <c r="P78" s="15"/>
      <c r="S78" s="5"/>
      <c r="T78" s="6"/>
      <c r="U78" s="6"/>
      <c r="V78" s="7"/>
    </row>
    <row r="79" spans="2:22" s="4" customFormat="1" ht="12">
      <c r="B79" s="15"/>
      <c r="C79" s="8"/>
      <c r="D79" s="8"/>
      <c r="E79" s="8"/>
      <c r="F79" s="47"/>
      <c r="G79" s="47"/>
      <c r="H79" s="50"/>
      <c r="I79" s="46"/>
      <c r="J79" s="46"/>
      <c r="K79" s="49"/>
      <c r="L79" s="49"/>
      <c r="M79" s="49"/>
      <c r="N79" s="15"/>
      <c r="O79" s="15"/>
      <c r="P79" s="15"/>
      <c r="S79" s="5"/>
      <c r="T79" s="6"/>
      <c r="U79" s="6"/>
      <c r="V79" s="7"/>
    </row>
    <row r="80" spans="2:22" s="4" customFormat="1" ht="12">
      <c r="B80" s="15"/>
      <c r="C80" s="8"/>
      <c r="D80" s="8"/>
      <c r="E80" s="8"/>
      <c r="F80" s="47"/>
      <c r="G80" s="47"/>
      <c r="H80" s="50"/>
      <c r="I80" s="46"/>
      <c r="J80" s="46"/>
      <c r="K80" s="49"/>
      <c r="L80" s="49"/>
      <c r="M80" s="49"/>
      <c r="N80" s="15"/>
      <c r="O80" s="15"/>
      <c r="P80" s="15"/>
      <c r="S80" s="5"/>
      <c r="T80" s="6"/>
      <c r="U80" s="6"/>
      <c r="V80" s="7"/>
    </row>
    <row r="81" spans="2:22" s="4" customFormat="1" ht="12">
      <c r="B81" s="15"/>
      <c r="C81" s="8"/>
      <c r="D81" s="8"/>
      <c r="E81" s="8"/>
      <c r="F81" s="47"/>
      <c r="G81" s="47"/>
      <c r="H81" s="50"/>
      <c r="I81" s="46"/>
      <c r="J81" s="46"/>
      <c r="K81" s="49"/>
      <c r="L81" s="49"/>
      <c r="M81" s="49"/>
      <c r="N81" s="15"/>
      <c r="O81" s="15"/>
      <c r="P81" s="15"/>
      <c r="S81" s="5"/>
      <c r="T81" s="6"/>
      <c r="U81" s="6"/>
      <c r="V81" s="7"/>
    </row>
    <row r="82" spans="2:22" s="4" customFormat="1" ht="12">
      <c r="B82" s="15"/>
      <c r="C82" s="8"/>
      <c r="D82" s="8"/>
      <c r="E82" s="8"/>
      <c r="F82" s="47"/>
      <c r="G82" s="47"/>
      <c r="H82" s="50"/>
      <c r="I82" s="46"/>
      <c r="J82" s="46"/>
      <c r="K82" s="49"/>
      <c r="L82" s="49"/>
      <c r="M82" s="49"/>
      <c r="N82" s="15"/>
      <c r="O82" s="15"/>
      <c r="P82" s="15"/>
      <c r="S82" s="5"/>
      <c r="T82" s="6"/>
      <c r="U82" s="6"/>
      <c r="V82" s="7"/>
    </row>
    <row r="83" spans="2:22" s="4" customFormat="1" ht="12">
      <c r="B83" s="15"/>
      <c r="C83" s="8"/>
      <c r="D83" s="8"/>
      <c r="E83" s="8"/>
      <c r="F83" s="47"/>
      <c r="G83" s="48"/>
      <c r="H83" s="50"/>
      <c r="I83" s="46"/>
      <c r="J83" s="46"/>
      <c r="K83" s="49"/>
      <c r="L83" s="49"/>
      <c r="M83" s="49"/>
      <c r="N83" s="15"/>
      <c r="O83" s="15"/>
      <c r="P83" s="15"/>
      <c r="S83" s="5"/>
      <c r="T83" s="6"/>
      <c r="U83" s="6"/>
      <c r="V83" s="7"/>
    </row>
    <row r="84" spans="2:16" s="4" customFormat="1" ht="12">
      <c r="B84" s="15"/>
      <c r="C84" s="8"/>
      <c r="D84" s="8"/>
      <c r="E84" s="8"/>
      <c r="F84" s="45"/>
      <c r="G84" s="51"/>
      <c r="H84" s="50"/>
      <c r="I84" s="46"/>
      <c r="J84" s="46"/>
      <c r="K84" s="49"/>
      <c r="L84" s="49"/>
      <c r="M84" s="49"/>
      <c r="N84" s="15"/>
      <c r="O84" s="15"/>
      <c r="P84" s="15"/>
    </row>
    <row r="85" spans="2:22" s="4" customFormat="1" ht="12">
      <c r="B85" s="15"/>
      <c r="C85" s="8"/>
      <c r="D85" s="8"/>
      <c r="E85" s="8"/>
      <c r="F85" s="45"/>
      <c r="G85" s="51"/>
      <c r="H85" s="50"/>
      <c r="I85" s="46"/>
      <c r="J85" s="46"/>
      <c r="K85" s="49"/>
      <c r="L85" s="49"/>
      <c r="M85" s="49"/>
      <c r="N85" s="15"/>
      <c r="O85" s="15"/>
      <c r="P85" s="15"/>
      <c r="S85" s="5"/>
      <c r="T85" s="6"/>
      <c r="U85" s="6"/>
      <c r="V85" s="7"/>
    </row>
    <row r="86" spans="2:22" s="4" customFormat="1" ht="12">
      <c r="B86" s="15"/>
      <c r="C86" s="8"/>
      <c r="D86" s="8"/>
      <c r="E86" s="8"/>
      <c r="F86" s="45"/>
      <c r="G86" s="51"/>
      <c r="H86" s="50"/>
      <c r="I86" s="46"/>
      <c r="J86" s="46"/>
      <c r="K86" s="46"/>
      <c r="L86" s="49"/>
      <c r="M86" s="46"/>
      <c r="N86" s="15"/>
      <c r="O86" s="15"/>
      <c r="P86" s="15"/>
      <c r="S86" s="5"/>
      <c r="T86" s="6"/>
      <c r="U86" s="6"/>
      <c r="V86" s="7"/>
    </row>
    <row r="87" spans="2:22" s="4" customFormat="1" ht="12">
      <c r="B87" s="15"/>
      <c r="C87" s="8"/>
      <c r="D87" s="8"/>
      <c r="E87" s="8"/>
      <c r="F87" s="45"/>
      <c r="G87" s="51"/>
      <c r="H87" s="50"/>
      <c r="I87" s="46"/>
      <c r="J87" s="46"/>
      <c r="K87" s="46"/>
      <c r="L87" s="49"/>
      <c r="M87" s="46"/>
      <c r="N87" s="15"/>
      <c r="O87" s="15"/>
      <c r="P87" s="15"/>
      <c r="S87" s="5"/>
      <c r="T87" s="6"/>
      <c r="U87" s="6"/>
      <c r="V87" s="7"/>
    </row>
    <row r="88" spans="2:16" s="4" customFormat="1" ht="12">
      <c r="B88" s="15"/>
      <c r="C88" s="8"/>
      <c r="D88" s="8"/>
      <c r="E88" s="8"/>
      <c r="F88" s="45"/>
      <c r="G88" s="51"/>
      <c r="H88" s="50"/>
      <c r="I88" s="46"/>
      <c r="J88" s="46"/>
      <c r="K88" s="46"/>
      <c r="L88" s="49"/>
      <c r="M88" s="49"/>
      <c r="N88" s="15"/>
      <c r="O88" s="15"/>
      <c r="P88" s="15"/>
    </row>
    <row r="89" spans="2:16" s="4" customFormat="1" ht="12">
      <c r="B89" s="15"/>
      <c r="C89" s="8"/>
      <c r="D89" s="8"/>
      <c r="E89" s="8"/>
      <c r="F89" s="45"/>
      <c r="G89" s="51"/>
      <c r="H89" s="50"/>
      <c r="I89" s="46"/>
      <c r="J89" s="46"/>
      <c r="K89" s="49"/>
      <c r="L89" s="49"/>
      <c r="M89" s="49"/>
      <c r="N89" s="15"/>
      <c r="O89" s="15"/>
      <c r="P89" s="15"/>
    </row>
    <row r="90" spans="2:16" s="4" customFormat="1" ht="11.5" customHeight="1">
      <c r="B90" s="15"/>
      <c r="C90" s="8"/>
      <c r="D90" s="8"/>
      <c r="E90" s="8"/>
      <c r="F90" s="45"/>
      <c r="G90" s="51"/>
      <c r="H90" s="50"/>
      <c r="I90" s="15"/>
      <c r="J90" s="46"/>
      <c r="K90" s="46"/>
      <c r="L90" s="49"/>
      <c r="M90" s="49"/>
      <c r="N90" s="15"/>
      <c r="O90" s="15"/>
      <c r="P90" s="15"/>
    </row>
    <row r="91" spans="2:16" s="4" customFormat="1" ht="12">
      <c r="B91" s="15"/>
      <c r="C91" s="8"/>
      <c r="D91" s="8"/>
      <c r="E91" s="8"/>
      <c r="F91" s="34"/>
      <c r="H91" s="15"/>
      <c r="I91" s="15"/>
      <c r="J91" s="46"/>
      <c r="K91" s="49"/>
      <c r="L91" s="49"/>
      <c r="M91" s="49"/>
      <c r="N91" s="15"/>
      <c r="O91" s="15"/>
      <c r="P91" s="15"/>
    </row>
    <row r="92" spans="2:16" s="4" customFormat="1" ht="12">
      <c r="B92" s="15"/>
      <c r="C92" s="8"/>
      <c r="D92" s="8"/>
      <c r="E92" s="8"/>
      <c r="F92" s="34"/>
      <c r="H92" s="15"/>
      <c r="I92" s="15"/>
      <c r="J92" s="46"/>
      <c r="K92" s="49"/>
      <c r="L92" s="49"/>
      <c r="M92" s="49"/>
      <c r="N92" s="15"/>
      <c r="O92" s="15"/>
      <c r="P92" s="15"/>
    </row>
    <row r="93" spans="2:16" s="4" customFormat="1" ht="12">
      <c r="B93" s="15"/>
      <c r="F93" s="45"/>
      <c r="G93" s="51"/>
      <c r="H93" s="50"/>
      <c r="I93" s="46"/>
      <c r="J93" s="46"/>
      <c r="K93" s="46"/>
      <c r="L93" s="46"/>
      <c r="M93" s="49"/>
      <c r="N93" s="15"/>
      <c r="O93" s="15"/>
      <c r="P93" s="15"/>
    </row>
    <row r="94" spans="2:16" s="4" customFormat="1" ht="22.5" customHeight="1">
      <c r="B94" s="15"/>
      <c r="F94" s="34"/>
      <c r="H94" s="15"/>
      <c r="I94" s="15"/>
      <c r="J94" s="46"/>
      <c r="K94" s="46"/>
      <c r="L94" s="49"/>
      <c r="M94" s="49"/>
      <c r="N94" s="15"/>
      <c r="O94" s="15"/>
      <c r="P94" s="15"/>
    </row>
    <row r="95" spans="10:13" s="4" customFormat="1" ht="12">
      <c r="J95" s="15"/>
      <c r="K95" s="15"/>
      <c r="L95" s="15"/>
      <c r="M95" s="15"/>
    </row>
    <row r="96" spans="2:13" s="4" customFormat="1" ht="12">
      <c r="B96" s="9"/>
      <c r="J96" s="15"/>
      <c r="K96" s="15"/>
      <c r="L96" s="15"/>
      <c r="M96" s="15"/>
    </row>
    <row r="97" spans="2:13" s="4" customFormat="1" ht="12">
      <c r="B97" s="9"/>
      <c r="J97" s="49"/>
      <c r="K97" s="49"/>
      <c r="L97" s="49"/>
      <c r="M97" s="15"/>
    </row>
    <row r="98" spans="2:13" s="4" customFormat="1" ht="12">
      <c r="B98" s="9"/>
      <c r="J98" s="15"/>
      <c r="K98" s="15"/>
      <c r="L98" s="15"/>
      <c r="M98" s="15"/>
    </row>
    <row r="99" s="4" customFormat="1" ht="12"/>
    <row r="100" s="4" customFormat="1" ht="12">
      <c r="B100" s="9"/>
    </row>
    <row r="101" s="4" customFormat="1" ht="12">
      <c r="B101" s="9"/>
    </row>
    <row r="102" s="4" customFormat="1" ht="12">
      <c r="B102" s="9"/>
    </row>
    <row r="103" s="4" customFormat="1" ht="12"/>
    <row r="104" spans="2:6" s="4" customFormat="1" ht="12">
      <c r="B104" s="9"/>
      <c r="F104" s="9"/>
    </row>
    <row r="105" spans="2:6" s="4" customFormat="1" ht="12">
      <c r="B105" s="9"/>
      <c r="F105" s="8"/>
    </row>
    <row r="106" spans="2:6" s="4" customFormat="1" ht="12">
      <c r="B106" s="9"/>
      <c r="F106" s="8"/>
    </row>
    <row r="107" spans="2:6" s="4" customFormat="1" ht="12">
      <c r="B107" s="9"/>
      <c r="F107" s="8"/>
    </row>
    <row r="108" spans="2:6" s="4" customFormat="1" ht="12">
      <c r="B108" s="9"/>
      <c r="F108" s="8"/>
    </row>
    <row r="109" spans="2:6" s="4" customFormat="1" ht="12">
      <c r="B109" s="9"/>
      <c r="F109" s="8"/>
    </row>
    <row r="110" spans="2:6" s="4" customFormat="1" ht="12">
      <c r="B110" s="9"/>
      <c r="F110" s="8"/>
    </row>
    <row r="111" spans="2:6" s="4" customFormat="1" ht="12">
      <c r="B111" s="9"/>
      <c r="F111" s="8"/>
    </row>
    <row r="112" spans="2:6" s="4" customFormat="1" ht="12">
      <c r="B112" s="9"/>
      <c r="F112" s="8"/>
    </row>
    <row r="113" spans="2:6" s="4" customFormat="1" ht="12">
      <c r="B113" s="9"/>
      <c r="F113" s="8"/>
    </row>
    <row r="114" spans="2:6" s="4" customFormat="1" ht="12">
      <c r="B114" s="9"/>
      <c r="F114" s="8"/>
    </row>
    <row r="115" spans="2:6" s="4" customFormat="1" ht="12">
      <c r="B115" s="9"/>
      <c r="F115" s="8"/>
    </row>
    <row r="116" spans="2:6" s="4" customFormat="1" ht="12">
      <c r="B116" s="9"/>
      <c r="F116" s="8"/>
    </row>
    <row r="117" spans="2:6" s="4" customFormat="1" ht="12">
      <c r="B117" s="9"/>
      <c r="F117" s="8"/>
    </row>
    <row r="118" spans="2:6" s="4" customFormat="1" ht="12">
      <c r="B118" s="9"/>
      <c r="F118" s="8"/>
    </row>
    <row r="119" spans="2:6" s="4" customFormat="1" ht="12">
      <c r="B119" s="9"/>
      <c r="F119" s="8"/>
    </row>
    <row r="120" spans="2:6" s="4" customFormat="1" ht="12">
      <c r="B120" s="9"/>
      <c r="F120" s="8"/>
    </row>
    <row r="121" spans="2:6" s="4" customFormat="1" ht="12">
      <c r="B121" s="9"/>
      <c r="F121" s="8"/>
    </row>
    <row r="122" spans="2:6" s="4" customFormat="1" ht="12">
      <c r="B122" s="9"/>
      <c r="F122" s="8"/>
    </row>
    <row r="123" spans="2:6" s="4" customFormat="1" ht="12">
      <c r="B123" s="9"/>
      <c r="F123" s="8"/>
    </row>
    <row r="124" spans="2:6" s="4" customFormat="1" ht="12">
      <c r="B124" s="9"/>
      <c r="F124" s="8"/>
    </row>
    <row r="125" spans="2:6" s="4" customFormat="1" ht="12">
      <c r="B125" s="9"/>
      <c r="F125" s="8"/>
    </row>
    <row r="126" spans="2:6" s="4" customFormat="1" ht="12">
      <c r="B126" s="9"/>
      <c r="F126" s="8"/>
    </row>
    <row r="127" spans="2:6" s="4" customFormat="1" ht="12">
      <c r="B127" s="9"/>
      <c r="F127" s="8"/>
    </row>
    <row r="128" spans="2:6" s="4" customFormat="1" ht="12">
      <c r="B128" s="9"/>
      <c r="F128" s="8"/>
    </row>
    <row r="129" spans="2:6" s="4" customFormat="1" ht="12">
      <c r="B129" s="9"/>
      <c r="F129" s="8"/>
    </row>
    <row r="130" spans="2:6" s="4" customFormat="1" ht="12">
      <c r="B130" s="9"/>
      <c r="C130" s="8"/>
      <c r="D130" s="8"/>
      <c r="E130" s="8"/>
      <c r="F130" s="8"/>
    </row>
    <row r="131" spans="2:6" s="4" customFormat="1" ht="12">
      <c r="B131" s="9"/>
      <c r="C131" s="8"/>
      <c r="D131" s="8"/>
      <c r="E131" s="8"/>
      <c r="F131" s="8"/>
    </row>
    <row r="132" spans="2:6" s="4" customFormat="1" ht="12">
      <c r="B132" s="9"/>
      <c r="C132" s="8"/>
      <c r="D132" s="8"/>
      <c r="E132" s="8"/>
      <c r="F132" s="8"/>
    </row>
    <row r="133" spans="2:6" s="4" customFormat="1" ht="12">
      <c r="B133" s="9"/>
      <c r="C133" s="8"/>
      <c r="D133" s="8"/>
      <c r="E133" s="8"/>
      <c r="F133" s="8"/>
    </row>
    <row r="134" spans="2:6" s="4" customFormat="1" ht="12">
      <c r="B134" s="9"/>
      <c r="C134" s="8"/>
      <c r="D134" s="8"/>
      <c r="E134" s="8"/>
      <c r="F134" s="9"/>
    </row>
    <row r="135" spans="2:6" s="4" customFormat="1" ht="12">
      <c r="B135" s="9"/>
      <c r="C135" s="8"/>
      <c r="D135" s="8"/>
      <c r="E135" s="8"/>
      <c r="F135" s="8"/>
    </row>
    <row r="136" spans="2:6" s="4" customFormat="1" ht="12">
      <c r="B136" s="9"/>
      <c r="C136" s="8"/>
      <c r="D136" s="8"/>
      <c r="E136" s="8"/>
      <c r="F136" s="9"/>
    </row>
    <row r="137" spans="2:6" s="4" customFormat="1" ht="12">
      <c r="B137" s="5"/>
      <c r="C137" s="8"/>
      <c r="D137" s="8"/>
      <c r="E137" s="8"/>
      <c r="F137" s="8"/>
    </row>
    <row r="138" spans="2:6" s="4" customFormat="1" ht="12">
      <c r="B138" s="9"/>
      <c r="C138" s="8"/>
      <c r="D138" s="8"/>
      <c r="E138" s="8"/>
      <c r="F138" s="8"/>
    </row>
    <row r="139" spans="3:5" s="4" customFormat="1" ht="12">
      <c r="C139" s="8"/>
      <c r="D139" s="8"/>
      <c r="E139" s="8"/>
    </row>
    <row r="140" spans="2:5" s="4" customFormat="1" ht="12">
      <c r="B140" s="5"/>
      <c r="C140" s="8"/>
      <c r="D140" s="8"/>
      <c r="E140" s="8"/>
    </row>
    <row r="141" spans="2:5" s="4" customFormat="1" ht="12">
      <c r="B141" s="5"/>
      <c r="C141" s="8"/>
      <c r="D141" s="8"/>
      <c r="E141" s="8"/>
    </row>
    <row r="142" spans="2:5" s="4" customFormat="1" ht="12">
      <c r="B142" s="5"/>
      <c r="C142" s="8"/>
      <c r="D142" s="8"/>
      <c r="E142" s="8"/>
    </row>
    <row r="143" spans="2:5" s="4" customFormat="1" ht="12">
      <c r="B143" s="5"/>
      <c r="C143" s="9"/>
      <c r="D143" s="9"/>
      <c r="E143" s="8"/>
    </row>
    <row r="144" spans="2:5" s="4" customFormat="1" ht="12">
      <c r="B144" s="5"/>
      <c r="C144" s="8"/>
      <c r="D144" s="9"/>
      <c r="E144" s="8"/>
    </row>
    <row r="145" spans="2:5" s="4" customFormat="1" ht="12">
      <c r="B145" s="5"/>
      <c r="C145" s="8"/>
      <c r="D145" s="9"/>
      <c r="E145" s="8"/>
    </row>
    <row r="146" s="4" customFormat="1" ht="12">
      <c r="B146" s="5"/>
    </row>
    <row r="147" spans="2:5" s="4" customFormat="1" ht="12">
      <c r="B147" s="5"/>
      <c r="C147" s="6"/>
      <c r="D147" s="6"/>
      <c r="E147" s="6"/>
    </row>
    <row r="148" spans="2:5" s="4" customFormat="1" ht="12">
      <c r="B148" s="5"/>
      <c r="C148" s="6"/>
      <c r="D148" s="6"/>
      <c r="E148" s="6"/>
    </row>
    <row r="149" spans="2:5" s="4" customFormat="1" ht="12">
      <c r="B149" s="5"/>
      <c r="C149" s="6"/>
      <c r="D149" s="6"/>
      <c r="E149" s="6"/>
    </row>
    <row r="150" spans="2:5" s="4" customFormat="1" ht="12">
      <c r="B150" s="5"/>
      <c r="C150" s="6"/>
      <c r="D150" s="6"/>
      <c r="E150" s="6"/>
    </row>
    <row r="151" spans="2:5" s="4" customFormat="1" ht="12">
      <c r="B151" s="5"/>
      <c r="C151" s="6"/>
      <c r="D151" s="6"/>
      <c r="E151" s="6"/>
    </row>
    <row r="152" spans="2:5" s="4" customFormat="1" ht="12">
      <c r="B152" s="5"/>
      <c r="C152" s="6"/>
      <c r="D152" s="6"/>
      <c r="E152" s="6"/>
    </row>
    <row r="153" spans="2:5" s="4" customFormat="1" ht="12">
      <c r="B153" s="5"/>
      <c r="C153" s="6"/>
      <c r="D153" s="6"/>
      <c r="E153" s="6"/>
    </row>
    <row r="154" spans="3:5" s="4" customFormat="1" ht="12">
      <c r="C154" s="6"/>
      <c r="D154" s="6"/>
      <c r="E154" s="5"/>
    </row>
    <row r="155" spans="2:5" s="4" customFormat="1" ht="12">
      <c r="B155" s="5"/>
      <c r="C155" s="6"/>
      <c r="D155" s="6"/>
      <c r="E155" s="6"/>
    </row>
    <row r="156" spans="2:5" s="4" customFormat="1" ht="12">
      <c r="B156" s="5"/>
      <c r="C156" s="5"/>
      <c r="D156" s="6"/>
      <c r="E156" s="5"/>
    </row>
    <row r="157" spans="3:5" s="4" customFormat="1" ht="12">
      <c r="C157" s="5"/>
      <c r="D157" s="5"/>
      <c r="E157" s="5"/>
    </row>
    <row r="158" spans="3:5" s="4" customFormat="1" ht="12">
      <c r="C158" s="6"/>
      <c r="D158" s="6"/>
      <c r="E158" s="6"/>
    </row>
    <row r="159" spans="3:5" s="4" customFormat="1" ht="12">
      <c r="C159" s="6"/>
      <c r="D159" s="5"/>
      <c r="E159" s="5"/>
    </row>
    <row r="160" spans="3:5" s="4" customFormat="1" ht="12">
      <c r="C160" s="6"/>
      <c r="D160" s="6"/>
      <c r="E160" s="6"/>
    </row>
    <row r="161" s="4" customFormat="1" ht="12"/>
    <row r="162" s="4" customFormat="1" ht="12">
      <c r="C162" s="11"/>
    </row>
    <row r="163" s="4" customFormat="1" ht="12">
      <c r="C163" s="5"/>
    </row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pans="3:13" ht="12">
      <c r="C816" s="4"/>
      <c r="D816" s="4"/>
      <c r="E816" s="4"/>
      <c r="J816" s="4"/>
      <c r="K816" s="4"/>
      <c r="L816" s="4"/>
      <c r="M816" s="4"/>
    </row>
    <row r="817" spans="3:13" ht="12">
      <c r="C817" s="4"/>
      <c r="D817" s="4"/>
      <c r="E817" s="4"/>
      <c r="J817" s="4"/>
      <c r="K817" s="4"/>
      <c r="L817" s="4"/>
      <c r="M817" s="4"/>
    </row>
    <row r="818" spans="3:13" ht="12">
      <c r="C818" s="4"/>
      <c r="D818" s="4"/>
      <c r="E818" s="4"/>
      <c r="J818" s="4"/>
      <c r="K818" s="4"/>
      <c r="L818" s="4"/>
      <c r="M818" s="4"/>
    </row>
    <row r="819" spans="3:13" ht="12">
      <c r="C819" s="4"/>
      <c r="D819" s="4"/>
      <c r="E819" s="4"/>
      <c r="J819" s="4"/>
      <c r="K819" s="4"/>
      <c r="L819" s="4"/>
      <c r="M819" s="4"/>
    </row>
    <row r="820" spans="3:5" ht="12">
      <c r="C820" s="4"/>
      <c r="D820" s="4"/>
      <c r="E820" s="4"/>
    </row>
    <row r="821" spans="3:5" ht="12">
      <c r="C821" s="4"/>
      <c r="D821" s="4"/>
      <c r="E821" s="4"/>
    </row>
    <row r="822" spans="3:5" ht="12">
      <c r="C822" s="4"/>
      <c r="D822" s="4"/>
      <c r="E822" s="4"/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 topLeftCell="A1"/>
  </sheetViews>
  <sheetFormatPr defaultColWidth="8.8515625" defaultRowHeight="12"/>
  <cols>
    <col min="1" max="2" width="8.7109375" style="35" customWidth="1"/>
    <col min="3" max="3" width="29.28125" style="35" customWidth="1"/>
    <col min="4" max="4" width="62.57421875" style="35" customWidth="1"/>
    <col min="5" max="12" width="12.140625" style="35" customWidth="1"/>
    <col min="13" max="241" width="8.8515625" style="35" customWidth="1"/>
    <col min="242" max="242" width="49.140625" style="35" customWidth="1"/>
    <col min="243" max="243" width="27.421875" style="35" customWidth="1"/>
    <col min="244" max="497" width="8.8515625" style="35" customWidth="1"/>
    <col min="498" max="498" width="49.140625" style="35" customWidth="1"/>
    <col min="499" max="499" width="27.421875" style="35" customWidth="1"/>
    <col min="500" max="753" width="8.8515625" style="35" customWidth="1"/>
    <col min="754" max="754" width="49.140625" style="35" customWidth="1"/>
    <col min="755" max="755" width="27.421875" style="35" customWidth="1"/>
    <col min="756" max="1009" width="8.8515625" style="35" customWidth="1"/>
    <col min="1010" max="1010" width="49.140625" style="35" customWidth="1"/>
    <col min="1011" max="1011" width="27.421875" style="35" customWidth="1"/>
    <col min="1012" max="1265" width="8.8515625" style="35" customWidth="1"/>
    <col min="1266" max="1266" width="49.140625" style="35" customWidth="1"/>
    <col min="1267" max="1267" width="27.421875" style="35" customWidth="1"/>
    <col min="1268" max="1521" width="8.8515625" style="35" customWidth="1"/>
    <col min="1522" max="1522" width="49.140625" style="35" customWidth="1"/>
    <col min="1523" max="1523" width="27.421875" style="35" customWidth="1"/>
    <col min="1524" max="1777" width="8.8515625" style="35" customWidth="1"/>
    <col min="1778" max="1778" width="49.140625" style="35" customWidth="1"/>
    <col min="1779" max="1779" width="27.421875" style="35" customWidth="1"/>
    <col min="1780" max="2033" width="8.8515625" style="35" customWidth="1"/>
    <col min="2034" max="2034" width="49.140625" style="35" customWidth="1"/>
    <col min="2035" max="2035" width="27.421875" style="35" customWidth="1"/>
    <col min="2036" max="2289" width="8.8515625" style="35" customWidth="1"/>
    <col min="2290" max="2290" width="49.140625" style="35" customWidth="1"/>
    <col min="2291" max="2291" width="27.421875" style="35" customWidth="1"/>
    <col min="2292" max="2545" width="8.8515625" style="35" customWidth="1"/>
    <col min="2546" max="2546" width="49.140625" style="35" customWidth="1"/>
    <col min="2547" max="2547" width="27.421875" style="35" customWidth="1"/>
    <col min="2548" max="2801" width="8.8515625" style="35" customWidth="1"/>
    <col min="2802" max="2802" width="49.140625" style="35" customWidth="1"/>
    <col min="2803" max="2803" width="27.421875" style="35" customWidth="1"/>
    <col min="2804" max="3057" width="8.8515625" style="35" customWidth="1"/>
    <col min="3058" max="3058" width="49.140625" style="35" customWidth="1"/>
    <col min="3059" max="3059" width="27.421875" style="35" customWidth="1"/>
    <col min="3060" max="3313" width="8.8515625" style="35" customWidth="1"/>
    <col min="3314" max="3314" width="49.140625" style="35" customWidth="1"/>
    <col min="3315" max="3315" width="27.421875" style="35" customWidth="1"/>
    <col min="3316" max="3569" width="8.8515625" style="35" customWidth="1"/>
    <col min="3570" max="3570" width="49.140625" style="35" customWidth="1"/>
    <col min="3571" max="3571" width="27.421875" style="35" customWidth="1"/>
    <col min="3572" max="3825" width="8.8515625" style="35" customWidth="1"/>
    <col min="3826" max="3826" width="49.140625" style="35" customWidth="1"/>
    <col min="3827" max="3827" width="27.421875" style="35" customWidth="1"/>
    <col min="3828" max="4081" width="8.8515625" style="35" customWidth="1"/>
    <col min="4082" max="4082" width="49.140625" style="35" customWidth="1"/>
    <col min="4083" max="4083" width="27.421875" style="35" customWidth="1"/>
    <col min="4084" max="4337" width="8.8515625" style="35" customWidth="1"/>
    <col min="4338" max="4338" width="49.140625" style="35" customWidth="1"/>
    <col min="4339" max="4339" width="27.421875" style="35" customWidth="1"/>
    <col min="4340" max="4593" width="8.8515625" style="35" customWidth="1"/>
    <col min="4594" max="4594" width="49.140625" style="35" customWidth="1"/>
    <col min="4595" max="4595" width="27.421875" style="35" customWidth="1"/>
    <col min="4596" max="4849" width="8.8515625" style="35" customWidth="1"/>
    <col min="4850" max="4850" width="49.140625" style="35" customWidth="1"/>
    <col min="4851" max="4851" width="27.421875" style="35" customWidth="1"/>
    <col min="4852" max="5105" width="8.8515625" style="35" customWidth="1"/>
    <col min="5106" max="5106" width="49.140625" style="35" customWidth="1"/>
    <col min="5107" max="5107" width="27.421875" style="35" customWidth="1"/>
    <col min="5108" max="5361" width="8.8515625" style="35" customWidth="1"/>
    <col min="5362" max="5362" width="49.140625" style="35" customWidth="1"/>
    <col min="5363" max="5363" width="27.421875" style="35" customWidth="1"/>
    <col min="5364" max="5617" width="8.8515625" style="35" customWidth="1"/>
    <col min="5618" max="5618" width="49.140625" style="35" customWidth="1"/>
    <col min="5619" max="5619" width="27.421875" style="35" customWidth="1"/>
    <col min="5620" max="5873" width="8.8515625" style="35" customWidth="1"/>
    <col min="5874" max="5874" width="49.140625" style="35" customWidth="1"/>
    <col min="5875" max="5875" width="27.421875" style="35" customWidth="1"/>
    <col min="5876" max="6129" width="8.8515625" style="35" customWidth="1"/>
    <col min="6130" max="6130" width="49.140625" style="35" customWidth="1"/>
    <col min="6131" max="6131" width="27.421875" style="35" customWidth="1"/>
    <col min="6132" max="6385" width="8.8515625" style="35" customWidth="1"/>
    <col min="6386" max="6386" width="49.140625" style="35" customWidth="1"/>
    <col min="6387" max="6387" width="27.421875" style="35" customWidth="1"/>
    <col min="6388" max="6641" width="8.8515625" style="35" customWidth="1"/>
    <col min="6642" max="6642" width="49.140625" style="35" customWidth="1"/>
    <col min="6643" max="6643" width="27.421875" style="35" customWidth="1"/>
    <col min="6644" max="6897" width="8.8515625" style="35" customWidth="1"/>
    <col min="6898" max="6898" width="49.140625" style="35" customWidth="1"/>
    <col min="6899" max="6899" width="27.421875" style="35" customWidth="1"/>
    <col min="6900" max="7153" width="8.8515625" style="35" customWidth="1"/>
    <col min="7154" max="7154" width="49.140625" style="35" customWidth="1"/>
    <col min="7155" max="7155" width="27.421875" style="35" customWidth="1"/>
    <col min="7156" max="7409" width="8.8515625" style="35" customWidth="1"/>
    <col min="7410" max="7410" width="49.140625" style="35" customWidth="1"/>
    <col min="7411" max="7411" width="27.421875" style="35" customWidth="1"/>
    <col min="7412" max="7665" width="8.8515625" style="35" customWidth="1"/>
    <col min="7666" max="7666" width="49.140625" style="35" customWidth="1"/>
    <col min="7667" max="7667" width="27.421875" style="35" customWidth="1"/>
    <col min="7668" max="7921" width="8.8515625" style="35" customWidth="1"/>
    <col min="7922" max="7922" width="49.140625" style="35" customWidth="1"/>
    <col min="7923" max="7923" width="27.421875" style="35" customWidth="1"/>
    <col min="7924" max="8177" width="8.8515625" style="35" customWidth="1"/>
    <col min="8178" max="8178" width="49.140625" style="35" customWidth="1"/>
    <col min="8179" max="8179" width="27.421875" style="35" customWidth="1"/>
    <col min="8180" max="8433" width="8.8515625" style="35" customWidth="1"/>
    <col min="8434" max="8434" width="49.140625" style="35" customWidth="1"/>
    <col min="8435" max="8435" width="27.421875" style="35" customWidth="1"/>
    <col min="8436" max="8689" width="8.8515625" style="35" customWidth="1"/>
    <col min="8690" max="8690" width="49.140625" style="35" customWidth="1"/>
    <col min="8691" max="8691" width="27.421875" style="35" customWidth="1"/>
    <col min="8692" max="8945" width="8.8515625" style="35" customWidth="1"/>
    <col min="8946" max="8946" width="49.140625" style="35" customWidth="1"/>
    <col min="8947" max="8947" width="27.421875" style="35" customWidth="1"/>
    <col min="8948" max="9201" width="8.8515625" style="35" customWidth="1"/>
    <col min="9202" max="9202" width="49.140625" style="35" customWidth="1"/>
    <col min="9203" max="9203" width="27.421875" style="35" customWidth="1"/>
    <col min="9204" max="9457" width="8.8515625" style="35" customWidth="1"/>
    <col min="9458" max="9458" width="49.140625" style="35" customWidth="1"/>
    <col min="9459" max="9459" width="27.421875" style="35" customWidth="1"/>
    <col min="9460" max="9713" width="8.8515625" style="35" customWidth="1"/>
    <col min="9714" max="9714" width="49.140625" style="35" customWidth="1"/>
    <col min="9715" max="9715" width="27.421875" style="35" customWidth="1"/>
    <col min="9716" max="9969" width="8.8515625" style="35" customWidth="1"/>
    <col min="9970" max="9970" width="49.140625" style="35" customWidth="1"/>
    <col min="9971" max="9971" width="27.421875" style="35" customWidth="1"/>
    <col min="9972" max="10225" width="8.8515625" style="35" customWidth="1"/>
    <col min="10226" max="10226" width="49.140625" style="35" customWidth="1"/>
    <col min="10227" max="10227" width="27.421875" style="35" customWidth="1"/>
    <col min="10228" max="10481" width="8.8515625" style="35" customWidth="1"/>
    <col min="10482" max="10482" width="49.140625" style="35" customWidth="1"/>
    <col min="10483" max="10483" width="27.421875" style="35" customWidth="1"/>
    <col min="10484" max="10737" width="8.8515625" style="35" customWidth="1"/>
    <col min="10738" max="10738" width="49.140625" style="35" customWidth="1"/>
    <col min="10739" max="10739" width="27.421875" style="35" customWidth="1"/>
    <col min="10740" max="10993" width="8.8515625" style="35" customWidth="1"/>
    <col min="10994" max="10994" width="49.140625" style="35" customWidth="1"/>
    <col min="10995" max="10995" width="27.421875" style="35" customWidth="1"/>
    <col min="10996" max="11249" width="8.8515625" style="35" customWidth="1"/>
    <col min="11250" max="11250" width="49.140625" style="35" customWidth="1"/>
    <col min="11251" max="11251" width="27.421875" style="35" customWidth="1"/>
    <col min="11252" max="11505" width="8.8515625" style="35" customWidth="1"/>
    <col min="11506" max="11506" width="49.140625" style="35" customWidth="1"/>
    <col min="11507" max="11507" width="27.421875" style="35" customWidth="1"/>
    <col min="11508" max="11761" width="8.8515625" style="35" customWidth="1"/>
    <col min="11762" max="11762" width="49.140625" style="35" customWidth="1"/>
    <col min="11763" max="11763" width="27.421875" style="35" customWidth="1"/>
    <col min="11764" max="12017" width="8.8515625" style="35" customWidth="1"/>
    <col min="12018" max="12018" width="49.140625" style="35" customWidth="1"/>
    <col min="12019" max="12019" width="27.421875" style="35" customWidth="1"/>
    <col min="12020" max="12273" width="8.8515625" style="35" customWidth="1"/>
    <col min="12274" max="12274" width="49.140625" style="35" customWidth="1"/>
    <col min="12275" max="12275" width="27.421875" style="35" customWidth="1"/>
    <col min="12276" max="12529" width="8.8515625" style="35" customWidth="1"/>
    <col min="12530" max="12530" width="49.140625" style="35" customWidth="1"/>
    <col min="12531" max="12531" width="27.421875" style="35" customWidth="1"/>
    <col min="12532" max="12785" width="8.8515625" style="35" customWidth="1"/>
    <col min="12786" max="12786" width="49.140625" style="35" customWidth="1"/>
    <col min="12787" max="12787" width="27.421875" style="35" customWidth="1"/>
    <col min="12788" max="13041" width="8.8515625" style="35" customWidth="1"/>
    <col min="13042" max="13042" width="49.140625" style="35" customWidth="1"/>
    <col min="13043" max="13043" width="27.421875" style="35" customWidth="1"/>
    <col min="13044" max="13297" width="8.8515625" style="35" customWidth="1"/>
    <col min="13298" max="13298" width="49.140625" style="35" customWidth="1"/>
    <col min="13299" max="13299" width="27.421875" style="35" customWidth="1"/>
    <col min="13300" max="13553" width="8.8515625" style="35" customWidth="1"/>
    <col min="13554" max="13554" width="49.140625" style="35" customWidth="1"/>
    <col min="13555" max="13555" width="27.421875" style="35" customWidth="1"/>
    <col min="13556" max="13809" width="8.8515625" style="35" customWidth="1"/>
    <col min="13810" max="13810" width="49.140625" style="35" customWidth="1"/>
    <col min="13811" max="13811" width="27.421875" style="35" customWidth="1"/>
    <col min="13812" max="14065" width="8.8515625" style="35" customWidth="1"/>
    <col min="14066" max="14066" width="49.140625" style="35" customWidth="1"/>
    <col min="14067" max="14067" width="27.421875" style="35" customWidth="1"/>
    <col min="14068" max="14321" width="8.8515625" style="35" customWidth="1"/>
    <col min="14322" max="14322" width="49.140625" style="35" customWidth="1"/>
    <col min="14323" max="14323" width="27.421875" style="35" customWidth="1"/>
    <col min="14324" max="14577" width="8.8515625" style="35" customWidth="1"/>
    <col min="14578" max="14578" width="49.140625" style="35" customWidth="1"/>
    <col min="14579" max="14579" width="27.421875" style="35" customWidth="1"/>
    <col min="14580" max="14833" width="8.8515625" style="35" customWidth="1"/>
    <col min="14834" max="14834" width="49.140625" style="35" customWidth="1"/>
    <col min="14835" max="14835" width="27.421875" style="35" customWidth="1"/>
    <col min="14836" max="15089" width="8.8515625" style="35" customWidth="1"/>
    <col min="15090" max="15090" width="49.140625" style="35" customWidth="1"/>
    <col min="15091" max="15091" width="27.421875" style="35" customWidth="1"/>
    <col min="15092" max="15345" width="8.8515625" style="35" customWidth="1"/>
    <col min="15346" max="15346" width="49.140625" style="35" customWidth="1"/>
    <col min="15347" max="15347" width="27.421875" style="35" customWidth="1"/>
    <col min="15348" max="15601" width="8.8515625" style="35" customWidth="1"/>
    <col min="15602" max="15602" width="49.140625" style="35" customWidth="1"/>
    <col min="15603" max="15603" width="27.421875" style="35" customWidth="1"/>
    <col min="15604" max="15857" width="8.8515625" style="35" customWidth="1"/>
    <col min="15858" max="15858" width="49.140625" style="35" customWidth="1"/>
    <col min="15859" max="15859" width="27.421875" style="35" customWidth="1"/>
    <col min="15860" max="16113" width="8.8515625" style="35" customWidth="1"/>
    <col min="16114" max="16114" width="49.140625" style="35" customWidth="1"/>
    <col min="16115" max="16115" width="27.421875" style="35" customWidth="1"/>
    <col min="16116" max="16384" width="8.8515625" style="35" customWidth="1"/>
  </cols>
  <sheetData>
    <row r="1" ht="12">
      <c r="A1" s="1"/>
    </row>
    <row r="3" ht="12">
      <c r="C3" s="28" t="str">
        <f>'Map 1 (dynamic map)'!$C$3</f>
        <v>Culture statistics — 2023</v>
      </c>
    </row>
    <row r="4" ht="12">
      <c r="C4" s="28" t="s">
        <v>42</v>
      </c>
    </row>
    <row r="6" ht="14">
      <c r="C6" s="58" t="s">
        <v>131</v>
      </c>
    </row>
    <row r="7" ht="12">
      <c r="C7" s="38" t="s">
        <v>78</v>
      </c>
    </row>
    <row r="8" ht="12">
      <c r="C8" s="27"/>
    </row>
    <row r="10" spans="3:12" ht="36" customHeight="1">
      <c r="C10" s="176"/>
      <c r="D10" s="176"/>
      <c r="E10" s="178" t="s">
        <v>56</v>
      </c>
      <c r="F10" s="159"/>
      <c r="G10" s="180" t="s">
        <v>59</v>
      </c>
      <c r="H10" s="159"/>
      <c r="I10" s="178" t="s">
        <v>57</v>
      </c>
      <c r="J10" s="159"/>
      <c r="K10" s="173" t="s">
        <v>112</v>
      </c>
      <c r="L10" s="157" t="s">
        <v>60</v>
      </c>
    </row>
    <row r="11" spans="3:12" ht="60.75" customHeight="1">
      <c r="C11" s="177"/>
      <c r="D11" s="177"/>
      <c r="E11" s="72" t="s">
        <v>52</v>
      </c>
      <c r="F11" s="73" t="s">
        <v>53</v>
      </c>
      <c r="G11" s="72" t="s">
        <v>49</v>
      </c>
      <c r="H11" s="73" t="s">
        <v>51</v>
      </c>
      <c r="I11" s="72" t="s">
        <v>54</v>
      </c>
      <c r="J11" s="73" t="s">
        <v>55</v>
      </c>
      <c r="K11" s="174"/>
      <c r="L11" s="175"/>
    </row>
    <row r="12" spans="3:12" ht="12" customHeight="1">
      <c r="C12" s="179" t="s">
        <v>34</v>
      </c>
      <c r="D12" s="179"/>
      <c r="E12" s="98">
        <v>3.26</v>
      </c>
      <c r="F12" s="104">
        <v>19.06</v>
      </c>
      <c r="G12" s="98">
        <v>14.16</v>
      </c>
      <c r="H12" s="104">
        <v>7.38</v>
      </c>
      <c r="I12" s="98">
        <v>3.59</v>
      </c>
      <c r="J12" s="104">
        <v>15.56</v>
      </c>
      <c r="K12" s="98">
        <v>9.05</v>
      </c>
      <c r="L12" s="98">
        <v>18.23</v>
      </c>
    </row>
    <row r="13" spans="3:12" ht="12" customHeight="1">
      <c r="C13" s="170" t="s">
        <v>31</v>
      </c>
      <c r="D13" s="112" t="s">
        <v>91</v>
      </c>
      <c r="E13" s="99">
        <v>3.58</v>
      </c>
      <c r="F13" s="105">
        <v>26.49</v>
      </c>
      <c r="G13" s="99">
        <v>13.55</v>
      </c>
      <c r="H13" s="105">
        <v>6.02</v>
      </c>
      <c r="I13" s="99">
        <v>4.84</v>
      </c>
      <c r="J13" s="105">
        <v>26.28</v>
      </c>
      <c r="K13" s="99">
        <v>16.72</v>
      </c>
      <c r="L13" s="99">
        <v>22.66</v>
      </c>
    </row>
    <row r="14" spans="3:12" ht="12" customHeight="1">
      <c r="C14" s="171"/>
      <c r="D14" s="112" t="s">
        <v>90</v>
      </c>
      <c r="E14" s="99">
        <v>4.15</v>
      </c>
      <c r="F14" s="105">
        <v>29.6</v>
      </c>
      <c r="G14" s="99">
        <v>16.33</v>
      </c>
      <c r="H14" s="105">
        <v>8.77</v>
      </c>
      <c r="I14" s="99">
        <v>3.82</v>
      </c>
      <c r="J14" s="105">
        <v>24.36</v>
      </c>
      <c r="K14" s="99">
        <v>15.1</v>
      </c>
      <c r="L14" s="99">
        <v>24.32</v>
      </c>
    </row>
    <row r="15" spans="3:12" ht="12" customHeight="1">
      <c r="C15" s="171"/>
      <c r="D15" s="112" t="s">
        <v>92</v>
      </c>
      <c r="E15" s="99">
        <v>4.2</v>
      </c>
      <c r="F15" s="105">
        <v>23.33</v>
      </c>
      <c r="G15" s="99">
        <v>17.27</v>
      </c>
      <c r="H15" s="105">
        <v>8.34</v>
      </c>
      <c r="I15" s="99">
        <v>4.01</v>
      </c>
      <c r="J15" s="105">
        <v>17.46</v>
      </c>
      <c r="K15" s="99">
        <v>11.1</v>
      </c>
      <c r="L15" s="99">
        <v>21.58</v>
      </c>
    </row>
    <row r="16" spans="3:12" ht="12" customHeight="1">
      <c r="C16" s="171"/>
      <c r="D16" s="113" t="s">
        <v>93</v>
      </c>
      <c r="E16" s="100">
        <v>3.44</v>
      </c>
      <c r="F16" s="106">
        <v>16.87</v>
      </c>
      <c r="G16" s="100">
        <v>14.71</v>
      </c>
      <c r="H16" s="106">
        <v>7.85</v>
      </c>
      <c r="I16" s="100">
        <v>3.64</v>
      </c>
      <c r="J16" s="106">
        <v>12.68</v>
      </c>
      <c r="K16" s="100">
        <v>6.32</v>
      </c>
      <c r="L16" s="100">
        <v>18.07</v>
      </c>
    </row>
    <row r="17" spans="1:12" ht="12" customHeight="1">
      <c r="A17" s="35" t="s">
        <v>63</v>
      </c>
      <c r="C17" s="172"/>
      <c r="D17" s="114" t="s">
        <v>94</v>
      </c>
      <c r="E17" s="101">
        <v>2.15</v>
      </c>
      <c r="F17" s="107">
        <v>9.88</v>
      </c>
      <c r="G17" s="101">
        <v>11.42</v>
      </c>
      <c r="H17" s="107">
        <v>6.63</v>
      </c>
      <c r="I17" s="101">
        <v>2.9</v>
      </c>
      <c r="J17" s="107">
        <v>7.47</v>
      </c>
      <c r="K17" s="101">
        <v>2.89</v>
      </c>
      <c r="L17" s="101">
        <v>11.71</v>
      </c>
    </row>
    <row r="18" spans="3:12" ht="12" customHeight="1">
      <c r="C18" s="170" t="s">
        <v>30</v>
      </c>
      <c r="D18" s="115" t="s">
        <v>33</v>
      </c>
      <c r="E18" s="102">
        <v>3.75</v>
      </c>
      <c r="F18" s="108">
        <v>21.04</v>
      </c>
      <c r="G18" s="102">
        <v>12.6</v>
      </c>
      <c r="H18" s="108">
        <v>7.04</v>
      </c>
      <c r="I18" s="102">
        <v>4.33</v>
      </c>
      <c r="J18" s="108">
        <v>17.22</v>
      </c>
      <c r="K18" s="102">
        <v>12.16</v>
      </c>
      <c r="L18" s="102">
        <v>17.31</v>
      </c>
    </row>
    <row r="19" spans="3:12" ht="12" customHeight="1">
      <c r="C19" s="171"/>
      <c r="D19" s="116" t="s">
        <v>32</v>
      </c>
      <c r="E19" s="101">
        <v>2.77</v>
      </c>
      <c r="F19" s="107">
        <v>17.11</v>
      </c>
      <c r="G19" s="101">
        <v>15.7</v>
      </c>
      <c r="H19" s="107">
        <v>7.71</v>
      </c>
      <c r="I19" s="101">
        <v>2.85</v>
      </c>
      <c r="J19" s="107">
        <v>13.92</v>
      </c>
      <c r="K19" s="101">
        <v>5.99</v>
      </c>
      <c r="L19" s="101">
        <v>19.14</v>
      </c>
    </row>
    <row r="20" spans="3:12" ht="12" customHeight="1">
      <c r="C20" s="170" t="s">
        <v>44</v>
      </c>
      <c r="D20" s="117" t="s">
        <v>67</v>
      </c>
      <c r="E20" s="102">
        <v>2.06</v>
      </c>
      <c r="F20" s="108">
        <v>11.06</v>
      </c>
      <c r="G20" s="102">
        <v>6.34</v>
      </c>
      <c r="H20" s="108">
        <v>3.13</v>
      </c>
      <c r="I20" s="102">
        <v>2.39</v>
      </c>
      <c r="J20" s="108">
        <v>9.54</v>
      </c>
      <c r="K20" s="102">
        <v>7.74</v>
      </c>
      <c r="L20" s="102">
        <v>8.24</v>
      </c>
    </row>
    <row r="21" spans="3:12" ht="12" customHeight="1">
      <c r="C21" s="171"/>
      <c r="D21" s="114" t="s">
        <v>68</v>
      </c>
      <c r="E21" s="100">
        <v>3.02</v>
      </c>
      <c r="F21" s="106">
        <v>16.61</v>
      </c>
      <c r="G21" s="100">
        <v>10.8</v>
      </c>
      <c r="H21" s="106">
        <v>5.52</v>
      </c>
      <c r="I21" s="100">
        <v>3.12</v>
      </c>
      <c r="J21" s="106">
        <v>13.37</v>
      </c>
      <c r="K21" s="100">
        <v>8.34</v>
      </c>
      <c r="L21" s="100">
        <v>14.54</v>
      </c>
    </row>
    <row r="22" spans="3:12" ht="12" customHeight="1">
      <c r="C22" s="172"/>
      <c r="D22" s="118" t="s">
        <v>69</v>
      </c>
      <c r="E22" s="103">
        <v>4.39</v>
      </c>
      <c r="F22" s="109">
        <v>27.79</v>
      </c>
      <c r="G22" s="103">
        <v>24.09</v>
      </c>
      <c r="H22" s="109">
        <v>12.82</v>
      </c>
      <c r="I22" s="103">
        <v>5.04</v>
      </c>
      <c r="J22" s="109">
        <v>22.62</v>
      </c>
      <c r="K22" s="103">
        <v>10.93</v>
      </c>
      <c r="L22" s="103">
        <v>30.05</v>
      </c>
    </row>
    <row r="23" spans="3:12" ht="12" customHeight="1">
      <c r="C23" s="171" t="s">
        <v>41</v>
      </c>
      <c r="D23" s="119" t="s">
        <v>38</v>
      </c>
      <c r="E23" s="99">
        <v>2.8</v>
      </c>
      <c r="F23" s="105">
        <v>14.31</v>
      </c>
      <c r="G23" s="99">
        <v>11.38</v>
      </c>
      <c r="H23" s="105">
        <v>5.16</v>
      </c>
      <c r="I23" s="99">
        <v>2.7</v>
      </c>
      <c r="J23" s="105">
        <v>11.62</v>
      </c>
      <c r="K23" s="99">
        <v>7.25</v>
      </c>
      <c r="L23" s="99">
        <v>13.5</v>
      </c>
    </row>
    <row r="24" spans="3:12" ht="12" customHeight="1">
      <c r="C24" s="171"/>
      <c r="D24" s="120" t="s">
        <v>39</v>
      </c>
      <c r="E24" s="100">
        <v>3.3</v>
      </c>
      <c r="F24" s="106">
        <v>17.76</v>
      </c>
      <c r="G24" s="100">
        <v>13.18</v>
      </c>
      <c r="H24" s="106">
        <v>6.54</v>
      </c>
      <c r="I24" s="100">
        <v>3.59</v>
      </c>
      <c r="J24" s="106">
        <v>14.42</v>
      </c>
      <c r="K24" s="100">
        <v>8.48</v>
      </c>
      <c r="L24" s="100">
        <v>15.62</v>
      </c>
    </row>
    <row r="25" spans="3:12" ht="12" customHeight="1">
      <c r="C25" s="172"/>
      <c r="D25" s="121" t="s">
        <v>40</v>
      </c>
      <c r="E25" s="101">
        <v>3.49</v>
      </c>
      <c r="F25" s="107">
        <v>22.94</v>
      </c>
      <c r="G25" s="101">
        <v>16.62</v>
      </c>
      <c r="H25" s="107">
        <v>9.38</v>
      </c>
      <c r="I25" s="101">
        <v>4.1</v>
      </c>
      <c r="J25" s="107">
        <v>18.82</v>
      </c>
      <c r="K25" s="101">
        <v>10.6</v>
      </c>
      <c r="L25" s="101">
        <v>23.22</v>
      </c>
    </row>
    <row r="26" spans="3:12" ht="12" customHeight="1">
      <c r="C26" s="170" t="s">
        <v>126</v>
      </c>
      <c r="D26" s="122" t="s">
        <v>46</v>
      </c>
      <c r="E26" s="102">
        <v>3.91</v>
      </c>
      <c r="F26" s="108">
        <v>22.6</v>
      </c>
      <c r="G26" s="102">
        <v>15.94</v>
      </c>
      <c r="H26" s="108">
        <v>8.53</v>
      </c>
      <c r="I26" s="102">
        <v>4.01</v>
      </c>
      <c r="J26" s="108">
        <v>18</v>
      </c>
      <c r="K26" s="102">
        <v>10.11</v>
      </c>
      <c r="L26" s="102">
        <v>21.47</v>
      </c>
    </row>
    <row r="27" spans="3:12" ht="12" customHeight="1">
      <c r="C27" s="171"/>
      <c r="D27" s="113" t="s">
        <v>36</v>
      </c>
      <c r="E27" s="100">
        <v>2.18</v>
      </c>
      <c r="F27" s="106">
        <v>11.58</v>
      </c>
      <c r="G27" s="100">
        <v>8.49</v>
      </c>
      <c r="H27" s="106">
        <v>3.68</v>
      </c>
      <c r="I27" s="100">
        <v>3.14</v>
      </c>
      <c r="J27" s="106">
        <v>8.44</v>
      </c>
      <c r="K27" s="100">
        <v>8.09</v>
      </c>
      <c r="L27" s="100">
        <v>11.03</v>
      </c>
    </row>
    <row r="28" spans="3:12" ht="12" customHeight="1">
      <c r="C28" s="171"/>
      <c r="D28" s="113" t="s">
        <v>35</v>
      </c>
      <c r="E28" s="100">
        <v>3.22</v>
      </c>
      <c r="F28" s="106">
        <v>26.75</v>
      </c>
      <c r="G28" s="100">
        <v>16.35</v>
      </c>
      <c r="H28" s="106">
        <v>7.31</v>
      </c>
      <c r="I28" s="100">
        <v>4.36</v>
      </c>
      <c r="J28" s="106">
        <v>26.54</v>
      </c>
      <c r="K28" s="100">
        <v>16.61</v>
      </c>
      <c r="L28" s="100">
        <v>23.49</v>
      </c>
    </row>
    <row r="29" spans="3:12" ht="12" customHeight="1">
      <c r="C29" s="172"/>
      <c r="D29" s="123" t="s">
        <v>45</v>
      </c>
      <c r="E29" s="103">
        <v>1.69</v>
      </c>
      <c r="F29" s="109">
        <v>7.25</v>
      </c>
      <c r="G29" s="103">
        <v>9.55</v>
      </c>
      <c r="H29" s="109">
        <v>5.05</v>
      </c>
      <c r="I29" s="103">
        <v>2.15</v>
      </c>
      <c r="J29" s="109">
        <v>5.39</v>
      </c>
      <c r="K29" s="103">
        <v>2.84</v>
      </c>
      <c r="L29" s="103">
        <v>8.35</v>
      </c>
    </row>
    <row r="30" spans="4:12" ht="12" customHeight="1">
      <c r="D30" s="52"/>
      <c r="E30" s="128"/>
      <c r="F30" s="128"/>
      <c r="G30" s="128"/>
      <c r="H30" s="128"/>
      <c r="I30" s="128"/>
      <c r="J30" s="128"/>
      <c r="K30" s="128"/>
      <c r="L30" s="128"/>
    </row>
    <row r="31" spans="3:12" s="53" customFormat="1" ht="12" customHeight="1">
      <c r="C31" s="68" t="s">
        <v>50</v>
      </c>
      <c r="D31" s="54"/>
      <c r="E31" s="50"/>
      <c r="F31" s="50"/>
      <c r="G31" s="50"/>
      <c r="H31" s="50"/>
      <c r="I31" s="50"/>
      <c r="J31" s="50"/>
      <c r="K31" s="50"/>
      <c r="L31" s="50"/>
    </row>
    <row r="32" spans="4:12" s="53" customFormat="1" ht="12" customHeight="1">
      <c r="D32" s="54"/>
      <c r="E32" s="50"/>
      <c r="F32" s="50"/>
      <c r="G32" s="50"/>
      <c r="H32" s="50"/>
      <c r="I32" s="50"/>
      <c r="J32" s="50"/>
      <c r="K32" s="50"/>
      <c r="L32" s="50"/>
    </row>
    <row r="33" spans="3:12" ht="12" customHeight="1">
      <c r="C33" s="33" t="s">
        <v>43</v>
      </c>
      <c r="E33" s="127"/>
      <c r="F33" s="127"/>
      <c r="G33" s="127"/>
      <c r="H33" s="127"/>
      <c r="I33" s="127"/>
      <c r="J33" s="127"/>
      <c r="K33" s="127"/>
      <c r="L33" s="127"/>
    </row>
    <row r="34" spans="3:12" ht="12">
      <c r="C34" s="75" t="s">
        <v>117</v>
      </c>
      <c r="E34" s="127"/>
      <c r="F34" s="127"/>
      <c r="G34" s="127"/>
      <c r="H34" s="127"/>
      <c r="I34" s="127"/>
      <c r="J34" s="127"/>
      <c r="K34" s="127"/>
      <c r="L34" s="127"/>
    </row>
    <row r="35" spans="1:12" ht="12">
      <c r="A35" s="38"/>
      <c r="E35" s="127"/>
      <c r="F35" s="127"/>
      <c r="G35" s="127"/>
      <c r="H35" s="127"/>
      <c r="I35" s="127"/>
      <c r="J35" s="127"/>
      <c r="K35" s="127"/>
      <c r="L35" s="127"/>
    </row>
    <row r="36" spans="5:12" ht="12">
      <c r="E36" s="127"/>
      <c r="F36" s="127"/>
      <c r="G36" s="127"/>
      <c r="H36" s="127"/>
      <c r="I36" s="127"/>
      <c r="J36" s="127"/>
      <c r="K36" s="127"/>
      <c r="L36" s="127"/>
    </row>
    <row r="37" spans="3:12" ht="12">
      <c r="C37" s="22"/>
      <c r="E37" s="127"/>
      <c r="F37" s="127"/>
      <c r="G37" s="127"/>
      <c r="H37" s="127"/>
      <c r="I37" s="127"/>
      <c r="J37" s="127"/>
      <c r="K37" s="127"/>
      <c r="L37" s="127"/>
    </row>
    <row r="38" spans="5:12" ht="12">
      <c r="E38" s="127"/>
      <c r="F38" s="127"/>
      <c r="G38" s="127"/>
      <c r="H38" s="127"/>
      <c r="I38" s="127"/>
      <c r="J38" s="127"/>
      <c r="K38" s="127"/>
      <c r="L38" s="127"/>
    </row>
    <row r="40" spans="5:12" ht="12">
      <c r="E40" s="127"/>
      <c r="F40" s="127"/>
      <c r="G40" s="127"/>
      <c r="H40" s="127"/>
      <c r="I40" s="127"/>
      <c r="J40" s="127"/>
      <c r="K40" s="127"/>
      <c r="L40" s="127"/>
    </row>
    <row r="41" spans="3:12" ht="12">
      <c r="C41" s="22"/>
      <c r="E41" s="127"/>
      <c r="F41" s="127"/>
      <c r="G41" s="127"/>
      <c r="H41" s="127"/>
      <c r="I41" s="127"/>
      <c r="J41" s="127"/>
      <c r="K41" s="127"/>
      <c r="L41" s="127"/>
    </row>
    <row r="42" spans="5:12" ht="12">
      <c r="E42" s="127"/>
      <c r="F42" s="127"/>
      <c r="G42" s="127"/>
      <c r="H42" s="127"/>
      <c r="I42" s="127"/>
      <c r="J42" s="127"/>
      <c r="K42" s="127"/>
      <c r="L42" s="127"/>
    </row>
    <row r="43" ht="12">
      <c r="E43" s="127"/>
    </row>
    <row r="45" ht="12">
      <c r="C45" s="22"/>
    </row>
    <row r="48" ht="12">
      <c r="C48" s="22"/>
    </row>
  </sheetData>
  <mergeCells count="12">
    <mergeCell ref="K10:K11"/>
    <mergeCell ref="L10:L11"/>
    <mergeCell ref="C26:C29"/>
    <mergeCell ref="C10:D11"/>
    <mergeCell ref="I10:J10"/>
    <mergeCell ref="E10:F10"/>
    <mergeCell ref="C20:C22"/>
    <mergeCell ref="C18:C19"/>
    <mergeCell ref="C13:C17"/>
    <mergeCell ref="C23:C25"/>
    <mergeCell ref="C12:D12"/>
    <mergeCell ref="G10:H10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117"/>
  <sheetViews>
    <sheetView showGridLines="0" workbookViewId="0" topLeftCell="A1"/>
  </sheetViews>
  <sheetFormatPr defaultColWidth="9.140625" defaultRowHeight="12"/>
  <cols>
    <col min="1" max="2" width="9.140625" style="61" customWidth="1"/>
    <col min="3" max="3" width="27.28125" style="61" customWidth="1"/>
    <col min="4" max="16384" width="9.140625" style="61" customWidth="1"/>
  </cols>
  <sheetData>
    <row r="1" ht="12"/>
    <row r="2" ht="12"/>
    <row r="3" spans="2:3" ht="12">
      <c r="B3" s="63"/>
      <c r="C3" s="28" t="str">
        <f>'Map 1 (dynamic map)'!$C$3</f>
        <v>Culture statistics — 2023</v>
      </c>
    </row>
    <row r="4" spans="2:3" ht="12">
      <c r="B4" s="63"/>
      <c r="C4" s="28" t="s">
        <v>42</v>
      </c>
    </row>
    <row r="5" spans="2:3" ht="12">
      <c r="B5" s="2"/>
      <c r="C5" s="38"/>
    </row>
    <row r="6" spans="2:3" ht="15">
      <c r="B6" s="56"/>
      <c r="C6" s="57" t="s">
        <v>132</v>
      </c>
    </row>
    <row r="7" spans="2:3" ht="12">
      <c r="B7" s="38"/>
      <c r="C7" s="38" t="s">
        <v>78</v>
      </c>
    </row>
    <row r="8" spans="12:16" ht="12">
      <c r="L8" s="61" t="s">
        <v>77</v>
      </c>
      <c r="N8" s="61" t="s">
        <v>77</v>
      </c>
      <c r="P8" s="61" t="s">
        <v>77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70" spans="4:12" ht="103.5">
      <c r="D70" s="67" t="s">
        <v>52</v>
      </c>
      <c r="E70" s="67" t="s">
        <v>53</v>
      </c>
      <c r="F70" s="67" t="s">
        <v>49</v>
      </c>
      <c r="G70" s="67" t="s">
        <v>51</v>
      </c>
      <c r="H70" s="67" t="s">
        <v>54</v>
      </c>
      <c r="I70" s="67" t="s">
        <v>55</v>
      </c>
      <c r="J70" s="66"/>
      <c r="K70" s="150" t="s">
        <v>79</v>
      </c>
      <c r="L70" s="151"/>
    </row>
    <row r="71" spans="3:12" ht="12">
      <c r="C71" s="61" t="s">
        <v>48</v>
      </c>
      <c r="D71" s="96">
        <v>3.26</v>
      </c>
      <c r="E71" s="96">
        <v>19.06</v>
      </c>
      <c r="F71" s="96">
        <v>14.16</v>
      </c>
      <c r="G71" s="96">
        <v>7.38</v>
      </c>
      <c r="H71" s="96">
        <v>3.59</v>
      </c>
      <c r="I71" s="96">
        <v>15.56</v>
      </c>
      <c r="K71" s="152">
        <f>(D71+E71+F71+G71+I71+H71)/6</f>
        <v>10.501666666666667</v>
      </c>
      <c r="L71" s="151"/>
    </row>
    <row r="72" spans="4:12" ht="12">
      <c r="D72" s="96"/>
      <c r="E72" s="96"/>
      <c r="F72" s="96"/>
      <c r="G72" s="96"/>
      <c r="H72" s="96"/>
      <c r="I72" s="96"/>
      <c r="K72" s="152"/>
      <c r="L72" s="151"/>
    </row>
    <row r="73" spans="3:12" ht="12">
      <c r="C73" s="61" t="s">
        <v>16</v>
      </c>
      <c r="D73" s="97">
        <v>3.24</v>
      </c>
      <c r="E73" s="97">
        <v>55.54</v>
      </c>
      <c r="F73" s="97">
        <v>24.96</v>
      </c>
      <c r="G73" s="97">
        <v>21.46</v>
      </c>
      <c r="H73" s="97">
        <v>5.3</v>
      </c>
      <c r="I73" s="97">
        <v>44.17</v>
      </c>
      <c r="K73" s="152">
        <f aca="true" t="shared" si="0" ref="K73:K99">(D73+E73+F73+G73+I73+H73)/6</f>
        <v>25.778333333333336</v>
      </c>
      <c r="L73" s="151"/>
    </row>
    <row r="74" spans="3:12" ht="12">
      <c r="C74" s="61" t="s">
        <v>4</v>
      </c>
      <c r="D74" s="97">
        <v>3.03</v>
      </c>
      <c r="E74" s="97">
        <v>43.47</v>
      </c>
      <c r="F74" s="97">
        <v>25.44</v>
      </c>
      <c r="G74" s="97">
        <v>20.72</v>
      </c>
      <c r="H74" s="97">
        <v>4.45</v>
      </c>
      <c r="I74" s="97">
        <v>41.54</v>
      </c>
      <c r="K74" s="152">
        <f t="shared" si="0"/>
        <v>23.10833333333333</v>
      </c>
      <c r="L74" s="151"/>
    </row>
    <row r="75" spans="3:12" ht="12">
      <c r="C75" s="61" t="s">
        <v>2</v>
      </c>
      <c r="D75" s="97">
        <v>3.43</v>
      </c>
      <c r="E75" s="97">
        <v>50.56</v>
      </c>
      <c r="F75" s="97">
        <v>18.35</v>
      </c>
      <c r="G75" s="97">
        <v>21.64</v>
      </c>
      <c r="H75" s="97">
        <v>3.14</v>
      </c>
      <c r="I75" s="97">
        <v>40.11</v>
      </c>
      <c r="K75" s="152">
        <f t="shared" si="0"/>
        <v>22.871666666666666</v>
      </c>
      <c r="L75" s="151"/>
    </row>
    <row r="76" spans="3:12" ht="12">
      <c r="C76" s="61" t="s">
        <v>15</v>
      </c>
      <c r="D76" s="97">
        <v>11.92</v>
      </c>
      <c r="E76" s="97">
        <v>33.19</v>
      </c>
      <c r="F76" s="97">
        <v>22.8</v>
      </c>
      <c r="G76" s="97">
        <v>10.34</v>
      </c>
      <c r="H76" s="97">
        <v>13.18</v>
      </c>
      <c r="I76" s="97">
        <v>19.15</v>
      </c>
      <c r="K76" s="152">
        <f t="shared" si="0"/>
        <v>18.430000000000003</v>
      </c>
      <c r="L76" s="151"/>
    </row>
    <row r="77" spans="3:12" ht="12">
      <c r="C77" s="61" t="s">
        <v>17</v>
      </c>
      <c r="D77" s="97">
        <v>2.04</v>
      </c>
      <c r="E77" s="97">
        <v>34.39</v>
      </c>
      <c r="F77" s="97">
        <v>16.08</v>
      </c>
      <c r="G77" s="97">
        <v>11.67</v>
      </c>
      <c r="H77" s="97">
        <v>2.63</v>
      </c>
      <c r="I77" s="97">
        <v>26.41</v>
      </c>
      <c r="K77" s="152">
        <f t="shared" si="0"/>
        <v>15.536666666666664</v>
      </c>
      <c r="L77" s="151"/>
    </row>
    <row r="78" spans="3:12" ht="12">
      <c r="C78" s="61" t="s">
        <v>13</v>
      </c>
      <c r="D78" s="97">
        <v>6.12</v>
      </c>
      <c r="E78" s="97">
        <v>23.03</v>
      </c>
      <c r="F78" s="97">
        <v>23.66</v>
      </c>
      <c r="G78" s="97">
        <v>13.69</v>
      </c>
      <c r="H78" s="97">
        <v>4.3</v>
      </c>
      <c r="I78" s="97">
        <v>20.79</v>
      </c>
      <c r="K78" s="152">
        <f t="shared" si="0"/>
        <v>15.264999999999999</v>
      </c>
      <c r="L78" s="151"/>
    </row>
    <row r="79" spans="3:12" ht="12">
      <c r="C79" s="61" t="s">
        <v>23</v>
      </c>
      <c r="D79" s="97">
        <v>3.73</v>
      </c>
      <c r="E79" s="97">
        <v>27.96</v>
      </c>
      <c r="F79" s="97">
        <v>13.68</v>
      </c>
      <c r="G79" s="97">
        <v>16.04</v>
      </c>
      <c r="H79" s="97">
        <v>3.61</v>
      </c>
      <c r="I79" s="97">
        <v>23.64</v>
      </c>
      <c r="K79" s="152">
        <f t="shared" si="0"/>
        <v>14.776666666666669</v>
      </c>
      <c r="L79" s="151"/>
    </row>
    <row r="80" spans="3:12" ht="12">
      <c r="C80" s="61" t="s">
        <v>28</v>
      </c>
      <c r="D80" s="97">
        <v>6.2</v>
      </c>
      <c r="E80" s="97">
        <v>22.08</v>
      </c>
      <c r="F80" s="97">
        <v>16.32</v>
      </c>
      <c r="G80" s="97">
        <v>8.81</v>
      </c>
      <c r="H80" s="97">
        <v>5.78</v>
      </c>
      <c r="I80" s="97">
        <v>21.33</v>
      </c>
      <c r="K80" s="152">
        <f t="shared" si="0"/>
        <v>13.42</v>
      </c>
      <c r="L80" s="151"/>
    </row>
    <row r="81" spans="3:12" ht="12">
      <c r="C81" s="61" t="s">
        <v>24</v>
      </c>
      <c r="D81" s="97">
        <v>2.99</v>
      </c>
      <c r="E81" s="97">
        <v>25.38</v>
      </c>
      <c r="F81" s="97">
        <v>18.3</v>
      </c>
      <c r="G81" s="97">
        <v>11.2</v>
      </c>
      <c r="H81" s="97">
        <v>2.31</v>
      </c>
      <c r="I81" s="97">
        <v>19.51</v>
      </c>
      <c r="K81" s="152">
        <f t="shared" si="0"/>
        <v>13.281666666666668</v>
      </c>
      <c r="L81" s="151"/>
    </row>
    <row r="82" spans="3:12" ht="12">
      <c r="C82" s="61" t="s">
        <v>7</v>
      </c>
      <c r="D82" s="97">
        <v>5.63</v>
      </c>
      <c r="E82" s="97">
        <v>17.46</v>
      </c>
      <c r="F82" s="97">
        <v>17.99</v>
      </c>
      <c r="G82" s="97">
        <v>6.38</v>
      </c>
      <c r="H82" s="97">
        <v>5.31</v>
      </c>
      <c r="I82" s="97">
        <v>17.95</v>
      </c>
      <c r="K82" s="152">
        <f t="shared" si="0"/>
        <v>11.786666666666667</v>
      </c>
      <c r="L82" s="151"/>
    </row>
    <row r="83" spans="3:12" ht="12">
      <c r="C83" s="61" t="s">
        <v>0</v>
      </c>
      <c r="D83" s="97">
        <v>2.46</v>
      </c>
      <c r="E83" s="97">
        <v>21.93</v>
      </c>
      <c r="F83" s="97">
        <v>14.17</v>
      </c>
      <c r="G83" s="97">
        <v>7.23</v>
      </c>
      <c r="H83" s="97">
        <v>3.38</v>
      </c>
      <c r="I83" s="97">
        <v>17.8</v>
      </c>
      <c r="K83" s="152">
        <f t="shared" si="0"/>
        <v>11.161666666666667</v>
      </c>
      <c r="L83" s="151"/>
    </row>
    <row r="84" spans="3:12" ht="12">
      <c r="C84" s="61" t="s">
        <v>37</v>
      </c>
      <c r="D84" s="97">
        <v>1.57</v>
      </c>
      <c r="E84" s="97">
        <v>26.01</v>
      </c>
      <c r="F84" s="97">
        <v>13.3</v>
      </c>
      <c r="G84" s="97">
        <v>7.04</v>
      </c>
      <c r="H84" s="97">
        <v>2.69</v>
      </c>
      <c r="I84" s="97">
        <v>12.2</v>
      </c>
      <c r="K84" s="152">
        <f t="shared" si="0"/>
        <v>10.468333333333334</v>
      </c>
      <c r="L84" s="151"/>
    </row>
    <row r="85" spans="3:12" ht="12">
      <c r="C85" s="61" t="s">
        <v>6</v>
      </c>
      <c r="D85" s="97">
        <v>2.23</v>
      </c>
      <c r="E85" s="97">
        <v>17.43</v>
      </c>
      <c r="F85" s="97">
        <v>16.5</v>
      </c>
      <c r="G85" s="97">
        <v>7.76</v>
      </c>
      <c r="H85" s="97">
        <v>3.15</v>
      </c>
      <c r="I85" s="97">
        <v>11.71</v>
      </c>
      <c r="K85" s="152">
        <f t="shared" si="0"/>
        <v>9.796666666666665</v>
      </c>
      <c r="L85" s="151"/>
    </row>
    <row r="86" spans="3:12" ht="12">
      <c r="C86" s="61" t="s">
        <v>3</v>
      </c>
      <c r="D86" s="97">
        <v>2.76</v>
      </c>
      <c r="E86" s="97">
        <v>15.77</v>
      </c>
      <c r="F86" s="97">
        <v>12.77</v>
      </c>
      <c r="G86" s="97">
        <v>9.1</v>
      </c>
      <c r="H86" s="97">
        <v>2.9</v>
      </c>
      <c r="I86" s="97">
        <v>15</v>
      </c>
      <c r="K86" s="152">
        <f t="shared" si="0"/>
        <v>9.716666666666667</v>
      </c>
      <c r="L86" s="151"/>
    </row>
    <row r="87" spans="3:12" ht="12">
      <c r="C87" s="61" t="s">
        <v>19</v>
      </c>
      <c r="D87" s="97"/>
      <c r="E87" s="97">
        <v>19.31</v>
      </c>
      <c r="F87" s="97">
        <v>13.25</v>
      </c>
      <c r="G87" s="97">
        <v>3.73</v>
      </c>
      <c r="H87" s="97">
        <v>2.02</v>
      </c>
      <c r="I87" s="97">
        <v>9.04</v>
      </c>
      <c r="K87" s="152">
        <f t="shared" si="0"/>
        <v>7.891666666666667</v>
      </c>
      <c r="L87" s="151"/>
    </row>
    <row r="88" spans="3:12" ht="12">
      <c r="C88" s="61" t="s">
        <v>22</v>
      </c>
      <c r="D88" s="97">
        <v>2.59</v>
      </c>
      <c r="E88" s="97">
        <v>14.78</v>
      </c>
      <c r="F88" s="97">
        <v>13.77</v>
      </c>
      <c r="G88" s="97">
        <v>5.12</v>
      </c>
      <c r="H88" s="97"/>
      <c r="I88" s="97">
        <v>10.61</v>
      </c>
      <c r="K88" s="152">
        <f t="shared" si="0"/>
        <v>7.8116666666666665</v>
      </c>
      <c r="L88" s="151"/>
    </row>
    <row r="89" spans="3:12" ht="12">
      <c r="C89" s="61" t="s">
        <v>9</v>
      </c>
      <c r="D89" s="97">
        <v>1.96</v>
      </c>
      <c r="E89" s="97">
        <v>11.58</v>
      </c>
      <c r="F89" s="97">
        <v>9.2</v>
      </c>
      <c r="G89" s="97">
        <v>3.69</v>
      </c>
      <c r="H89" s="97">
        <v>2.76</v>
      </c>
      <c r="I89" s="97">
        <v>7.06</v>
      </c>
      <c r="K89" s="152">
        <f t="shared" si="0"/>
        <v>6.041666666666667</v>
      </c>
      <c r="L89" s="151"/>
    </row>
    <row r="90" spans="3:12" ht="12">
      <c r="C90" s="61" t="s">
        <v>14</v>
      </c>
      <c r="D90" s="97"/>
      <c r="E90" s="97">
        <v>9.39</v>
      </c>
      <c r="F90" s="97">
        <v>11.26</v>
      </c>
      <c r="G90" s="97">
        <v>4.43</v>
      </c>
      <c r="H90" s="97"/>
      <c r="I90" s="97">
        <v>7.11</v>
      </c>
      <c r="K90" s="152">
        <f t="shared" si="0"/>
        <v>5.364999999999999</v>
      </c>
      <c r="L90" s="151"/>
    </row>
    <row r="91" spans="3:12" ht="12">
      <c r="C91" s="61" t="s">
        <v>18</v>
      </c>
      <c r="D91" s="97">
        <v>1.25</v>
      </c>
      <c r="E91" s="97">
        <v>8.44</v>
      </c>
      <c r="F91" s="97">
        <v>8.91</v>
      </c>
      <c r="G91" s="97">
        <v>3.9</v>
      </c>
      <c r="H91" s="97">
        <v>1.99</v>
      </c>
      <c r="I91" s="97">
        <v>7.58</v>
      </c>
      <c r="K91" s="152">
        <f t="shared" si="0"/>
        <v>5.345</v>
      </c>
      <c r="L91" s="151"/>
    </row>
    <row r="92" spans="3:12" ht="12">
      <c r="C92" s="61" t="s">
        <v>21</v>
      </c>
      <c r="D92" s="97"/>
      <c r="E92" s="97">
        <v>11.19</v>
      </c>
      <c r="F92" s="97">
        <v>6.9</v>
      </c>
      <c r="G92" s="97">
        <v>3.8</v>
      </c>
      <c r="H92" s="97">
        <v>1.32</v>
      </c>
      <c r="I92" s="97">
        <v>7.18</v>
      </c>
      <c r="K92" s="152">
        <f t="shared" si="0"/>
        <v>5.065</v>
      </c>
      <c r="L92" s="151"/>
    </row>
    <row r="93" spans="3:12" ht="12">
      <c r="C93" s="61" t="s">
        <v>12</v>
      </c>
      <c r="D93" s="97">
        <v>1.51</v>
      </c>
      <c r="E93" s="97">
        <v>8.69</v>
      </c>
      <c r="F93" s="97">
        <v>7.16</v>
      </c>
      <c r="G93" s="97">
        <v>4.15</v>
      </c>
      <c r="H93" s="97">
        <v>1.3</v>
      </c>
      <c r="I93" s="97">
        <v>7.56</v>
      </c>
      <c r="K93" s="152">
        <f t="shared" si="0"/>
        <v>5.0616666666666665</v>
      </c>
      <c r="L93" s="151"/>
    </row>
    <row r="94" spans="3:12" ht="12">
      <c r="C94" s="61" t="s">
        <v>5</v>
      </c>
      <c r="D94" s="97">
        <v>1.12</v>
      </c>
      <c r="E94" s="97">
        <v>8.32</v>
      </c>
      <c r="F94" s="97">
        <v>9.84</v>
      </c>
      <c r="G94" s="97">
        <v>2.96</v>
      </c>
      <c r="H94" s="97">
        <v>1.62</v>
      </c>
      <c r="I94" s="97">
        <v>3.97</v>
      </c>
      <c r="K94" s="152">
        <f t="shared" si="0"/>
        <v>4.638333333333334</v>
      </c>
      <c r="L94" s="151"/>
    </row>
    <row r="95" spans="3:12" ht="12">
      <c r="C95" s="61" t="s">
        <v>10</v>
      </c>
      <c r="D95" s="97"/>
      <c r="E95" s="97">
        <v>16.92</v>
      </c>
      <c r="F95" s="97">
        <v>2.53</v>
      </c>
      <c r="G95" s="97">
        <v>1.69</v>
      </c>
      <c r="H95" s="97"/>
      <c r="I95" s="97">
        <v>3.96</v>
      </c>
      <c r="K95" s="152">
        <f t="shared" si="0"/>
        <v>4.1833333333333345</v>
      </c>
      <c r="L95" s="151"/>
    </row>
    <row r="96" spans="3:12" ht="12">
      <c r="C96" s="61" t="s">
        <v>8</v>
      </c>
      <c r="D96" s="97"/>
      <c r="E96" s="97">
        <v>8.94</v>
      </c>
      <c r="F96" s="97">
        <v>3.67</v>
      </c>
      <c r="G96" s="97">
        <v>3.6</v>
      </c>
      <c r="H96" s="97">
        <v>1.74</v>
      </c>
      <c r="I96" s="97">
        <v>4.63</v>
      </c>
      <c r="K96" s="152">
        <f t="shared" si="0"/>
        <v>3.763333333333333</v>
      </c>
      <c r="L96" s="151"/>
    </row>
    <row r="97" spans="3:12" ht="12">
      <c r="C97" s="61" t="s">
        <v>11</v>
      </c>
      <c r="D97" s="97"/>
      <c r="E97" s="97">
        <v>6.65</v>
      </c>
      <c r="F97" s="97">
        <v>3.38</v>
      </c>
      <c r="G97" s="97">
        <v>2.62</v>
      </c>
      <c r="H97" s="97"/>
      <c r="I97" s="97">
        <v>7.98</v>
      </c>
      <c r="K97" s="152">
        <f t="shared" si="0"/>
        <v>3.438333333333334</v>
      </c>
      <c r="L97" s="151"/>
    </row>
    <row r="98" spans="3:12" ht="12">
      <c r="C98" s="61" t="s">
        <v>20</v>
      </c>
      <c r="D98" s="97"/>
      <c r="E98" s="97">
        <v>7.69</v>
      </c>
      <c r="F98" s="97">
        <v>4.8</v>
      </c>
      <c r="G98" s="97">
        <v>1.9</v>
      </c>
      <c r="H98" s="97"/>
      <c r="I98" s="97">
        <v>3.86</v>
      </c>
      <c r="K98" s="152">
        <f t="shared" si="0"/>
        <v>3.0416666666666665</v>
      </c>
      <c r="L98" s="151"/>
    </row>
    <row r="99" spans="3:12" ht="12">
      <c r="C99" s="61" t="s">
        <v>1</v>
      </c>
      <c r="D99" s="97"/>
      <c r="E99" s="97">
        <v>2.18</v>
      </c>
      <c r="F99" s="97">
        <v>3.96</v>
      </c>
      <c r="G99" s="97">
        <v>1.72</v>
      </c>
      <c r="H99" s="97"/>
      <c r="I99" s="97">
        <v>1.82</v>
      </c>
      <c r="K99" s="152">
        <f t="shared" si="0"/>
        <v>1.6133333333333333</v>
      </c>
      <c r="L99" s="151"/>
    </row>
    <row r="100" spans="4:12" ht="12">
      <c r="D100" s="97"/>
      <c r="E100" s="97"/>
      <c r="F100" s="97"/>
      <c r="G100" s="97"/>
      <c r="H100" s="97"/>
      <c r="I100" s="97"/>
      <c r="K100" s="152"/>
      <c r="L100" s="151"/>
    </row>
    <row r="101" spans="3:12" ht="12">
      <c r="C101" s="61" t="s">
        <v>25</v>
      </c>
      <c r="D101" s="97">
        <v>4.09</v>
      </c>
      <c r="E101" s="97">
        <v>57.84</v>
      </c>
      <c r="F101" s="97">
        <v>21.26</v>
      </c>
      <c r="G101" s="97">
        <v>32.92</v>
      </c>
      <c r="H101" s="97">
        <v>3.11</v>
      </c>
      <c r="I101" s="97">
        <v>54.87</v>
      </c>
      <c r="K101" s="152">
        <f aca="true" t="shared" si="1" ref="K101">(D101+E101+F101+G101+I101+H101)/6</f>
        <v>29.015000000000004</v>
      </c>
      <c r="L101" s="151"/>
    </row>
    <row r="102" spans="4:12" ht="12">
      <c r="D102" s="97"/>
      <c r="E102" s="97"/>
      <c r="F102" s="97"/>
      <c r="G102" s="97"/>
      <c r="H102" s="97"/>
      <c r="I102" s="97"/>
      <c r="K102" s="152"/>
      <c r="L102" s="151"/>
    </row>
    <row r="103" spans="3:12" ht="12">
      <c r="C103" s="61" t="s">
        <v>110</v>
      </c>
      <c r="D103" s="97"/>
      <c r="E103" s="97">
        <v>10.62</v>
      </c>
      <c r="F103" s="97">
        <v>9.18</v>
      </c>
      <c r="G103" s="97">
        <v>2.42</v>
      </c>
      <c r="H103" s="97"/>
      <c r="I103" s="97">
        <v>9.34</v>
      </c>
      <c r="K103" s="152">
        <f>(D103+E103+F103+G103+I103+H103)/6</f>
        <v>5.26</v>
      </c>
      <c r="L103" s="151"/>
    </row>
    <row r="104" spans="3:12" ht="12">
      <c r="C104" s="61" t="s">
        <v>115</v>
      </c>
      <c r="D104" s="97"/>
      <c r="E104" s="97">
        <v>4.95</v>
      </c>
      <c r="F104" s="97">
        <v>3.02</v>
      </c>
      <c r="G104" s="97">
        <v>2.03</v>
      </c>
      <c r="H104" s="97">
        <v>1.17</v>
      </c>
      <c r="I104" s="97">
        <v>3.28</v>
      </c>
      <c r="K104" s="152">
        <f>(D104+E104+F104+G104+I104+H104)/6</f>
        <v>2.408333333333333</v>
      </c>
      <c r="L104" s="151"/>
    </row>
    <row r="105" spans="3:12" ht="12">
      <c r="C105" s="61" t="s">
        <v>27</v>
      </c>
      <c r="D105" s="97"/>
      <c r="E105" s="97">
        <v>3.93</v>
      </c>
      <c r="F105" s="97">
        <v>5.37</v>
      </c>
      <c r="G105" s="97">
        <v>1.62</v>
      </c>
      <c r="H105" s="97"/>
      <c r="I105" s="97">
        <v>1.77</v>
      </c>
      <c r="K105" s="152">
        <f>(D105+E105+F105+G105+I105+H105)/6</f>
        <v>2.115</v>
      </c>
      <c r="L105" s="151"/>
    </row>
    <row r="106" spans="3:12" ht="12">
      <c r="C106" s="61" t="s">
        <v>26</v>
      </c>
      <c r="D106" s="97"/>
      <c r="E106" s="97">
        <v>2.16</v>
      </c>
      <c r="F106" s="97">
        <v>1.05</v>
      </c>
      <c r="G106" s="97"/>
      <c r="H106" s="97"/>
      <c r="I106" s="97">
        <v>1.66</v>
      </c>
      <c r="K106" s="152">
        <f>(D106+E106+F106+G106+I106+H106)/6</f>
        <v>0.8116666666666666</v>
      </c>
      <c r="L106" s="151"/>
    </row>
    <row r="107" spans="4:12" ht="12">
      <c r="D107" s="64"/>
      <c r="E107" s="64"/>
      <c r="F107" s="64"/>
      <c r="G107" s="64"/>
      <c r="H107" s="64"/>
      <c r="I107" s="64"/>
      <c r="K107" s="153"/>
      <c r="L107" s="151"/>
    </row>
    <row r="108" spans="4:9" ht="12">
      <c r="D108" s="64"/>
      <c r="E108" s="64"/>
      <c r="F108" s="64"/>
      <c r="G108" s="64"/>
      <c r="H108" s="64"/>
      <c r="I108" s="64"/>
    </row>
    <row r="109" ht="15" customHeight="1">
      <c r="C109" s="65"/>
    </row>
    <row r="110" ht="12">
      <c r="C110" s="65" t="s">
        <v>127</v>
      </c>
    </row>
    <row r="112" ht="12">
      <c r="C112" s="21"/>
    </row>
    <row r="113" ht="12">
      <c r="C113" s="68" t="s">
        <v>50</v>
      </c>
    </row>
    <row r="116" spans="3:41" s="2" customFormat="1" ht="12" customHeight="1">
      <c r="C116" s="62" t="s">
        <v>43</v>
      </c>
      <c r="D116" s="15"/>
      <c r="J116" s="3"/>
      <c r="K116" s="38"/>
      <c r="L116" s="38"/>
      <c r="M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19"/>
      <c r="AD116" s="19"/>
      <c r="AE116" s="19"/>
      <c r="AF116" s="19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ht="12">
      <c r="C117" s="61" t="s">
        <v>118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2023-08-02T13:36:27Z</dcterms:modified>
  <cp:category/>
  <cp:version/>
  <cp:contentType/>
  <cp:contentStatus/>
</cp:coreProperties>
</file>