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drawings/drawing1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colors8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style1.xml" ContentType="application/vnd.ms-office.chartstyle+xml"/>
  <Override PartName="/xl/charts/style2.xml" ContentType="application/vnd.ms-office.chartstyle+xml"/>
  <Override PartName="/xl/charts/colors2.xml" ContentType="application/vnd.ms-office.chartcolorstyle+xml"/>
  <Override PartName="/xl/charts/style8.xml" ContentType="application/vnd.ms-office.chartstyle+xml"/>
  <Override PartName="/xl/charts/colors5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colors6.xml" ContentType="application/vnd.ms-office.chartcolorstyle+xml"/>
  <Override PartName="/xl/charts/style6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2555" windowHeight="4275" activeTab="0"/>
  </bookViews>
  <sheets>
    <sheet name="Fig 1" sheetId="2" r:id="rId1"/>
    <sheet name="Fig 2" sheetId="15" r:id="rId2"/>
    <sheet name="Fig 3" sheetId="4" r:id="rId3"/>
    <sheet name="Fig 4" sheetId="14" r:id="rId4"/>
    <sheet name="Fig 5" sheetId="8" r:id="rId5"/>
    <sheet name="Fig 6" sheetId="10" r:id="rId6"/>
    <sheet name="Fig 7" sheetId="13" r:id="rId7"/>
    <sheet name="Fig 8" sheetId="11" r:id="rId8"/>
    <sheet name="Fig 9" sheetId="12" r:id="rId9"/>
    <sheet name="Fig 2 Flags and Foonotes" sheetId="16" r:id="rId10"/>
    <sheet name="Fig 3 Flags and Foonotes" sheetId="17" r:id="rId11"/>
    <sheet name="Fig 5 Flags and Foonotes" sheetId="18" r:id="rId12"/>
    <sheet name="Fig 7 Flags and Foonotes" sheetId="19" r:id="rId13"/>
    <sheet name="Fig 9 Flags and Foonotes" sheetId="20" r:id="rId14"/>
  </sheets>
  <definedNames>
    <definedName name="_xlnm._FilterDatabase" localSheetId="6" hidden="1">'Fig 7'!$A$3:$S$28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<sst xmlns="http://schemas.openxmlformats.org/spreadsheetml/2006/main" count="2628" uniqueCount="230">
  <si>
    <t>Data extracted on 23/01/2023 16:29:31 from [ESTAT]</t>
  </si>
  <si>
    <t xml:space="preserve">Dataset: </t>
  </si>
  <si>
    <t>Foreign-born population by main obstacle to get a suitable job, sex, age, country of birth and educational attainment level [LFSO_21OBST01__custom_4643158]</t>
  </si>
  <si>
    <t xml:space="preserve">Last updated: </t>
  </si>
  <si>
    <t>18/10/2022 11:00</t>
  </si>
  <si>
    <t>Time frequency</t>
  </si>
  <si>
    <t>Annual</t>
  </si>
  <si>
    <t>Country/region of birth</t>
  </si>
  <si>
    <t>Foreign country</t>
  </si>
  <si>
    <t>International Standard Classification of Education (ISCED 2011)</t>
  </si>
  <si>
    <t>All ISCED 2011 levels</t>
  </si>
  <si>
    <t>Age class</t>
  </si>
  <si>
    <t>From 15 to 74 years</t>
  </si>
  <si>
    <t>Unit of measure</t>
  </si>
  <si>
    <t>Thousand persons</t>
  </si>
  <si>
    <t>Geopolitical entity (reporting)</t>
  </si>
  <si>
    <t>European Union - 27 countries (from 2020)</t>
  </si>
  <si>
    <t>Time</t>
  </si>
  <si>
    <t>2021</t>
  </si>
  <si>
    <t>SEX (Labels)</t>
  </si>
  <si>
    <t>Total</t>
  </si>
  <si>
    <t>Males</t>
  </si>
  <si>
    <t>Females</t>
  </si>
  <si>
    <t>BARRIER (Labels)</t>
  </si>
  <si>
    <t/>
  </si>
  <si>
    <t>Total without ‘no response’</t>
  </si>
  <si>
    <t>Men</t>
  </si>
  <si>
    <t>Women</t>
  </si>
  <si>
    <t>Never sought work or never worked</t>
  </si>
  <si>
    <t>None</t>
  </si>
  <si>
    <t>No response</t>
  </si>
  <si>
    <t>Special value</t>
  </si>
  <si>
    <t>:</t>
  </si>
  <si>
    <t>not available</t>
  </si>
  <si>
    <t>(in %, age group 15-74)</t>
  </si>
  <si>
    <t>Source: Eurostat (lfso_21obst01)</t>
  </si>
  <si>
    <t>REASON (Labels)</t>
  </si>
  <si>
    <t>Family reasons</t>
  </si>
  <si>
    <t>Education or training</t>
  </si>
  <si>
    <t>Calculated total</t>
  </si>
  <si>
    <t>Employment - no job found before migrating</t>
  </si>
  <si>
    <t>Retirement</t>
  </si>
  <si>
    <t>u</t>
  </si>
  <si>
    <t>International protection or asylum</t>
  </si>
  <si>
    <t>Employment - job found before migrating</t>
  </si>
  <si>
    <t>Other reason</t>
  </si>
  <si>
    <t>Available flags:</t>
  </si>
  <si>
    <t>low reliability</t>
  </si>
  <si>
    <t>Data reliability flags are available in the attached to the article Excel file.</t>
  </si>
  <si>
    <t>Source: Eurostat (lfso_21obst03)</t>
  </si>
  <si>
    <t>Data extracted on 23/01/2023 09:25:00 from [ESTAT]</t>
  </si>
  <si>
    <t>Foreign-born population by main obstacle to get a suitable job, sex, age, country of birth and educational attainment level [LFSO_21OBST01$DEFAULTVIEW]</t>
  </si>
  <si>
    <t>Data not available due to very low reliability: Bulgaria, Romania and Slovakia.</t>
  </si>
  <si>
    <t>Some categories of obstacles are not shown at this level of detail due to very low data reliability.</t>
  </si>
  <si>
    <t>Sex</t>
  </si>
  <si>
    <t>Language skills, qualifications, citizenship, foreign origin, job and other barriers</t>
  </si>
  <si>
    <t>Lack of language skills</t>
  </si>
  <si>
    <t>Lack of recognition of qualifications</t>
  </si>
  <si>
    <t>Citizenship or residence permit</t>
  </si>
  <si>
    <t>Discrimination due to foreign origin</t>
  </si>
  <si>
    <t>No suitable job available</t>
  </si>
  <si>
    <t>Other</t>
  </si>
  <si>
    <t>Total - all obstacles</t>
  </si>
  <si>
    <t>Lack of recognition of foreign education</t>
  </si>
  <si>
    <t>EU</t>
  </si>
  <si>
    <t>Italy</t>
  </si>
  <si>
    <t>Finland</t>
  </si>
  <si>
    <t>Sweden</t>
  </si>
  <si>
    <t>France</t>
  </si>
  <si>
    <t>Netherlands</t>
  </si>
  <si>
    <t>Poland</t>
  </si>
  <si>
    <t>Denmark</t>
  </si>
  <si>
    <t>Spain</t>
  </si>
  <si>
    <t>Luxembourg</t>
  </si>
  <si>
    <t>Austria</t>
  </si>
  <si>
    <t>Germany</t>
  </si>
  <si>
    <t>Belgium</t>
  </si>
  <si>
    <t>Greece</t>
  </si>
  <si>
    <t>Croatia</t>
  </si>
  <si>
    <t>Portugal</t>
  </si>
  <si>
    <t>Estonia</t>
  </si>
  <si>
    <t>Ireland</t>
  </si>
  <si>
    <t>Czechia</t>
  </si>
  <si>
    <t>Hungary</t>
  </si>
  <si>
    <t>Malta</t>
  </si>
  <si>
    <t>Cyprus</t>
  </si>
  <si>
    <t>Slovenia</t>
  </si>
  <si>
    <t>Latvia</t>
  </si>
  <si>
    <t>Lithuania</t>
  </si>
  <si>
    <t>Norway</t>
  </si>
  <si>
    <t>Switzerland</t>
  </si>
  <si>
    <t>Some categories are not shown at this level of detail due to very low data reliability.</t>
  </si>
  <si>
    <t>Low</t>
  </si>
  <si>
    <t>Medium</t>
  </si>
  <si>
    <t>High</t>
  </si>
  <si>
    <t>Persons outside the labour force</t>
  </si>
  <si>
    <t>Unemployed persons</t>
  </si>
  <si>
    <t>Employed persons</t>
  </si>
  <si>
    <t>Persons outside the labour force (former name: inactive persons)</t>
  </si>
  <si>
    <t>WSTATUS (Labels)</t>
  </si>
  <si>
    <t>Source: Eurostat (lfso_21obst02)</t>
  </si>
  <si>
    <t>Country of citizenship</t>
  </si>
  <si>
    <t>Foreign-born population by main obstacle to get a suitable job, sex, age, citizenship and labour status [LFSO_21OBST02__custom_4651186]</t>
  </si>
  <si>
    <t>Data extracted on 24/01/2023 10:59:53 from [ESTAT]</t>
  </si>
  <si>
    <t>Non-EU countries nor reporting country</t>
  </si>
  <si>
    <t>EU countries except reporting country</t>
  </si>
  <si>
    <t>‘Discrimination due to foreign origin’ for people born in Caribbean, Central and South America with low reliability.</t>
  </si>
  <si>
    <t>‘Citizenship or residence permit’ for people born in Asia with low reliability.</t>
  </si>
  <si>
    <t>Data for Oceania not available due to very low reliability.</t>
  </si>
  <si>
    <t>Asia</t>
  </si>
  <si>
    <t>Africa</t>
  </si>
  <si>
    <t>Europe</t>
  </si>
  <si>
    <t>No obstacles</t>
  </si>
  <si>
    <t>Other obstacle</t>
  </si>
  <si>
    <t>Discrimination on the grounds of foreign origin</t>
  </si>
  <si>
    <t>Restricted right to work because of citizenship or residence permit</t>
  </si>
  <si>
    <t>Lack of recognition of formal qualification obtained abroad</t>
  </si>
  <si>
    <t>Lack of language skills in host country language(s)</t>
  </si>
  <si>
    <t>Grand Total</t>
  </si>
  <si>
    <t>ASI</t>
  </si>
  <si>
    <t>AFR</t>
  </si>
  <si>
    <t>AME_X_N</t>
  </si>
  <si>
    <t>EUR</t>
  </si>
  <si>
    <t>AME_N</t>
  </si>
  <si>
    <t>_Total</t>
  </si>
  <si>
    <t>Row Labels</t>
  </si>
  <si>
    <t>202.NO</t>
  </si>
  <si>
    <t>203.CH</t>
  </si>
  <si>
    <t>106.EE</t>
  </si>
  <si>
    <t>118.MT</t>
  </si>
  <si>
    <t>127.SE</t>
  </si>
  <si>
    <t>124.SI</t>
  </si>
  <si>
    <t>104.DK</t>
  </si>
  <si>
    <t>126.FI</t>
  </si>
  <si>
    <t>119.NL</t>
  </si>
  <si>
    <t>105.DE</t>
  </si>
  <si>
    <t>112.IT</t>
  </si>
  <si>
    <t>114.LV</t>
  </si>
  <si>
    <t>120.AT</t>
  </si>
  <si>
    <t>103.CZ</t>
  </si>
  <si>
    <t>113.CY</t>
  </si>
  <si>
    <t>121.PL</t>
  </si>
  <si>
    <t>110.FR</t>
  </si>
  <si>
    <t>108.EL</t>
  </si>
  <si>
    <t>101.BE</t>
  </si>
  <si>
    <t>Slovakia</t>
  </si>
  <si>
    <t>125.SK</t>
  </si>
  <si>
    <t>115.LT</t>
  </si>
  <si>
    <t>116.LU</t>
  </si>
  <si>
    <t>109.ES</t>
  </si>
  <si>
    <t>107.IE</t>
  </si>
  <si>
    <t>122.PT</t>
  </si>
  <si>
    <t>117.HU</t>
  </si>
  <si>
    <t>No data available due to very low reliability: Bulgaria and Romania.</t>
  </si>
  <si>
    <t>111.HR</t>
  </si>
  <si>
    <t>001.EU-27_2020</t>
  </si>
  <si>
    <t>Foreign-born people who before migrating could speak the language of the host country proficiently or as a mother tongue, by country of birth, 2021</t>
  </si>
  <si>
    <t>Data extracted on 09/02/2023 16:53:55 from [ESTAT]</t>
  </si>
  <si>
    <t>Data extracted on 09/02/2023 16:55:45 from [ESTAT]</t>
  </si>
  <si>
    <t>Foreign-born population by participation in a course for the main host country language after migrating, sex, age, country of birth and educational attainment level [LFSO_21LANG04$DEFAULTVIEW]</t>
  </si>
  <si>
    <t>Foreign-born population by reason for not participating in a course for the main host country language after migrating, sex, age, country of birth and educational attainment level [LFSO_21LANG05$DEFAULTVIEW]</t>
  </si>
  <si>
    <t>Have participated in:</t>
  </si>
  <si>
    <t>Have not participated because:</t>
  </si>
  <si>
    <t>TRAINING (Labels)</t>
  </si>
  <si>
    <t>General language course</t>
  </si>
  <si>
    <t>Work-specific language course</t>
  </si>
  <si>
    <t>No language course</t>
  </si>
  <si>
    <t>Language courses not available or not affordable</t>
  </si>
  <si>
    <t>Language skills sufficient</t>
  </si>
  <si>
    <t>Not applicable - participation in language course</t>
  </si>
  <si>
    <t>Romania</t>
  </si>
  <si>
    <t>Participation of foreign-born people in a course for the main host country language after migrating, 2021</t>
  </si>
  <si>
    <t>(in % of foreign-born population, age group 15-74)</t>
  </si>
  <si>
    <t>No data available due to very low reliability: Bulgaria and Slovakia.</t>
  </si>
  <si>
    <t>Source: Eurostat (lfso_21lang04 and lfso_21lang05)</t>
  </si>
  <si>
    <t>Mother tongue or advanced</t>
  </si>
  <si>
    <t>Hardly any or no language skills</t>
  </si>
  <si>
    <t>Beginner (basic user)</t>
  </si>
  <si>
    <t>Intermediate (independent user)</t>
  </si>
  <si>
    <t>Advanced (proficient user)</t>
  </si>
  <si>
    <t>Mother tongue</t>
  </si>
  <si>
    <t>Was too young to speak any language at the time of migrating</t>
  </si>
  <si>
    <t>Data extracted on 14/02/2023 14:23:58 from [ESTAT]</t>
  </si>
  <si>
    <t>Foreign-born population by main obstacle to get a suitable job, sex, age, country of birth and educational attainment level [LFSO_21OBST01__custom_4947719]</t>
  </si>
  <si>
    <t>Data extracted on 21/02/2023 11:08:48 from [ESTAT]</t>
  </si>
  <si>
    <t>Foreign-born population by main obstacle to get a suitable job, sex, age, country of birth and main reason for migrating [LFSO_21OBST03__custom_5029005]</t>
  </si>
  <si>
    <t>15/02/2023 23:00</t>
  </si>
  <si>
    <t>Education or training, retirement or other reason</t>
  </si>
  <si>
    <t>Employment reasons</t>
  </si>
  <si>
    <t>Never sought work and never worked</t>
  </si>
  <si>
    <t>Employment - total</t>
  </si>
  <si>
    <t>(*) Data for North America by main obstacle not available due to very low reliability.</t>
  </si>
  <si>
    <t>Source: Eurostat (lfso_21lang01) and ad hoc extraction from EU-LFS Module 2021</t>
  </si>
  <si>
    <t>Have participated</t>
  </si>
  <si>
    <t>Source: ad hoc extraction from EU-LFS Module 2021</t>
  </si>
  <si>
    <t>Foreign-born people, by presence of obstacles to getting a suitable job in the host country and by sex, EU, 2021</t>
  </si>
  <si>
    <t>Faced obstacles</t>
  </si>
  <si>
    <t>Faced no obstacles</t>
  </si>
  <si>
    <t>Data reliability flags are available in the Excel file attached to the article.</t>
  </si>
  <si>
    <t>Foreign-born people who have faced obstacles to getting a suitable job in the host country, by main obstacle, 2021</t>
  </si>
  <si>
    <t>Foreign-born people who have faced obstacles to getting a suitable job in the host country, by sex, country of birth and level of education, EU, 2021</t>
  </si>
  <si>
    <t>Foreign-born people who have faced obstacles to getting a suitable job in the host country, by labour status, EU, 2021</t>
  </si>
  <si>
    <t>Foreign-born people who have faced obstacles to getting a suitable job in the host country, by main obstacle and geographical region of birth, EU, 2021</t>
  </si>
  <si>
    <t>North America*</t>
  </si>
  <si>
    <t>Foreign-born people, by presence of obstacles to getting a suitable job in the host country, sex and reason for migrating, EU, 2021</t>
  </si>
  <si>
    <t>Data reliability flags are available in the Excel file attached to the article .</t>
  </si>
  <si>
    <t>(as a percentage of foreign-born people, age group 15-74)</t>
  </si>
  <si>
    <t>Foreign-born people by level of skills in the main host-country language before migrating, 2021</t>
  </si>
  <si>
    <t>(as a percentage of foreign-born people in each category, age group 15-74)</t>
  </si>
  <si>
    <t>Data extracted on 06/03/2023 16:53:48 from [ESTAT]</t>
  </si>
  <si>
    <t>Foreign-born population by main obstacle to get a suitable job, sex, age, country of birth and main reason for migrating [LFSO_21OBST03__custom_5216815]</t>
  </si>
  <si>
    <t>Data extracted on 06/03/2023 16:56:57 from [ESTAT]</t>
  </si>
  <si>
    <t>GEO (Labels)</t>
  </si>
  <si>
    <t>Euro area – 20 countries (from 2023)</t>
  </si>
  <si>
    <t>Bulgaria</t>
  </si>
  <si>
    <t>Germany (until 1990 former territory of the FRG)</t>
  </si>
  <si>
    <t>Data extracted on 06/03/2023 17:07:25 from [ESTAT]</t>
  </si>
  <si>
    <t>Foreign-born population by main obstacle to get a suitable job, sex, age, citizenship and labour status [LFSO_21OBST02__custom_5217206]</t>
  </si>
  <si>
    <t>Data extracted on 06/03/2023 17:09:32 from [ESTAT]</t>
  </si>
  <si>
    <t>Foreign-born population by level of skills in the main host country language before migrating, sex, age, country of birth and educational attainment level [LFSO_21LANG01$DEFAULTVIEW]</t>
  </si>
  <si>
    <t>LEV_KNOW (Labels)</t>
  </si>
  <si>
    <t>Too young to speak</t>
  </si>
  <si>
    <t>Proficient</t>
  </si>
  <si>
    <t>Intermediate</t>
  </si>
  <si>
    <t>Basic</t>
  </si>
  <si>
    <t>None or minimum</t>
  </si>
  <si>
    <t>Data extracted on 06/03/2023 17:10:57 from [ESTAT]</t>
  </si>
  <si>
    <t>Data extracted on 06/03/2023 17:12:03 from [ESTAT]</t>
  </si>
  <si>
    <t>Caribbean, Central or South America</t>
  </si>
  <si>
    <t>(as a percentage of foreign-born people who have worked or looked for a job in the host country, age group 15-74)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</si>
</sst>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#,##0.##########"/>
    <numFmt numFmtId="166" formatCode="0.0"/>
    <numFmt numFmtId="167" formatCode="0.0%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1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4669AF"/>
        <bgColor indexed="64"/>
      </patternFill>
    </fill>
    <fill>
      <patternFill patternType="solid">
        <fgColor rgb="FF0096DC"/>
        <bgColor indexed="64"/>
      </patternFill>
    </fill>
    <fill>
      <patternFill patternType="mediumGray">
        <bgColor indexed="22"/>
      </patternFill>
    </fill>
    <fill>
      <patternFill patternType="solid">
        <fgColor rgb="FFDCE6F1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</fills>
  <borders count="7">
    <border>
      <left/>
      <right/>
      <top/>
      <bottom/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B0B0B0"/>
      </left>
      <right style="thin">
        <color rgb="FFB0B0B0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  <border>
      <left/>
      <right/>
      <top/>
      <bottom style="thin">
        <color rgb="FFB0B0B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7" fillId="0" borderId="0">
      <alignment/>
      <protection/>
    </xf>
  </cellStyleXfs>
  <cellXfs count="83">
    <xf numFmtId="0" fontId="0" fillId="0" borderId="0" xfId="0"/>
    <xf numFmtId="0" fontId="3" fillId="0" borderId="0" xfId="20" applyFont="1" applyAlignment="1">
      <alignment horizontal="left" vertical="center"/>
      <protection/>
    </xf>
    <xf numFmtId="0" fontId="4" fillId="0" borderId="0" xfId="20" applyFont="1">
      <alignment/>
      <protection/>
    </xf>
    <xf numFmtId="0" fontId="5" fillId="0" borderId="0" xfId="20" applyFont="1" applyAlignment="1">
      <alignment horizontal="left" vertical="center"/>
      <protection/>
    </xf>
    <xf numFmtId="0" fontId="6" fillId="2" borderId="1" xfId="20" applyFont="1" applyFill="1" applyBorder="1" applyAlignment="1">
      <alignment horizontal="right" vertical="center"/>
      <protection/>
    </xf>
    <xf numFmtId="0" fontId="5" fillId="3" borderId="1" xfId="20" applyFont="1" applyFill="1" applyBorder="1" applyAlignment="1">
      <alignment horizontal="left" vertical="center"/>
      <protection/>
    </xf>
    <xf numFmtId="0" fontId="4" fillId="4" borderId="0" xfId="20" applyFont="1" applyFill="1">
      <alignment/>
      <protection/>
    </xf>
    <xf numFmtId="0" fontId="5" fillId="5" borderId="1" xfId="20" applyFont="1" applyFill="1" applyBorder="1" applyAlignment="1">
      <alignment horizontal="left" vertical="center"/>
      <protection/>
    </xf>
    <xf numFmtId="164" fontId="3" fillId="0" borderId="0" xfId="20" applyNumberFormat="1" applyFont="1" applyAlignment="1">
      <alignment horizontal="right" vertical="center" shrinkToFit="1"/>
      <protection/>
    </xf>
    <xf numFmtId="165" fontId="3" fillId="0" borderId="0" xfId="20" applyNumberFormat="1" applyFont="1" applyAlignment="1">
      <alignment horizontal="right" vertical="center" shrinkToFit="1"/>
      <protection/>
    </xf>
    <xf numFmtId="165" fontId="3" fillId="6" borderId="0" xfId="20" applyNumberFormat="1" applyFont="1" applyFill="1" applyAlignment="1">
      <alignment horizontal="right" vertical="center" shrinkToFit="1"/>
      <protection/>
    </xf>
    <xf numFmtId="164" fontId="3" fillId="6" borderId="0" xfId="20" applyNumberFormat="1" applyFont="1" applyFill="1" applyAlignment="1">
      <alignment horizontal="right" vertical="center" shrinkToFit="1"/>
      <protection/>
    </xf>
    <xf numFmtId="166" fontId="4" fillId="0" borderId="0" xfId="20" applyNumberFormat="1" applyFont="1">
      <alignment/>
      <protection/>
    </xf>
    <xf numFmtId="0" fontId="6" fillId="2" borderId="1" xfId="20" applyFont="1" applyFill="1" applyBorder="1" applyAlignment="1">
      <alignment horizontal="left" vertical="center"/>
      <protection/>
    </xf>
    <xf numFmtId="3" fontId="3" fillId="0" borderId="0" xfId="20" applyNumberFormat="1" applyFont="1" applyAlignment="1">
      <alignment horizontal="right" vertical="center" shrinkToFit="1"/>
      <protection/>
    </xf>
    <xf numFmtId="3" fontId="3" fillId="6" borderId="0" xfId="20" applyNumberFormat="1" applyFont="1" applyFill="1" applyAlignment="1">
      <alignment horizontal="right" vertical="center" shrinkToFit="1"/>
      <protection/>
    </xf>
    <xf numFmtId="0" fontId="6" fillId="2" borderId="1" xfId="20" applyFont="1" applyFill="1" applyBorder="1" applyAlignment="1">
      <alignment horizontal="right" vertical="center" wrapText="1"/>
      <protection/>
    </xf>
    <xf numFmtId="0" fontId="6" fillId="2" borderId="1" xfId="20" applyFont="1" applyFill="1" applyBorder="1" applyAlignment="1">
      <alignment horizontal="left" vertical="center" wrapText="1"/>
      <protection/>
    </xf>
    <xf numFmtId="0" fontId="4" fillId="0" borderId="0" xfId="20" applyFont="1" applyAlignment="1">
      <alignment wrapText="1"/>
      <protection/>
    </xf>
    <xf numFmtId="3" fontId="4" fillId="0" borderId="0" xfId="20" applyNumberFormat="1" applyFont="1">
      <alignment/>
      <protection/>
    </xf>
    <xf numFmtId="164" fontId="4" fillId="0" borderId="0" xfId="20" applyNumberFormat="1" applyFont="1">
      <alignment/>
      <protection/>
    </xf>
    <xf numFmtId="0" fontId="6" fillId="2" borderId="2" xfId="20" applyFont="1" applyFill="1" applyBorder="1" applyAlignment="1">
      <alignment horizontal="left" vertical="center"/>
      <protection/>
    </xf>
    <xf numFmtId="0" fontId="3" fillId="0" borderId="0" xfId="21" applyFont="1">
      <alignment/>
      <protection/>
    </xf>
    <xf numFmtId="0" fontId="4" fillId="0" borderId="0" xfId="21" applyFont="1">
      <alignment/>
      <protection/>
    </xf>
    <xf numFmtId="166" fontId="3" fillId="0" borderId="0" xfId="21" applyNumberFormat="1" applyFont="1">
      <alignment/>
      <protection/>
    </xf>
    <xf numFmtId="0" fontId="3" fillId="7" borderId="3" xfId="21" applyNumberFormat="1" applyFont="1" applyFill="1" applyBorder="1" applyAlignment="1">
      <alignment/>
      <protection/>
    </xf>
    <xf numFmtId="0" fontId="8" fillId="8" borderId="4" xfId="21" applyFont="1" applyFill="1" applyBorder="1">
      <alignment/>
      <protection/>
    </xf>
    <xf numFmtId="1" fontId="3" fillId="0" borderId="0" xfId="21" applyNumberFormat="1" applyFont="1">
      <alignment/>
      <protection/>
    </xf>
    <xf numFmtId="0" fontId="3" fillId="0" borderId="0" xfId="21" applyFont="1" applyAlignment="1">
      <alignment horizontal="left"/>
      <protection/>
    </xf>
    <xf numFmtId="1" fontId="8" fillId="8" borderId="0" xfId="21" applyNumberFormat="1" applyFont="1" applyFill="1" applyBorder="1">
      <alignment/>
      <protection/>
    </xf>
    <xf numFmtId="1" fontId="8" fillId="8" borderId="5" xfId="21" applyNumberFormat="1" applyFont="1" applyFill="1" applyBorder="1">
      <alignment/>
      <protection/>
    </xf>
    <xf numFmtId="0" fontId="8" fillId="8" borderId="5" xfId="21" applyFont="1" applyFill="1" applyBorder="1" applyAlignment="1">
      <alignment horizontal="left"/>
      <protection/>
    </xf>
    <xf numFmtId="0" fontId="6" fillId="2" borderId="1" xfId="20" applyFont="1" applyFill="1" applyBorder="1" applyAlignment="1">
      <alignment horizontal="left" vertical="center"/>
      <protection/>
    </xf>
    <xf numFmtId="0" fontId="9" fillId="0" borderId="0" xfId="0" applyFont="1"/>
    <xf numFmtId="166" fontId="9" fillId="0" borderId="0" xfId="0" applyNumberFormat="1" applyFont="1"/>
    <xf numFmtId="0" fontId="9" fillId="0" borderId="0" xfId="0" applyFont="1" applyAlignment="1">
      <alignment horizontal="left"/>
    </xf>
    <xf numFmtId="0" fontId="9" fillId="0" borderId="0" xfId="0" applyFont="1" applyFill="1"/>
    <xf numFmtId="166" fontId="9" fillId="0" borderId="0" xfId="0" applyNumberFormat="1" applyFont="1" applyFill="1"/>
    <xf numFmtId="0" fontId="9" fillId="0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8" fillId="8" borderId="0" xfId="0" applyFont="1" applyFill="1" applyBorder="1"/>
    <xf numFmtId="0" fontId="8" fillId="8" borderId="4" xfId="0" applyFont="1" applyFill="1" applyBorder="1"/>
    <xf numFmtId="0" fontId="4" fillId="0" borderId="0" xfId="20" applyFont="1" applyFill="1">
      <alignment/>
      <protection/>
    </xf>
    <xf numFmtId="164" fontId="6" fillId="2" borderId="1" xfId="20" applyNumberFormat="1" applyFont="1" applyFill="1" applyBorder="1" applyAlignment="1">
      <alignment horizontal="left" vertical="center"/>
      <protection/>
    </xf>
    <xf numFmtId="165" fontId="3" fillId="0" borderId="0" xfId="20" applyNumberFormat="1" applyFont="1" applyFill="1" applyAlignment="1">
      <alignment horizontal="right" vertical="center" shrinkToFit="1"/>
      <protection/>
    </xf>
    <xf numFmtId="164" fontId="3" fillId="0" borderId="0" xfId="20" applyNumberFormat="1" applyFont="1" applyFill="1" applyAlignment="1">
      <alignment horizontal="right" vertical="center" shrinkToFit="1"/>
      <protection/>
    </xf>
    <xf numFmtId="166" fontId="4" fillId="0" borderId="0" xfId="20" applyNumberFormat="1" applyFont="1" applyFill="1">
      <alignment/>
      <protection/>
    </xf>
    <xf numFmtId="3" fontId="3" fillId="0" borderId="0" xfId="20" applyNumberFormat="1" applyFont="1" applyFill="1" applyAlignment="1">
      <alignment horizontal="right" vertical="center" shrinkToFit="1"/>
      <protection/>
    </xf>
    <xf numFmtId="0" fontId="9" fillId="0" borderId="0" xfId="0" applyNumberFormat="1" applyFont="1"/>
    <xf numFmtId="166" fontId="10" fillId="0" borderId="0" xfId="0" applyNumberFormat="1" applyFont="1"/>
    <xf numFmtId="0" fontId="6" fillId="2" borderId="1" xfId="20" applyFont="1" applyFill="1" applyBorder="1" applyAlignment="1">
      <alignment horizontal="left" vertical="center"/>
      <protection/>
    </xf>
    <xf numFmtId="0" fontId="6" fillId="2" borderId="1" xfId="20" applyFont="1" applyFill="1" applyBorder="1" applyAlignment="1">
      <alignment horizontal="left" vertical="center"/>
      <protection/>
    </xf>
    <xf numFmtId="0" fontId="6" fillId="2" borderId="1" xfId="20" applyFont="1" applyFill="1" applyBorder="1" applyAlignment="1">
      <alignment horizontal="right" vertical="center"/>
      <protection/>
    </xf>
    <xf numFmtId="0" fontId="6" fillId="2" borderId="1" xfId="20" applyFont="1" applyFill="1" applyBorder="1" applyAlignment="1">
      <alignment vertical="center"/>
      <protection/>
    </xf>
    <xf numFmtId="165" fontId="4" fillId="0" borderId="0" xfId="20" applyNumberFormat="1" applyFont="1">
      <alignment/>
      <protection/>
    </xf>
    <xf numFmtId="0" fontId="4" fillId="0" borderId="0" xfId="20" applyFont="1" applyAlignment="1">
      <alignment/>
      <protection/>
    </xf>
    <xf numFmtId="167" fontId="4" fillId="0" borderId="0" xfId="15" applyNumberFormat="1" applyFont="1"/>
    <xf numFmtId="0" fontId="6" fillId="2" borderId="0" xfId="20" applyFont="1" applyFill="1" applyBorder="1" applyAlignment="1">
      <alignment horizontal="left" vertical="center"/>
      <protection/>
    </xf>
    <xf numFmtId="0" fontId="3" fillId="0" borderId="0" xfId="20" applyFont="1" applyAlignment="1">
      <alignment horizontal="left" vertical="center"/>
      <protection/>
    </xf>
    <xf numFmtId="0" fontId="2" fillId="0" borderId="0" xfId="20">
      <alignment/>
      <protection/>
    </xf>
    <xf numFmtId="0" fontId="5" fillId="0" borderId="0" xfId="20" applyFont="1" applyAlignment="1">
      <alignment horizontal="left" vertical="center"/>
      <protection/>
    </xf>
    <xf numFmtId="0" fontId="6" fillId="2" borderId="1" xfId="20" applyFont="1" applyFill="1" applyBorder="1" applyAlignment="1">
      <alignment horizontal="right" vertical="center"/>
      <protection/>
    </xf>
    <xf numFmtId="0" fontId="6" fillId="2" borderId="1" xfId="20" applyFont="1" applyFill="1" applyBorder="1" applyAlignment="1">
      <alignment horizontal="left" vertical="center"/>
      <protection/>
    </xf>
    <xf numFmtId="0" fontId="5" fillId="3" borderId="1" xfId="20" applyFont="1" applyFill="1" applyBorder="1" applyAlignment="1">
      <alignment horizontal="left" vertical="center"/>
      <protection/>
    </xf>
    <xf numFmtId="0" fontId="2" fillId="4" borderId="0" xfId="20" applyFill="1">
      <alignment/>
      <protection/>
    </xf>
    <xf numFmtId="0" fontId="5" fillId="5" borderId="1" xfId="20" applyFont="1" applyFill="1" applyBorder="1" applyAlignment="1">
      <alignment horizontal="left" vertical="center"/>
      <protection/>
    </xf>
    <xf numFmtId="3" fontId="3" fillId="0" borderId="0" xfId="20" applyNumberFormat="1" applyFont="1" applyAlignment="1">
      <alignment horizontal="right" vertical="center" shrinkToFit="1"/>
      <protection/>
    </xf>
    <xf numFmtId="3" fontId="3" fillId="6" borderId="0" xfId="20" applyNumberFormat="1" applyFont="1" applyFill="1" applyAlignment="1">
      <alignment horizontal="right" vertical="center" shrinkToFit="1"/>
      <protection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0" fillId="4" borderId="0" xfId="0" applyFill="1"/>
    <xf numFmtId="0" fontId="5" fillId="5" borderId="1" xfId="0" applyFont="1" applyFill="1" applyBorder="1" applyAlignment="1">
      <alignment horizontal="left" vertical="center"/>
    </xf>
    <xf numFmtId="3" fontId="3" fillId="0" borderId="0" xfId="0" applyNumberFormat="1" applyFont="1" applyAlignment="1">
      <alignment horizontal="right" vertical="center" shrinkToFit="1"/>
    </xf>
    <xf numFmtId="3" fontId="3" fillId="6" borderId="0" xfId="0" applyNumberFormat="1" applyFont="1" applyFill="1" applyAlignment="1">
      <alignment horizontal="right" vertical="center" shrinkToFit="1"/>
    </xf>
    <xf numFmtId="0" fontId="4" fillId="0" borderId="0" xfId="20" applyFont="1" applyAlignment="1">
      <alignment horizontal="center" wrapText="1"/>
      <protection/>
    </xf>
    <xf numFmtId="0" fontId="4" fillId="0" borderId="0" xfId="20" applyFont="1" applyAlignment="1">
      <alignment horizontal="center"/>
      <protection/>
    </xf>
    <xf numFmtId="0" fontId="6" fillId="2" borderId="1" xfId="20" applyFont="1" applyFill="1" applyBorder="1" applyAlignment="1">
      <alignment horizontal="right" vertical="center"/>
      <protection/>
    </xf>
    <xf numFmtId="0" fontId="6" fillId="2" borderId="1" xfId="20" applyFont="1" applyFill="1" applyBorder="1" applyAlignment="1">
      <alignment horizontal="center" vertical="center"/>
      <protection/>
    </xf>
    <xf numFmtId="0" fontId="4" fillId="0" borderId="6" xfId="20" applyFont="1" applyBorder="1" applyAlignment="1">
      <alignment horizontal="center"/>
      <protection/>
    </xf>
    <xf numFmtId="0" fontId="6" fillId="2" borderId="1" xfId="20" applyFont="1" applyFill="1" applyBorder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dxfs count="3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Foreign-born people, by presence of obstacles to getting a suitable job in the host country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and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by sex, EU,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%, age group 15-74)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4"/>
          <c:w val="0.97075"/>
          <c:h val="0.68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1'!$A$18</c:f>
              <c:strCache>
                <c:ptCount val="1"/>
                <c:pt idx="0">
                  <c:v>Faced obstacles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1'!$E$17:$G$17</c:f>
              <c:strCache/>
            </c:strRef>
          </c:cat>
          <c:val>
            <c:numRef>
              <c:f>'Fig 1'!$E$18:$G$18</c:f>
              <c:numCache/>
            </c:numRef>
          </c:val>
        </c:ser>
        <c:ser>
          <c:idx val="2"/>
          <c:order val="1"/>
          <c:tx>
            <c:strRef>
              <c:f>'Fig 1'!$A$20</c:f>
              <c:strCache>
                <c:ptCount val="1"/>
                <c:pt idx="0">
                  <c:v>Faced no obstacles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1'!$E$17:$G$17</c:f>
              <c:strCache/>
            </c:strRef>
          </c:cat>
          <c:val>
            <c:numRef>
              <c:f>'Fig 1'!$E$20:$G$20</c:f>
              <c:numCache/>
            </c:numRef>
          </c:val>
        </c:ser>
        <c:ser>
          <c:idx val="1"/>
          <c:order val="2"/>
          <c:tx>
            <c:strRef>
              <c:f>'Fig 1'!$A$19</c:f>
              <c:strCache>
                <c:ptCount val="1"/>
                <c:pt idx="0">
                  <c:v>Never sought work or never worked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1'!$E$17:$G$17</c:f>
              <c:strCache/>
            </c:strRef>
          </c:cat>
          <c:val>
            <c:numRef>
              <c:f>'Fig 1'!$E$19:$G$19</c:f>
              <c:numCache/>
            </c:numRef>
          </c:val>
        </c:ser>
        <c:overlap val="100"/>
        <c:axId val="64942397"/>
        <c:axId val="47610662"/>
      </c:barChart>
      <c:catAx>
        <c:axId val="64942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47610662"/>
        <c:crosses val="autoZero"/>
        <c:auto val="1"/>
        <c:lblOffset val="100"/>
        <c:noMultiLvlLbl val="0"/>
      </c:catAx>
      <c:valAx>
        <c:axId val="47610662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64942397"/>
        <c:crosses val="autoZero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65"/>
          <c:y val="0.87025"/>
          <c:w val="0.834"/>
          <c:h val="0.07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Foreign-born people, by presence of obstacles to getting a suitable job in the host country, sex and reason for migrating, EU,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%, age group 15-74)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225"/>
          <c:w val="0.97075"/>
          <c:h val="0.5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2'!$A$42</c:f>
              <c:strCache>
                <c:ptCount val="1"/>
                <c:pt idx="0">
                  <c:v>Family reasons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2'!$B$31:$G$32</c:f>
              <c:multiLvlStrCache/>
            </c:multiLvlStrRef>
          </c:cat>
          <c:val>
            <c:numRef>
              <c:f>'Fig 2'!$B$42:$G$42</c:f>
              <c:numCache/>
            </c:numRef>
          </c:val>
        </c:ser>
        <c:ser>
          <c:idx val="1"/>
          <c:order val="1"/>
          <c:tx>
            <c:strRef>
              <c:f>'Fig 2'!$A$43</c:f>
              <c:strCache>
                <c:ptCount val="1"/>
                <c:pt idx="0">
                  <c:v>Education or training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2'!$B$31:$G$32</c:f>
              <c:multiLvlStrCache/>
            </c:multiLvlStrRef>
          </c:cat>
          <c:val>
            <c:numRef>
              <c:f>'Fig 2'!$B$43:$G$43</c:f>
              <c:numCache/>
            </c:numRef>
          </c:val>
        </c:ser>
        <c:ser>
          <c:idx val="2"/>
          <c:order val="2"/>
          <c:tx>
            <c:strRef>
              <c:f>'Fig 2'!$A$44</c:f>
              <c:strCache>
                <c:ptCount val="1"/>
                <c:pt idx="0">
                  <c:v>Employment - total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2'!$B$31:$G$32</c:f>
              <c:multiLvlStrCache/>
            </c:multiLvlStrRef>
          </c:cat>
          <c:val>
            <c:numRef>
              <c:f>'Fig 2'!$B$44:$G$44</c:f>
              <c:numCache/>
            </c:numRef>
          </c:val>
        </c:ser>
        <c:ser>
          <c:idx val="3"/>
          <c:order val="3"/>
          <c:tx>
            <c:strRef>
              <c:f>'Fig 2'!$A$45</c:f>
              <c:strCache>
                <c:ptCount val="1"/>
                <c:pt idx="0">
                  <c:v>Employment - job found before migrating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2'!$B$31:$G$32</c:f>
              <c:multiLvlStrCache/>
            </c:multiLvlStrRef>
          </c:cat>
          <c:val>
            <c:numRef>
              <c:f>'Fig 2'!$B$45:$G$45</c:f>
              <c:numCache/>
            </c:numRef>
          </c:val>
        </c:ser>
        <c:ser>
          <c:idx val="4"/>
          <c:order val="4"/>
          <c:tx>
            <c:strRef>
              <c:f>'Fig 2'!$A$46</c:f>
              <c:strCache>
                <c:ptCount val="1"/>
                <c:pt idx="0">
                  <c:v>Employment - no job found before migrating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2'!$B$31:$G$32</c:f>
              <c:multiLvlStrCache/>
            </c:multiLvlStrRef>
          </c:cat>
          <c:val>
            <c:numRef>
              <c:f>'Fig 2'!$B$46:$G$46</c:f>
              <c:numCache/>
            </c:numRef>
          </c:val>
        </c:ser>
        <c:ser>
          <c:idx val="5"/>
          <c:order val="5"/>
          <c:tx>
            <c:strRef>
              <c:f>'Fig 2'!$A$47</c:f>
              <c:strCache>
                <c:ptCount val="1"/>
                <c:pt idx="0">
                  <c:v>Retirement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2'!$B$31:$G$32</c:f>
              <c:multiLvlStrCache/>
            </c:multiLvlStrRef>
          </c:cat>
          <c:val>
            <c:numRef>
              <c:f>'Fig 2'!$B$47:$G$47</c:f>
              <c:numCache/>
            </c:numRef>
          </c:val>
        </c:ser>
        <c:ser>
          <c:idx val="6"/>
          <c:order val="6"/>
          <c:tx>
            <c:strRef>
              <c:f>'Fig 2'!$A$48</c:f>
              <c:strCache>
                <c:ptCount val="1"/>
                <c:pt idx="0">
                  <c:v>International protection or asylum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2'!$B$31:$G$32</c:f>
              <c:multiLvlStrCache/>
            </c:multiLvlStrRef>
          </c:cat>
          <c:val>
            <c:numRef>
              <c:f>'Fig 2'!$B$48:$G$48</c:f>
              <c:numCache/>
            </c:numRef>
          </c:val>
        </c:ser>
        <c:ser>
          <c:idx val="7"/>
          <c:order val="7"/>
          <c:tx>
            <c:strRef>
              <c:f>'Fig 2'!$A$49</c:f>
              <c:strCache>
                <c:ptCount val="1"/>
                <c:pt idx="0">
                  <c:v>Other reason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2'!$B$31:$G$32</c:f>
              <c:multiLvlStrCache/>
            </c:multiLvlStrRef>
          </c:cat>
          <c:val>
            <c:numRef>
              <c:f>'Fig 2'!$B$49:$G$49</c:f>
              <c:numCache/>
            </c:numRef>
          </c:val>
        </c:ser>
        <c:overlap val="100"/>
        <c:axId val="25842775"/>
        <c:axId val="31258384"/>
      </c:barChart>
      <c:catAx>
        <c:axId val="25842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1258384"/>
        <c:crosses val="autoZero"/>
        <c:auto val="1"/>
        <c:lblOffset val="100"/>
        <c:noMultiLvlLbl val="0"/>
      </c:catAx>
      <c:valAx>
        <c:axId val="31258384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584277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025"/>
          <c:y val="0.7485"/>
          <c:w val="0.8395"/>
          <c:h val="0.153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Foreign-born people who have faced obstacles to getting a suitable job in the host country, by main obstacle,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(as a percentage of foreign-born people who have worked or looked for a job in the host country, age group 15-74)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20175"/>
          <c:w val="0.937"/>
          <c:h val="0.3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3'!$N$13</c:f>
              <c:strCache>
                <c:ptCount val="1"/>
                <c:pt idx="0">
                  <c:v>Total - all obstacles</c:v>
                </c:pt>
              </c:strCache>
            </c:strRef>
          </c:tx>
          <c:spPr>
            <a:noFill/>
            <a:ln w="25400">
              <a:solidFill>
                <a:schemeClr val="bg1">
                  <a:lumMod val="75000"/>
                </a:schemeClr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3'!$A$14:$A$42</c:f>
              <c:strCache/>
            </c:strRef>
          </c:cat>
          <c:val>
            <c:numRef>
              <c:f>'Fig 3'!$N$14:$N$42</c:f>
              <c:numCache/>
            </c:numRef>
          </c:val>
        </c:ser>
        <c:gapWidth val="100"/>
        <c:axId val="12890001"/>
        <c:axId val="48901146"/>
      </c:barChart>
      <c:barChart>
        <c:barDir val="col"/>
        <c:grouping val="stacked"/>
        <c:varyColors val="0"/>
        <c:ser>
          <c:idx val="1"/>
          <c:order val="1"/>
          <c:tx>
            <c:strRef>
              <c:f>'Fig 3'!$O$13</c:f>
              <c:strCache>
                <c:ptCount val="1"/>
                <c:pt idx="0">
                  <c:v>Lack of language skills</c:v>
                </c:pt>
              </c:strCache>
            </c:strRef>
          </c:tx>
          <c:spPr>
            <a:solidFill>
              <a:srgbClr val="FAA519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3'!$A$14:$A$42</c:f>
              <c:strCache/>
            </c:strRef>
          </c:cat>
          <c:val>
            <c:numRef>
              <c:f>'Fig 3'!$O$14:$O$42</c:f>
              <c:numCache/>
            </c:numRef>
          </c:val>
        </c:ser>
        <c:ser>
          <c:idx val="2"/>
          <c:order val="2"/>
          <c:tx>
            <c:strRef>
              <c:f>'Fig 3'!$P$13</c:f>
              <c:strCache>
                <c:ptCount val="1"/>
                <c:pt idx="0">
                  <c:v>Lack of recognition of foreign education</c:v>
                </c:pt>
              </c:strCache>
            </c:strRef>
          </c:tx>
          <c:spPr>
            <a:solidFill>
              <a:srgbClr val="FAA519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3'!$A$14:$A$42</c:f>
              <c:strCache/>
            </c:strRef>
          </c:cat>
          <c:val>
            <c:numRef>
              <c:f>'Fig 3'!$P$14:$P$42</c:f>
              <c:numCache/>
            </c:numRef>
          </c:val>
        </c:ser>
        <c:ser>
          <c:idx val="3"/>
          <c:order val="3"/>
          <c:tx>
            <c:strRef>
              <c:f>'Fig 3'!$Q$13</c:f>
              <c:strCache>
                <c:ptCount val="1"/>
                <c:pt idx="0">
                  <c:v>Citizenship or residence permit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3'!$A$14:$A$42</c:f>
              <c:strCache/>
            </c:strRef>
          </c:cat>
          <c:val>
            <c:numRef>
              <c:f>'Fig 3'!$Q$14:$Q$42</c:f>
              <c:numCache/>
            </c:numRef>
          </c:val>
        </c:ser>
        <c:ser>
          <c:idx val="4"/>
          <c:order val="4"/>
          <c:tx>
            <c:strRef>
              <c:f>'Fig 3'!$R$13</c:f>
              <c:strCache>
                <c:ptCount val="1"/>
                <c:pt idx="0">
                  <c:v>Discrimination due to foreign origin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3'!$A$14:$A$42</c:f>
              <c:strCache/>
            </c:strRef>
          </c:cat>
          <c:val>
            <c:numRef>
              <c:f>'Fig 3'!$R$14:$R$42</c:f>
              <c:numCache/>
            </c:numRef>
          </c:val>
        </c:ser>
        <c:ser>
          <c:idx val="5"/>
          <c:order val="5"/>
          <c:tx>
            <c:strRef>
              <c:f>'Fig 3'!$S$13</c:f>
              <c:strCache>
                <c:ptCount val="1"/>
                <c:pt idx="0">
                  <c:v>No suitable job available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3'!$A$14:$A$42</c:f>
              <c:strCache/>
            </c:strRef>
          </c:cat>
          <c:val>
            <c:numRef>
              <c:f>'Fig 3'!$S$14:$S$42</c:f>
              <c:numCache/>
            </c:numRef>
          </c:val>
        </c:ser>
        <c:ser>
          <c:idx val="6"/>
          <c:order val="6"/>
          <c:tx>
            <c:strRef>
              <c:f>'Fig 3'!$T$13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3'!$A$14:$A$42</c:f>
              <c:strCache/>
            </c:strRef>
          </c:cat>
          <c:val>
            <c:numRef>
              <c:f>'Fig 3'!$T$14:$T$42</c:f>
              <c:numCache/>
            </c:numRef>
          </c:val>
        </c:ser>
        <c:overlap val="100"/>
        <c:gapWidth val="110"/>
        <c:axId val="37457131"/>
        <c:axId val="1569860"/>
      </c:barChart>
      <c:catAx>
        <c:axId val="12890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01146"/>
        <c:crosses val="autoZero"/>
        <c:auto val="1"/>
        <c:lblOffset val="100"/>
        <c:noMultiLvlLbl val="0"/>
      </c:catAx>
      <c:valAx>
        <c:axId val="4890114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12890001"/>
        <c:crosses val="autoZero"/>
        <c:crossBetween val="between"/>
        <c:dispUnits/>
      </c:valAx>
      <c:catAx>
        <c:axId val="37457131"/>
        <c:scaling>
          <c:orientation val="minMax"/>
        </c:scaling>
        <c:axPos val="b"/>
        <c:delete val="1"/>
        <c:majorTickMark val="out"/>
        <c:minorTickMark val="none"/>
        <c:tickLblPos val="nextTo"/>
        <c:crossAx val="1569860"/>
        <c:crosses val="autoZero"/>
        <c:auto val="1"/>
        <c:lblOffset val="100"/>
        <c:noMultiLvlLbl val="0"/>
      </c:catAx>
      <c:valAx>
        <c:axId val="1569860"/>
        <c:scaling>
          <c:orientation val="minMax"/>
        </c:scaling>
        <c:axPos val="l"/>
        <c:delete val="1"/>
        <c:majorTickMark val="out"/>
        <c:minorTickMark val="none"/>
        <c:tickLblPos val="nextTo"/>
        <c:crossAx val="3745713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15"/>
          <c:y val="0.73525"/>
          <c:w val="0.95575"/>
          <c:h val="0.11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Foreign-born people who have faced obstacles to getting a suitable job in the host country, by sex, country of birth and level of education, EU,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(as a percentage of foreign-born people who have worked or looked for a job in the host country, age group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415"/>
          <c:w val="0.97075"/>
          <c:h val="0.599"/>
        </c:manualLayout>
      </c:layout>
      <c:lineChart>
        <c:grouping val="standard"/>
        <c:varyColors val="0"/>
        <c:ser>
          <c:idx val="0"/>
          <c:order val="0"/>
          <c:tx>
            <c:strRef>
              <c:f>'Fig 4'!$G$12</c:f>
              <c:strCache>
                <c:ptCount val="1"/>
                <c:pt idx="0">
                  <c:v>Men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 4'!$A$13:$B$18</c:f>
              <c:multiLvlStrCache/>
            </c:multiLvlStrRef>
          </c:cat>
          <c:val>
            <c:numRef>
              <c:f>'Fig 4'!$G$13:$G$18</c:f>
              <c:numCache/>
            </c:numRef>
          </c:val>
          <c:smooth val="0"/>
        </c:ser>
        <c:ser>
          <c:idx val="1"/>
          <c:order val="1"/>
          <c:tx>
            <c:strRef>
              <c:f>'Fig 4'!$H$12</c:f>
              <c:strCache>
                <c:ptCount val="1"/>
                <c:pt idx="0">
                  <c:v>Women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 4'!$A$13:$B$18</c:f>
              <c:multiLvlStrCache/>
            </c:multiLvlStrRef>
          </c:cat>
          <c:val>
            <c:numRef>
              <c:f>'Fig 4'!$H$13:$H$18</c:f>
              <c:numCache/>
            </c:numRef>
          </c:val>
          <c:smooth val="0"/>
        </c:ser>
        <c:hiLowLines>
          <c:spPr>
            <a:ln w="9525" cap="flat" cmpd="sng">
              <a:solidFill>
                <a:schemeClr val="tx1">
                  <a:lumMod val="75000"/>
                  <a:lumOff val="25000"/>
                </a:schemeClr>
              </a:solidFill>
              <a:round/>
            </a:ln>
          </c:spPr>
        </c:hiLowLines>
        <c:marker val="1"/>
        <c:axId val="14128741"/>
        <c:axId val="60049806"/>
      </c:lineChart>
      <c:catAx>
        <c:axId val="14128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60049806"/>
        <c:crosses val="autoZero"/>
        <c:auto val="1"/>
        <c:lblOffset val="100"/>
        <c:noMultiLvlLbl val="0"/>
      </c:catAx>
      <c:valAx>
        <c:axId val="60049806"/>
        <c:scaling>
          <c:orientation val="minMax"/>
          <c:max val="4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412874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675"/>
          <c:y val="0.863"/>
          <c:w val="0.14625"/>
          <c:h val="0.03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Foreign-born people who have faced obstacles to getting a suitable job in the host country, by labour status, EU,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(as a percentage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of foreign-born people who have worked or looked for a job in the host country, age group 15-74)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8875"/>
          <c:w val="0.97075"/>
          <c:h val="0.60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5'!$J$13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  <a:ln>
              <a:solidFill>
                <a:schemeClr val="accent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5'!$A$14:$A$42</c:f>
              <c:strCache/>
            </c:strRef>
          </c:cat>
          <c:val>
            <c:numRef>
              <c:f>'Fig 5'!$J$14:$J$42</c:f>
              <c:numCache/>
            </c:numRef>
          </c:val>
        </c:ser>
        <c:gapWidth val="120"/>
        <c:axId val="3577343"/>
        <c:axId val="32196088"/>
      </c:barChart>
      <c:lineChart>
        <c:grouping val="standard"/>
        <c:varyColors val="0"/>
        <c:ser>
          <c:idx val="1"/>
          <c:order val="1"/>
          <c:tx>
            <c:strRef>
              <c:f>'Fig 5'!$K$13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5'!$A$14:$A$42</c:f>
              <c:strCache/>
            </c:strRef>
          </c:cat>
          <c:val>
            <c:numRef>
              <c:f>'Fig 5'!$K$14:$K$42</c:f>
              <c:numCache/>
            </c:numRef>
          </c:val>
          <c:smooth val="0"/>
        </c:ser>
        <c:ser>
          <c:idx val="2"/>
          <c:order val="2"/>
          <c:tx>
            <c:strRef>
              <c:f>'Fig 5'!$L$13</c:f>
              <c:strCache>
                <c:ptCount val="1"/>
                <c:pt idx="0">
                  <c:v>Unemployed persons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5'!$A$14:$A$42</c:f>
              <c:strCache/>
            </c:strRef>
          </c:cat>
          <c:val>
            <c:numRef>
              <c:f>'Fig 5'!$L$14:$L$42</c:f>
              <c:numCache/>
            </c:numRef>
          </c:val>
          <c:smooth val="0"/>
        </c:ser>
        <c:ser>
          <c:idx val="3"/>
          <c:order val="3"/>
          <c:tx>
            <c:strRef>
              <c:f>'Fig 5'!$M$13</c:f>
              <c:strCache>
                <c:ptCount val="1"/>
                <c:pt idx="0">
                  <c:v>Persons outside the labour force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5'!$A$14:$A$42</c:f>
              <c:strCache/>
            </c:strRef>
          </c:cat>
          <c:val>
            <c:numRef>
              <c:f>'Fig 5'!$M$14:$M$42</c:f>
              <c:numCache/>
            </c:numRef>
          </c:val>
          <c:smooth val="0"/>
        </c:ser>
        <c:dropLines>
          <c:spPr>
            <a:ln w="9525" cap="flat" cmpd="sng">
              <a:solidFill>
                <a:schemeClr val="tx1">
                  <a:lumMod val="35000"/>
                  <a:lumOff val="65000"/>
                </a:schemeClr>
              </a:solidFill>
              <a:round/>
            </a:ln>
          </c:spPr>
        </c:dropLines>
        <c:marker val="1"/>
        <c:axId val="3577343"/>
        <c:axId val="32196088"/>
      </c:lineChart>
      <c:catAx>
        <c:axId val="3577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96088"/>
        <c:crosses val="autoZero"/>
        <c:auto val="1"/>
        <c:lblOffset val="100"/>
        <c:noMultiLvlLbl val="0"/>
      </c:catAx>
      <c:valAx>
        <c:axId val="3219608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57734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5"/>
          <c:y val="0.81675"/>
          <c:w val="0.79"/>
          <c:h val="0.037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Foreign-born people who have faced obstacles to getting a suitable job in the host country, by main obstacle and geographical region of birth, EU, 2021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(as a percentage of foreign-born people who have worked or looked for a job in the host country, age gro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 w="25400">
          <a:noFill/>
        </a:ln>
      </c:spPr>
    </c:title>
    <c:plotArea>
      <c:layout>
        <c:manualLayout>
          <c:xMode val="edge"/>
          <c:yMode val="edge"/>
          <c:x val="0.01475"/>
          <c:y val="0.22275"/>
          <c:w val="0.97075"/>
          <c:h val="0.4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6'!$A$13</c:f>
              <c:strCache>
                <c:ptCount val="1"/>
                <c:pt idx="0">
                  <c:v>Total - all obstacles</c:v>
                </c:pt>
              </c:strCache>
            </c:strRef>
          </c:tx>
          <c:spPr>
            <a:noFill/>
            <a:ln w="25400">
              <a:solidFill>
                <a:schemeClr val="bg1">
                  <a:lumMod val="75000"/>
                </a:schemeClr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6'!$C$12:$G$12</c:f>
              <c:strCache/>
            </c:strRef>
          </c:cat>
          <c:val>
            <c:numRef>
              <c:f>'Fig 6'!$C$13:$G$13</c:f>
              <c:numCache/>
            </c:numRef>
          </c:val>
        </c:ser>
        <c:overlap val="-27"/>
        <c:gapWidth val="100"/>
        <c:axId val="21329337"/>
        <c:axId val="57746306"/>
      </c:barChart>
      <c:barChart>
        <c:barDir val="col"/>
        <c:grouping val="stacked"/>
        <c:varyColors val="0"/>
        <c:ser>
          <c:idx val="1"/>
          <c:order val="1"/>
          <c:tx>
            <c:strRef>
              <c:f>'Fig 6'!$A$14</c:f>
              <c:strCache>
                <c:ptCount val="1"/>
                <c:pt idx="0">
                  <c:v>Lack of language skills</c:v>
                </c:pt>
              </c:strCache>
            </c:strRef>
          </c:tx>
          <c:spPr>
            <a:solidFill>
              <a:srgbClr val="FAA519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6'!$C$12:$G$12</c:f>
              <c:strCache/>
            </c:strRef>
          </c:cat>
          <c:val>
            <c:numRef>
              <c:f>'Fig 6'!$C$14:$G$14</c:f>
              <c:numCache/>
            </c:numRef>
          </c:val>
        </c:ser>
        <c:ser>
          <c:idx val="2"/>
          <c:order val="2"/>
          <c:tx>
            <c:strRef>
              <c:f>'Fig 6'!$A$15</c:f>
              <c:strCache>
                <c:ptCount val="1"/>
                <c:pt idx="0">
                  <c:v>Lack of recognition of foreign education</c:v>
                </c:pt>
              </c:strCache>
            </c:strRef>
          </c:tx>
          <c:spPr>
            <a:solidFill>
              <a:srgbClr val="FAA519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6'!$C$12:$G$12</c:f>
              <c:strCache/>
            </c:strRef>
          </c:cat>
          <c:val>
            <c:numRef>
              <c:f>'Fig 6'!$C$15:$G$15</c:f>
              <c:numCache/>
            </c:numRef>
          </c:val>
        </c:ser>
        <c:ser>
          <c:idx val="3"/>
          <c:order val="3"/>
          <c:tx>
            <c:strRef>
              <c:f>'Fig 6'!$A$16</c:f>
              <c:strCache>
                <c:ptCount val="1"/>
                <c:pt idx="0">
                  <c:v>Citizenship or residence permit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6'!$C$12:$G$12</c:f>
              <c:strCache/>
            </c:strRef>
          </c:cat>
          <c:val>
            <c:numRef>
              <c:f>'Fig 6'!$C$16:$G$16</c:f>
              <c:numCache/>
            </c:numRef>
          </c:val>
        </c:ser>
        <c:ser>
          <c:idx val="4"/>
          <c:order val="4"/>
          <c:tx>
            <c:strRef>
              <c:f>'Fig 6'!$A$17</c:f>
              <c:strCache>
                <c:ptCount val="1"/>
                <c:pt idx="0">
                  <c:v>Discrimination due to foreign origin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6'!$C$12:$G$12</c:f>
              <c:strCache/>
            </c:strRef>
          </c:cat>
          <c:val>
            <c:numRef>
              <c:f>'Fig 6'!$C$17:$G$17</c:f>
              <c:numCache/>
            </c:numRef>
          </c:val>
        </c:ser>
        <c:ser>
          <c:idx val="5"/>
          <c:order val="5"/>
          <c:tx>
            <c:strRef>
              <c:f>'Fig 6'!$A$18</c:f>
              <c:strCache>
                <c:ptCount val="1"/>
                <c:pt idx="0">
                  <c:v>No suitable job available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6'!$C$12:$G$12</c:f>
              <c:strCache/>
            </c:strRef>
          </c:cat>
          <c:val>
            <c:numRef>
              <c:f>'Fig 6'!$C$18:$G$18</c:f>
              <c:numCache/>
            </c:numRef>
          </c:val>
        </c:ser>
        <c:ser>
          <c:idx val="6"/>
          <c:order val="6"/>
          <c:tx>
            <c:strRef>
              <c:f>'Fig 6'!$A$19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6'!$C$12:$G$12</c:f>
              <c:strCache/>
            </c:strRef>
          </c:cat>
          <c:val>
            <c:numRef>
              <c:f>'Fig 6'!$C$19:$G$19</c:f>
              <c:numCache/>
            </c:numRef>
          </c:val>
        </c:ser>
        <c:overlap val="100"/>
        <c:gapWidth val="110"/>
        <c:axId val="49954707"/>
        <c:axId val="46939180"/>
      </c:barChart>
      <c:catAx>
        <c:axId val="21329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7746306"/>
        <c:crosses val="autoZero"/>
        <c:auto val="1"/>
        <c:lblOffset val="100"/>
        <c:noMultiLvlLbl val="0"/>
      </c:catAx>
      <c:valAx>
        <c:axId val="577463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crossAx val="21329337"/>
        <c:crosses val="autoZero"/>
        <c:crossBetween val="between"/>
        <c:dispUnits/>
      </c:valAx>
      <c:catAx>
        <c:axId val="49954707"/>
        <c:scaling>
          <c:orientation val="minMax"/>
        </c:scaling>
        <c:axPos val="b"/>
        <c:delete val="1"/>
        <c:majorTickMark val="out"/>
        <c:minorTickMark val="none"/>
        <c:tickLblPos val="nextTo"/>
        <c:crossAx val="46939180"/>
        <c:crosses val="autoZero"/>
        <c:auto val="1"/>
        <c:lblOffset val="100"/>
        <c:noMultiLvlLbl val="0"/>
      </c:catAx>
      <c:valAx>
        <c:axId val="46939180"/>
        <c:scaling>
          <c:orientation val="minMax"/>
        </c:scaling>
        <c:axPos val="l"/>
        <c:delete val="1"/>
        <c:majorTickMark val="out"/>
        <c:minorTickMark val="none"/>
        <c:tickLblPos val="nextTo"/>
        <c:crossAx val="49954707"/>
        <c:crosses val="max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06375"/>
          <c:y val="0.726"/>
          <c:w val="0.8725"/>
          <c:h val="0.105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Foreign-born people by level of skills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 the main host-country language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before migrating,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(as a percentage of foreign-born people, age group 15-74)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25"/>
          <c:y val="0.171"/>
          <c:w val="0.92825"/>
          <c:h val="0.388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 7'!$D$1</c:f>
              <c:strCache>
                <c:ptCount val="1"/>
                <c:pt idx="0">
                  <c:v>Mother tongue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7'!$B$2:$B$31</c:f>
              <c:strCache/>
            </c:strRef>
          </c:cat>
          <c:val>
            <c:numRef>
              <c:f>'Fig 7'!$D$2:$D$31</c:f>
              <c:numCache/>
            </c:numRef>
          </c:val>
        </c:ser>
        <c:ser>
          <c:idx val="6"/>
          <c:order val="1"/>
          <c:tx>
            <c:strRef>
              <c:f>'Fig 7'!$I$1</c:f>
              <c:strCache>
                <c:ptCount val="1"/>
                <c:pt idx="0">
                  <c:v>Mother tongue or advanced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7'!$B$2:$B$31</c:f>
              <c:strCache/>
            </c:strRef>
          </c:cat>
          <c:val>
            <c:numRef>
              <c:f>'Fig 7'!$I$2:$I$31</c:f>
              <c:numCache/>
            </c:numRef>
          </c:val>
        </c:ser>
        <c:ser>
          <c:idx val="2"/>
          <c:order val="2"/>
          <c:tx>
            <c:strRef>
              <c:f>'Fig 7'!$E$1</c:f>
              <c:strCache>
                <c:ptCount val="1"/>
                <c:pt idx="0">
                  <c:v>Advanced (proficient user)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7'!$B$2:$B$31</c:f>
              <c:strCache/>
            </c:strRef>
          </c:cat>
          <c:val>
            <c:numRef>
              <c:f>'Fig 7'!$E$2:$E$31</c:f>
              <c:numCache/>
            </c:numRef>
          </c:val>
        </c:ser>
        <c:ser>
          <c:idx val="3"/>
          <c:order val="3"/>
          <c:tx>
            <c:strRef>
              <c:f>'Fig 7'!$F$1</c:f>
              <c:strCache>
                <c:ptCount val="1"/>
                <c:pt idx="0">
                  <c:v>Intermediate (independent user)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7'!$B$2:$B$31</c:f>
              <c:strCache/>
            </c:strRef>
          </c:cat>
          <c:val>
            <c:numRef>
              <c:f>'Fig 7'!$F$2:$F$31</c:f>
              <c:numCache/>
            </c:numRef>
          </c:val>
        </c:ser>
        <c:ser>
          <c:idx val="4"/>
          <c:order val="4"/>
          <c:tx>
            <c:strRef>
              <c:f>'Fig 7'!$G$1</c:f>
              <c:strCache>
                <c:ptCount val="1"/>
                <c:pt idx="0">
                  <c:v>Beginner (basic user)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7'!$B$2:$B$31</c:f>
              <c:strCache/>
            </c:strRef>
          </c:cat>
          <c:val>
            <c:numRef>
              <c:f>'Fig 7'!$G$2:$G$31</c:f>
              <c:numCache/>
            </c:numRef>
          </c:val>
        </c:ser>
        <c:ser>
          <c:idx val="5"/>
          <c:order val="5"/>
          <c:tx>
            <c:strRef>
              <c:f>'Fig 7'!$H$1</c:f>
              <c:strCache>
                <c:ptCount val="1"/>
                <c:pt idx="0">
                  <c:v>Hardly any or no language skills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7'!$B$2:$B$31</c:f>
              <c:strCache/>
            </c:strRef>
          </c:cat>
          <c:val>
            <c:numRef>
              <c:f>'Fig 7'!$H$2:$H$31</c:f>
              <c:numCache/>
            </c:numRef>
          </c:val>
        </c:ser>
        <c:ser>
          <c:idx val="0"/>
          <c:order val="6"/>
          <c:tx>
            <c:strRef>
              <c:f>'Fig 7'!$C$1</c:f>
              <c:strCache>
                <c:ptCount val="1"/>
                <c:pt idx="0">
                  <c:v>Was too young to speak any language at the time of migrating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7'!$B$2:$B$31</c:f>
              <c:strCache/>
            </c:strRef>
          </c:cat>
          <c:val>
            <c:numRef>
              <c:f>'Fig 7'!$C$2:$C$31</c:f>
              <c:numCache/>
            </c:numRef>
          </c:val>
        </c:ser>
        <c:overlap val="100"/>
        <c:axId val="19799437"/>
        <c:axId val="43977206"/>
      </c:barChart>
      <c:catAx>
        <c:axId val="19799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77206"/>
        <c:crosses val="autoZero"/>
        <c:auto val="1"/>
        <c:lblOffset val="100"/>
        <c:noMultiLvlLbl val="0"/>
      </c:catAx>
      <c:valAx>
        <c:axId val="43977206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979943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125"/>
          <c:y val="0.72425"/>
          <c:w val="0.9895"/>
          <c:h val="0.15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Foreign-born people who before migrating could speak the language of the host country proficiently or as a mother tongue, by country of birth,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(as a percentage of foreign-born people in each category, age group 15-74)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985"/>
          <c:w val="0.97075"/>
          <c:h val="0.61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 8'!$D$1</c:f>
              <c:strCache>
                <c:ptCount val="1"/>
                <c:pt idx="0">
                  <c:v>EU countries except reporting country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solidFill>
                <a:schemeClr val="accent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8'!$B$2:$B$31</c:f>
              <c:strCache/>
            </c:strRef>
          </c:cat>
          <c:val>
            <c:numRef>
              <c:f>'Fig 8'!$D$2:$D$31</c:f>
              <c:numCache/>
            </c:numRef>
          </c:val>
        </c:ser>
        <c:ser>
          <c:idx val="2"/>
          <c:order val="1"/>
          <c:tx>
            <c:strRef>
              <c:f>'Fig 8'!$E$1</c:f>
              <c:strCache>
                <c:ptCount val="1"/>
                <c:pt idx="0">
                  <c:v>Non-EU countries nor reporting country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8'!$B$2:$B$31</c:f>
              <c:strCache/>
            </c:strRef>
          </c:cat>
          <c:val>
            <c:numRef>
              <c:f>'Fig 8'!$E$2:$E$31</c:f>
              <c:numCache/>
            </c:numRef>
          </c:val>
        </c:ser>
        <c:gapWidth val="219"/>
        <c:axId val="60250535"/>
        <c:axId val="5383904"/>
      </c:barChart>
      <c:lineChart>
        <c:grouping val="standard"/>
        <c:varyColors val="0"/>
        <c:ser>
          <c:idx val="0"/>
          <c:order val="2"/>
          <c:tx>
            <c:strRef>
              <c:f>'Fig 8'!$C$1</c:f>
              <c:strCache>
                <c:ptCount val="1"/>
                <c:pt idx="0">
                  <c:v>Total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8'!$B$2:$B$31</c:f>
              <c:strCache/>
            </c:strRef>
          </c:cat>
          <c:val>
            <c:numRef>
              <c:f>'Fig 8'!$C$2:$C$31</c:f>
              <c:numCache/>
            </c:numRef>
          </c:val>
          <c:smooth val="0"/>
        </c:ser>
        <c:marker val="1"/>
        <c:axId val="60250535"/>
        <c:axId val="5383904"/>
      </c:lineChart>
      <c:catAx>
        <c:axId val="60250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3904"/>
        <c:crosses val="autoZero"/>
        <c:auto val="1"/>
        <c:lblOffset val="100"/>
        <c:noMultiLvlLbl val="0"/>
      </c:catAx>
      <c:valAx>
        <c:axId val="538390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6025053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125"/>
          <c:y val="0.83925"/>
          <c:w val="0.8175"/>
          <c:h val="0.03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Participation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of foreign-born people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 a course for the main host-country language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after migrating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(as a percentage of foreign-born people, age group 15-74)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775"/>
          <c:w val="0.97075"/>
          <c:h val="0.510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'Fig 9'!$O$12:$O$13</c:f>
              <c:strCache>
                <c:ptCount val="1"/>
                <c:pt idx="0">
                  <c:v>Have participated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9'!$G$14:$G$43</c:f>
              <c:strCache/>
            </c:strRef>
          </c:cat>
          <c:val>
            <c:numRef>
              <c:f>'Fig 9'!$O$14:$O$43</c:f>
              <c:numCache/>
            </c:numRef>
          </c:val>
        </c:ser>
        <c:ser>
          <c:idx val="6"/>
          <c:order val="1"/>
          <c:tx>
            <c:v/>
          </c:tx>
          <c:spPr>
            <a:solidFill>
              <a:schemeClr val="accent1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9'!$G$14:$G$43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</c:ser>
        <c:ser>
          <c:idx val="0"/>
          <c:order val="2"/>
          <c:tx>
            <c:strRef>
              <c:f>'Fig 9'!$P$12:$P$13</c:f>
              <c:strCache>
                <c:ptCount val="1"/>
                <c:pt idx="0">
                  <c:v>General language course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9'!$G$14:$G$43</c:f>
              <c:strCache/>
            </c:strRef>
          </c:cat>
          <c:val>
            <c:numRef>
              <c:f>'Fig 9'!$P$14:$P$43</c:f>
              <c:numCache/>
            </c:numRef>
          </c:val>
        </c:ser>
        <c:ser>
          <c:idx val="1"/>
          <c:order val="3"/>
          <c:tx>
            <c:strRef>
              <c:f>'Fig 9'!$Q$12:$Q$13</c:f>
              <c:strCache>
                <c:ptCount val="1"/>
                <c:pt idx="0">
                  <c:v>Work-specific language course</c:v>
                </c:pt>
              </c:strCache>
            </c:strRef>
          </c:tx>
          <c:spPr>
            <a:solidFill>
              <a:srgbClr val="FAA519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9'!$G$14:$G$43</c:f>
              <c:strCache/>
            </c:strRef>
          </c:cat>
          <c:val>
            <c:numRef>
              <c:f>'Fig 9'!$Q$14:$Q$43</c:f>
              <c:numCache/>
            </c:numRef>
          </c:val>
        </c:ser>
        <c:ser>
          <c:idx val="2"/>
          <c:order val="4"/>
          <c:tx>
            <c:strRef>
              <c:f>'Fig 9'!$R$12:$R$13</c:f>
              <c:strCache>
                <c:ptCount val="1"/>
                <c:pt idx="0">
                  <c:v>Language courses not available or not affordable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9'!$G$14:$G$43</c:f>
              <c:strCache/>
            </c:strRef>
          </c:cat>
          <c:val>
            <c:numRef>
              <c:f>'Fig 9'!$R$14:$R$43</c:f>
              <c:numCache/>
            </c:numRef>
          </c:val>
        </c:ser>
        <c:ser>
          <c:idx val="3"/>
          <c:order val="5"/>
          <c:tx>
            <c:strRef>
              <c:f>'Fig 9'!$S$12:$S$13</c:f>
              <c:strCache>
                <c:ptCount val="1"/>
                <c:pt idx="0">
                  <c:v>Language skills sufficient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9'!$G$14:$G$43</c:f>
              <c:strCache/>
            </c:strRef>
          </c:cat>
          <c:val>
            <c:numRef>
              <c:f>'Fig 9'!$S$14:$S$43</c:f>
              <c:numCache/>
            </c:numRef>
          </c:val>
        </c:ser>
        <c:ser>
          <c:idx val="4"/>
          <c:order val="6"/>
          <c:tx>
            <c:strRef>
              <c:f>'Fig 9'!$T$12:$T$13</c:f>
              <c:strCache>
                <c:ptCount val="1"/>
                <c:pt idx="0">
                  <c:v>Other reason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9'!$G$14:$G$43</c:f>
              <c:strCache/>
            </c:strRef>
          </c:cat>
          <c:val>
            <c:numRef>
              <c:f>'Fig 9'!$T$14:$T$43</c:f>
              <c:numCache/>
            </c:numRef>
          </c:val>
        </c:ser>
        <c:overlap val="100"/>
        <c:axId val="48455137"/>
        <c:axId val="33443050"/>
      </c:barChart>
      <c:catAx>
        <c:axId val="48455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43050"/>
        <c:crosses val="autoZero"/>
        <c:auto val="1"/>
        <c:lblOffset val="100"/>
        <c:noMultiLvlLbl val="0"/>
      </c:catAx>
      <c:valAx>
        <c:axId val="33443050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845513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0.01375"/>
          <c:y val="0.672"/>
          <c:w val="0.96475"/>
          <c:h val="0.218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905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(lfso_21obst01)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8</xdr:row>
      <xdr:rowOff>9525</xdr:rowOff>
    </xdr:from>
    <xdr:to>
      <xdr:col>29</xdr:col>
      <xdr:colOff>400050</xdr:colOff>
      <xdr:row>51</xdr:row>
      <xdr:rowOff>123825</xdr:rowOff>
    </xdr:to>
    <xdr:graphicFrame macro="">
      <xdr:nvGraphicFramePr>
        <xdr:cNvPr id="2" name="Chart 1"/>
        <xdr:cNvGraphicFramePr/>
      </xdr:nvGraphicFramePr>
      <xdr:xfrm>
        <a:off x="13077825" y="1219200"/>
        <a:ext cx="9525000" cy="660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7219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Data for Oceania not available due to very low reliability.</a:t>
          </a:r>
        </a:p>
        <a:p>
          <a:r>
            <a:rPr lang="en-GB" sz="1200">
              <a:latin typeface="Arial" panose="020B0604020202020204" pitchFamily="34" charset="0"/>
            </a:rPr>
            <a:t>(*) Data for North America by main obstacle not available due to very low reliability.</a:t>
          </a:r>
        </a:p>
        <a:p>
          <a:r>
            <a:rPr lang="en-GB" sz="1200">
              <a:latin typeface="Arial" panose="020B0604020202020204" pitchFamily="34" charset="0"/>
            </a:rPr>
            <a:t>‘Citizenship or residence permit’ for people born in Asia with low reliability.</a:t>
          </a:r>
        </a:p>
        <a:p>
          <a:r>
            <a:rPr lang="en-GB" sz="1200">
              <a:latin typeface="Arial" panose="020B0604020202020204" pitchFamily="34" charset="0"/>
            </a:rPr>
            <a:t>‘Discrimination due to foreign origin’ for people born in Caribbean, Central and South America with low reliability.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ad hoc extraction from EU-LFS Module 2021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142875</xdr:rowOff>
    </xdr:from>
    <xdr:to>
      <xdr:col>10</xdr:col>
      <xdr:colOff>247650</xdr:colOff>
      <xdr:row>73</xdr:row>
      <xdr:rowOff>66675</xdr:rowOff>
    </xdr:to>
    <xdr:graphicFrame macro="">
      <xdr:nvGraphicFramePr>
        <xdr:cNvPr id="2" name="Chart 2"/>
        <xdr:cNvGraphicFramePr/>
      </xdr:nvGraphicFramePr>
      <xdr:xfrm>
        <a:off x="0" y="4410075"/>
        <a:ext cx="8915400" cy="849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0.8945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7181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 data available due to very low reliability: Bulgaria and Romania.</a:t>
          </a:r>
        </a:p>
        <a:p>
          <a:r>
            <a:rPr lang="en-GB" sz="1200">
              <a:latin typeface="Arial" panose="020B0604020202020204" pitchFamily="34" charset="0"/>
            </a:rPr>
            <a:t>Data reliability flags are available in the Excel file attached to the article.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(lfso_21lang01)</a:t>
          </a:r>
          <a:r>
            <a:rPr lang="en-GB" sz="1200" baseline="0">
              <a:latin typeface="Arial" panose="020B0604020202020204" pitchFamily="34" charset="0"/>
            </a:rPr>
            <a:t> and </a:t>
          </a:r>
          <a:r>
            <a:rPr lang="en-GB" sz="1200">
              <a:latin typeface="Arial" panose="020B0604020202020204" pitchFamily="34" charset="0"/>
            </a:rPr>
            <a:t>ad hoc extraction</a:t>
          </a:r>
          <a:r>
            <a:rPr lang="en-GB" sz="1200" baseline="0">
              <a:latin typeface="Arial" panose="020B0604020202020204" pitchFamily="34" charset="0"/>
            </a:rPr>
            <a:t> from EU-LFS Module 2021</a:t>
          </a:r>
          <a:endParaRPr lang="en-GB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19050</xdr:rowOff>
    </xdr:from>
    <xdr:to>
      <xdr:col>15</xdr:col>
      <xdr:colOff>381000</xdr:colOff>
      <xdr:row>83</xdr:row>
      <xdr:rowOff>47625</xdr:rowOff>
    </xdr:to>
    <xdr:graphicFrame macro="">
      <xdr:nvGraphicFramePr>
        <xdr:cNvPr id="2" name="Chart 1"/>
        <xdr:cNvGraphicFramePr/>
      </xdr:nvGraphicFramePr>
      <xdr:xfrm>
        <a:off x="0" y="6343650"/>
        <a:ext cx="9525000" cy="802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381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 data available due to very low reliability: Bulgaria and Romania.</a:t>
          </a:r>
        </a:p>
        <a:p>
          <a:r>
            <a:rPr lang="en-GB" sz="1200">
              <a:latin typeface="Arial" panose="020B0604020202020204" pitchFamily="34" charset="0"/>
            </a:rPr>
            <a:t>Data reliability flags are available in the Excel file attached to the article.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(lfso_21lang01) and ad hoc extraction from EU-LFS Module 2021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8</xdr:row>
      <xdr:rowOff>19050</xdr:rowOff>
    </xdr:from>
    <xdr:to>
      <xdr:col>23</xdr:col>
      <xdr:colOff>581025</xdr:colOff>
      <xdr:row>50</xdr:row>
      <xdr:rowOff>47625</xdr:rowOff>
    </xdr:to>
    <xdr:graphicFrame macro="">
      <xdr:nvGraphicFramePr>
        <xdr:cNvPr id="2" name="Chart 1"/>
        <xdr:cNvGraphicFramePr/>
      </xdr:nvGraphicFramePr>
      <xdr:xfrm>
        <a:off x="5076825" y="1314450"/>
        <a:ext cx="9525000" cy="711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62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 data available due to very low reliability: Bulgaria and Slovakia.</a:t>
          </a:r>
        </a:p>
        <a:p>
          <a:r>
            <a:rPr lang="en-GB" sz="1200">
              <a:latin typeface="Arial" panose="020B0604020202020204" pitchFamily="34" charset="0"/>
            </a:rPr>
            <a:t>Data reliability flags are available in the Excel file attached to the article.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(lfso_21lang04 and lfso_21lang05)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19050</xdr:rowOff>
    </xdr:from>
    <xdr:to>
      <xdr:col>8</xdr:col>
      <xdr:colOff>552450</xdr:colOff>
      <xdr:row>101</xdr:row>
      <xdr:rowOff>19050</xdr:rowOff>
    </xdr:to>
    <xdr:graphicFrame macro="">
      <xdr:nvGraphicFramePr>
        <xdr:cNvPr id="2" name="Chart 1"/>
        <xdr:cNvGraphicFramePr/>
      </xdr:nvGraphicFramePr>
      <xdr:xfrm>
        <a:off x="0" y="8439150"/>
        <a:ext cx="9525000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5</xdr:row>
      <xdr:rowOff>9525</xdr:rowOff>
    </xdr:from>
    <xdr:to>
      <xdr:col>23</xdr:col>
      <xdr:colOff>390525</xdr:colOff>
      <xdr:row>47</xdr:row>
      <xdr:rowOff>9525</xdr:rowOff>
    </xdr:to>
    <xdr:graphicFrame macro="">
      <xdr:nvGraphicFramePr>
        <xdr:cNvPr id="2" name="Chart 1"/>
        <xdr:cNvGraphicFramePr/>
      </xdr:nvGraphicFramePr>
      <xdr:xfrm>
        <a:off x="6438900" y="771525"/>
        <a:ext cx="9525000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53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Data reliability flags are available in the Excel file attached to the article.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(lfso_21obst03)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58</xdr:row>
      <xdr:rowOff>9525</xdr:rowOff>
    </xdr:from>
    <xdr:to>
      <xdr:col>5</xdr:col>
      <xdr:colOff>638175</xdr:colOff>
      <xdr:row>101</xdr:row>
      <xdr:rowOff>114300</xdr:rowOff>
    </xdr:to>
    <xdr:graphicFrame macro="">
      <xdr:nvGraphicFramePr>
        <xdr:cNvPr id="2" name="Chart 1"/>
        <xdr:cNvGraphicFramePr/>
      </xdr:nvGraphicFramePr>
      <xdr:xfrm>
        <a:off x="0" y="8543925"/>
        <a:ext cx="952500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0.87275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53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Data not available due to very low reliability: Bulgaria, Romania and Slovakia.</a:t>
          </a:r>
        </a:p>
        <a:p>
          <a:r>
            <a:rPr lang="en-GB" sz="1200">
              <a:latin typeface="Arial" panose="020B0604020202020204" pitchFamily="34" charset="0"/>
            </a:rPr>
            <a:t>Some categories of obstacles are not shown at this level of detail due to very low data reliability.</a:t>
          </a:r>
        </a:p>
        <a:p>
          <a:r>
            <a:rPr lang="en-GB" sz="1200">
              <a:latin typeface="Arial" panose="020B0604020202020204" pitchFamily="34" charset="0"/>
            </a:rPr>
            <a:t>Data reliability flags are available in the Excel file attached to the article.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(lfso_21obst01)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</xdr:colOff>
      <xdr:row>12</xdr:row>
      <xdr:rowOff>19050</xdr:rowOff>
    </xdr:from>
    <xdr:to>
      <xdr:col>36</xdr:col>
      <xdr:colOff>390525</xdr:colOff>
      <xdr:row>51</xdr:row>
      <xdr:rowOff>133350</xdr:rowOff>
    </xdr:to>
    <xdr:graphicFrame macro="">
      <xdr:nvGraphicFramePr>
        <xdr:cNvPr id="2" name="Chart 1"/>
        <xdr:cNvGraphicFramePr/>
      </xdr:nvGraphicFramePr>
      <xdr:xfrm>
        <a:off x="21526500" y="1847850"/>
        <a:ext cx="9525000" cy="660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0.95275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9531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(lfso_21obst01)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19050</xdr:rowOff>
    </xdr:from>
    <xdr:to>
      <xdr:col>6</xdr:col>
      <xdr:colOff>504825</xdr:colOff>
      <xdr:row>73</xdr:row>
      <xdr:rowOff>123825</xdr:rowOff>
    </xdr:to>
    <xdr:graphicFrame macro="">
      <xdr:nvGraphicFramePr>
        <xdr:cNvPr id="2" name="Chart 1"/>
        <xdr:cNvGraphicFramePr/>
      </xdr:nvGraphicFramePr>
      <xdr:xfrm>
        <a:off x="0" y="4914900"/>
        <a:ext cx="952500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0.87275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53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Data not available due to very low reliability: Bulgaria, Romania and Slovakia.</a:t>
          </a:r>
        </a:p>
        <a:p>
          <a:r>
            <a:rPr lang="en-GB" sz="1200">
              <a:latin typeface="Arial" panose="020B0604020202020204" pitchFamily="34" charset="0"/>
            </a:rPr>
            <a:t>Some categories are not shown at this level of detail due to very low data reliability.</a:t>
          </a:r>
        </a:p>
        <a:p>
          <a:r>
            <a:rPr lang="en-GB" sz="1200">
              <a:latin typeface="Arial" panose="020B0604020202020204" pitchFamily="34" charset="0"/>
            </a:rPr>
            <a:t>Data reliability flags are available in the Excel file attached to the article.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(lfso_21obst02)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tabSelected="1" workbookViewId="0" topLeftCell="A4">
      <selection activeCell="G35" sqref="G35"/>
    </sheetView>
  </sheetViews>
  <sheetFormatPr defaultColWidth="9.140625" defaultRowHeight="11.25" customHeight="1"/>
  <cols>
    <col min="1" max="1" width="29.8515625" style="2" customWidth="1"/>
    <col min="2" max="4" width="10.00390625" style="2" customWidth="1"/>
    <col min="5" max="16384" width="9.140625" style="2" customWidth="1"/>
  </cols>
  <sheetData>
    <row r="1" ht="12">
      <c r="A1" s="1" t="s">
        <v>0</v>
      </c>
    </row>
    <row r="2" spans="1:2" ht="12">
      <c r="A2" s="1" t="s">
        <v>1</v>
      </c>
      <c r="B2" s="3" t="s">
        <v>2</v>
      </c>
    </row>
    <row r="3" spans="1:2" ht="12">
      <c r="A3" s="1" t="s">
        <v>3</v>
      </c>
      <c r="B3" s="1" t="s">
        <v>4</v>
      </c>
    </row>
    <row r="4" ht="12"/>
    <row r="5" spans="1:3" ht="12">
      <c r="A5" s="3" t="s">
        <v>5</v>
      </c>
      <c r="C5" s="1" t="s">
        <v>6</v>
      </c>
    </row>
    <row r="6" spans="1:3" ht="12">
      <c r="A6" s="3" t="s">
        <v>7</v>
      </c>
      <c r="C6" s="1" t="s">
        <v>8</v>
      </c>
    </row>
    <row r="7" spans="1:3" ht="12">
      <c r="A7" s="3" t="s">
        <v>9</v>
      </c>
      <c r="C7" s="1" t="s">
        <v>10</v>
      </c>
    </row>
    <row r="8" spans="1:3" ht="12">
      <c r="A8" s="3" t="s">
        <v>11</v>
      </c>
      <c r="C8" s="1" t="s">
        <v>12</v>
      </c>
    </row>
    <row r="9" spans="1:3" ht="12">
      <c r="A9" s="3" t="s">
        <v>13</v>
      </c>
      <c r="C9" s="1" t="s">
        <v>14</v>
      </c>
    </row>
    <row r="10" spans="1:3" ht="12">
      <c r="A10" s="3" t="s">
        <v>15</v>
      </c>
      <c r="C10" s="1" t="s">
        <v>16</v>
      </c>
    </row>
    <row r="11" spans="1:3" ht="12">
      <c r="A11" s="3" t="s">
        <v>17</v>
      </c>
      <c r="C11" s="1" t="s">
        <v>18</v>
      </c>
    </row>
    <row r="12" ht="12"/>
    <row r="13" spans="1:4" ht="12">
      <c r="A13" s="4" t="s">
        <v>19</v>
      </c>
      <c r="B13" s="13" t="s">
        <v>20</v>
      </c>
      <c r="C13" s="13" t="s">
        <v>21</v>
      </c>
      <c r="D13" s="13" t="s">
        <v>22</v>
      </c>
    </row>
    <row r="14" spans="1:4" ht="12">
      <c r="A14" s="5" t="s">
        <v>23</v>
      </c>
      <c r="B14" s="6" t="s">
        <v>24</v>
      </c>
      <c r="C14" s="6" t="s">
        <v>24</v>
      </c>
      <c r="D14" s="6" t="s">
        <v>24</v>
      </c>
    </row>
    <row r="15" spans="1:4" ht="12">
      <c r="A15" s="7" t="s">
        <v>20</v>
      </c>
      <c r="B15" s="8">
        <v>43795</v>
      </c>
      <c r="C15" s="9">
        <v>20947.4</v>
      </c>
      <c r="D15" s="9">
        <v>22847.5</v>
      </c>
    </row>
    <row r="16" spans="1:4" ht="12" customHeight="1">
      <c r="A16" s="7" t="s">
        <v>25</v>
      </c>
      <c r="B16" s="8">
        <f>SUM(B18:B20)</f>
        <v>35205.6</v>
      </c>
      <c r="C16" s="8">
        <f aca="true" t="shared" si="0" ref="C16:D16">SUM(C18:C20)</f>
        <v>16740.199999999997</v>
      </c>
      <c r="D16" s="8">
        <f t="shared" si="0"/>
        <v>18465.3</v>
      </c>
    </row>
    <row r="17" spans="1:7" ht="12" customHeight="1">
      <c r="A17" s="7"/>
      <c r="B17" s="8"/>
      <c r="C17" s="8"/>
      <c r="D17" s="8"/>
      <c r="E17" s="2" t="s">
        <v>20</v>
      </c>
      <c r="F17" s="2" t="s">
        <v>26</v>
      </c>
      <c r="G17" s="2" t="s">
        <v>27</v>
      </c>
    </row>
    <row r="18" spans="1:8" ht="12">
      <c r="A18" s="7" t="s">
        <v>196</v>
      </c>
      <c r="B18" s="10">
        <v>8276.3</v>
      </c>
      <c r="C18" s="11">
        <v>3717</v>
      </c>
      <c r="D18" s="10">
        <v>4559.3</v>
      </c>
      <c r="E18" s="12">
        <f>B18/B$16*100</f>
        <v>23.50847592428477</v>
      </c>
      <c r="F18" s="12">
        <f aca="true" t="shared" si="1" ref="F18:G20">C18/C$16*100</f>
        <v>22.20403579407654</v>
      </c>
      <c r="G18" s="12">
        <f t="shared" si="1"/>
        <v>24.691177505916507</v>
      </c>
      <c r="H18" s="12"/>
    </row>
    <row r="19" spans="1:8" ht="12">
      <c r="A19" s="7" t="s">
        <v>28</v>
      </c>
      <c r="B19" s="9">
        <v>4223.4</v>
      </c>
      <c r="C19" s="9">
        <v>1244.4</v>
      </c>
      <c r="D19" s="8">
        <v>2979</v>
      </c>
      <c r="E19" s="12">
        <f aca="true" t="shared" si="2" ref="E19:E20">B19/B$16*100</f>
        <v>11.996386938441612</v>
      </c>
      <c r="F19" s="12">
        <f t="shared" si="1"/>
        <v>7.433602943811904</v>
      </c>
      <c r="G19" s="12">
        <f t="shared" si="1"/>
        <v>16.13296290880733</v>
      </c>
      <c r="H19" s="12"/>
    </row>
    <row r="20" spans="1:8" ht="12">
      <c r="A20" s="7" t="s">
        <v>197</v>
      </c>
      <c r="B20" s="10">
        <v>22705.9</v>
      </c>
      <c r="C20" s="10">
        <v>11778.8</v>
      </c>
      <c r="D20" s="11">
        <v>10927</v>
      </c>
      <c r="E20" s="12">
        <f t="shared" si="2"/>
        <v>64.49513713727362</v>
      </c>
      <c r="F20" s="12">
        <f t="shared" si="1"/>
        <v>70.36236126211158</v>
      </c>
      <c r="G20" s="12">
        <f t="shared" si="1"/>
        <v>59.17585958527617</v>
      </c>
      <c r="H20" s="12"/>
    </row>
    <row r="21" spans="1:4" ht="12">
      <c r="A21" s="7"/>
      <c r="B21" s="10"/>
      <c r="C21" s="10"/>
      <c r="D21" s="11"/>
    </row>
    <row r="22" spans="1:4" ht="12">
      <c r="A22" s="7" t="s">
        <v>30</v>
      </c>
      <c r="B22" s="9">
        <v>8589.4</v>
      </c>
      <c r="C22" s="9">
        <v>4207.2</v>
      </c>
      <c r="D22" s="9">
        <v>4382.2</v>
      </c>
    </row>
    <row r="24" ht="12">
      <c r="A24" s="3" t="s">
        <v>31</v>
      </c>
    </row>
    <row r="25" spans="1:2" ht="12">
      <c r="A25" s="3" t="s">
        <v>32</v>
      </c>
      <c r="B25" s="1" t="s">
        <v>33</v>
      </c>
    </row>
    <row r="27" ht="11.45" customHeight="1">
      <c r="A27" s="2" t="s">
        <v>195</v>
      </c>
    </row>
    <row r="28" ht="11.45" customHeight="1">
      <c r="A28" s="2" t="s">
        <v>34</v>
      </c>
    </row>
    <row r="30" ht="11.45" customHeight="1">
      <c r="A30" s="2" t="s">
        <v>35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 topLeftCell="A1">
      <pane xSplit="1" ySplit="14" topLeftCell="B15" activePane="bottomRight" state="frozen"/>
      <selection pane="topRight" activeCell="A1" sqref="A1"/>
      <selection pane="bottomLeft" activeCell="A1" sqref="A1"/>
      <selection pane="bottomRight" activeCell="C38" sqref="C38"/>
    </sheetView>
  </sheetViews>
  <sheetFormatPr defaultColWidth="9.140625" defaultRowHeight="11.25" customHeight="1"/>
  <cols>
    <col min="1" max="1" width="29.8515625" style="59" customWidth="1"/>
    <col min="2" max="7" width="10.00390625" style="59" customWidth="1"/>
    <col min="8" max="16384" width="9.140625" style="59" customWidth="1"/>
  </cols>
  <sheetData>
    <row r="1" ht="11.25">
      <c r="A1" s="58" t="s">
        <v>209</v>
      </c>
    </row>
    <row r="2" spans="1:2" ht="11.25">
      <c r="A2" s="58" t="s">
        <v>1</v>
      </c>
      <c r="B2" s="60" t="s">
        <v>210</v>
      </c>
    </row>
    <row r="3" spans="1:2" ht="11.25">
      <c r="A3" s="58" t="s">
        <v>3</v>
      </c>
      <c r="B3" s="58" t="s">
        <v>186</v>
      </c>
    </row>
    <row r="5" spans="1:3" ht="11.25">
      <c r="A5" s="60" t="s">
        <v>5</v>
      </c>
      <c r="C5" s="58" t="s">
        <v>6</v>
      </c>
    </row>
    <row r="6" spans="1:3" ht="11.25">
      <c r="A6" s="60" t="s">
        <v>7</v>
      </c>
      <c r="C6" s="58" t="s">
        <v>8</v>
      </c>
    </row>
    <row r="7" spans="1:3" ht="11.25">
      <c r="A7" s="60" t="s">
        <v>11</v>
      </c>
      <c r="C7" s="58" t="s">
        <v>12</v>
      </c>
    </row>
    <row r="8" spans="1:3" ht="11.25">
      <c r="A8" s="60" t="s">
        <v>13</v>
      </c>
      <c r="C8" s="58" t="s">
        <v>14</v>
      </c>
    </row>
    <row r="9" spans="1:3" ht="11.25">
      <c r="A9" s="60" t="s">
        <v>15</v>
      </c>
      <c r="C9" s="58" t="s">
        <v>16</v>
      </c>
    </row>
    <row r="10" spans="1:3" ht="11.25">
      <c r="A10" s="60" t="s">
        <v>17</v>
      </c>
      <c r="C10" s="58" t="s">
        <v>18</v>
      </c>
    </row>
    <row r="12" spans="1:7" ht="11.25">
      <c r="A12" s="61" t="s">
        <v>23</v>
      </c>
      <c r="B12" s="82" t="s">
        <v>55</v>
      </c>
      <c r="C12" s="82" t="s">
        <v>55</v>
      </c>
      <c r="D12" s="82" t="s">
        <v>28</v>
      </c>
      <c r="E12" s="82" t="s">
        <v>28</v>
      </c>
      <c r="F12" s="82" t="s">
        <v>29</v>
      </c>
      <c r="G12" s="82" t="s">
        <v>29</v>
      </c>
    </row>
    <row r="13" spans="1:7" ht="11.25">
      <c r="A13" s="61" t="s">
        <v>19</v>
      </c>
      <c r="B13" s="62" t="s">
        <v>21</v>
      </c>
      <c r="C13" s="62" t="s">
        <v>22</v>
      </c>
      <c r="D13" s="62" t="s">
        <v>21</v>
      </c>
      <c r="E13" s="62" t="s">
        <v>22</v>
      </c>
      <c r="F13" s="62" t="s">
        <v>21</v>
      </c>
      <c r="G13" s="62" t="s">
        <v>22</v>
      </c>
    </row>
    <row r="14" spans="1:7" ht="11.25">
      <c r="A14" s="63" t="s">
        <v>36</v>
      </c>
      <c r="B14" s="64" t="s">
        <v>24</v>
      </c>
      <c r="C14" s="64" t="s">
        <v>24</v>
      </c>
      <c r="D14" s="64" t="s">
        <v>24</v>
      </c>
      <c r="E14" s="64" t="s">
        <v>24</v>
      </c>
      <c r="F14" s="64" t="s">
        <v>24</v>
      </c>
      <c r="G14" s="64" t="s">
        <v>24</v>
      </c>
    </row>
    <row r="15" spans="1:7" ht="11.25">
      <c r="A15" s="65" t="s">
        <v>20</v>
      </c>
      <c r="B15" s="66" t="s">
        <v>24</v>
      </c>
      <c r="C15" s="66" t="s">
        <v>24</v>
      </c>
      <c r="D15" s="66" t="s">
        <v>24</v>
      </c>
      <c r="E15" s="66" t="s">
        <v>24</v>
      </c>
      <c r="F15" s="66" t="s">
        <v>24</v>
      </c>
      <c r="G15" s="66" t="s">
        <v>24</v>
      </c>
    </row>
    <row r="16" spans="1:7" ht="11.25">
      <c r="A16" s="65" t="s">
        <v>37</v>
      </c>
      <c r="B16" s="67" t="s">
        <v>24</v>
      </c>
      <c r="C16" s="67" t="s">
        <v>24</v>
      </c>
      <c r="D16" s="67" t="s">
        <v>24</v>
      </c>
      <c r="E16" s="67" t="s">
        <v>24</v>
      </c>
      <c r="F16" s="67" t="s">
        <v>24</v>
      </c>
      <c r="G16" s="67" t="s">
        <v>24</v>
      </c>
    </row>
    <row r="17" spans="1:7" ht="11.25">
      <c r="A17" s="65" t="s">
        <v>187</v>
      </c>
      <c r="B17" s="66" t="s">
        <v>24</v>
      </c>
      <c r="C17" s="66" t="s">
        <v>24</v>
      </c>
      <c r="D17" s="66" t="s">
        <v>24</v>
      </c>
      <c r="E17" s="66" t="s">
        <v>24</v>
      </c>
      <c r="F17" s="66" t="s">
        <v>24</v>
      </c>
      <c r="G17" s="66" t="s">
        <v>24</v>
      </c>
    </row>
    <row r="18" spans="1:7" ht="11.25">
      <c r="A18" s="65" t="s">
        <v>38</v>
      </c>
      <c r="B18" s="67" t="s">
        <v>24</v>
      </c>
      <c r="C18" s="67" t="s">
        <v>24</v>
      </c>
      <c r="D18" s="67" t="s">
        <v>24</v>
      </c>
      <c r="E18" s="67" t="s">
        <v>24</v>
      </c>
      <c r="F18" s="67" t="s">
        <v>24</v>
      </c>
      <c r="G18" s="67" t="s">
        <v>24</v>
      </c>
    </row>
    <row r="19" spans="1:7" ht="11.25">
      <c r="A19" s="65" t="s">
        <v>44</v>
      </c>
      <c r="B19" s="66" t="s">
        <v>24</v>
      </c>
      <c r="C19" s="66" t="s">
        <v>24</v>
      </c>
      <c r="D19" s="66" t="s">
        <v>42</v>
      </c>
      <c r="E19" s="66" t="s">
        <v>42</v>
      </c>
      <c r="F19" s="66" t="s">
        <v>24</v>
      </c>
      <c r="G19" s="66" t="s">
        <v>24</v>
      </c>
    </row>
    <row r="20" spans="1:7" ht="11.25">
      <c r="A20" s="65" t="s">
        <v>40</v>
      </c>
      <c r="B20" s="67" t="s">
        <v>24</v>
      </c>
      <c r="C20" s="67" t="s">
        <v>24</v>
      </c>
      <c r="D20" s="67" t="s">
        <v>42</v>
      </c>
      <c r="E20" s="67" t="s">
        <v>42</v>
      </c>
      <c r="F20" s="67" t="s">
        <v>24</v>
      </c>
      <c r="G20" s="67" t="s">
        <v>24</v>
      </c>
    </row>
    <row r="21" spans="1:7" ht="11.25">
      <c r="A21" s="65" t="s">
        <v>188</v>
      </c>
      <c r="B21" s="66" t="s">
        <v>24</v>
      </c>
      <c r="C21" s="66" t="s">
        <v>24</v>
      </c>
      <c r="D21" s="66" t="s">
        <v>24</v>
      </c>
      <c r="E21" s="66" t="s">
        <v>24</v>
      </c>
      <c r="F21" s="66" t="s">
        <v>24</v>
      </c>
      <c r="G21" s="66" t="s">
        <v>24</v>
      </c>
    </row>
    <row r="22" spans="1:7" ht="11.25">
      <c r="A22" s="65" t="s">
        <v>41</v>
      </c>
      <c r="B22" s="67" t="s">
        <v>42</v>
      </c>
      <c r="C22" s="67" t="s">
        <v>42</v>
      </c>
      <c r="D22" s="67" t="s">
        <v>42</v>
      </c>
      <c r="E22" s="67" t="s">
        <v>42</v>
      </c>
      <c r="F22" s="67" t="s">
        <v>42</v>
      </c>
      <c r="G22" s="67" t="s">
        <v>42</v>
      </c>
    </row>
    <row r="23" spans="1:7" ht="11.25">
      <c r="A23" s="65" t="s">
        <v>43</v>
      </c>
      <c r="B23" s="66" t="s">
        <v>24</v>
      </c>
      <c r="C23" s="66" t="s">
        <v>24</v>
      </c>
      <c r="D23" s="66" t="s">
        <v>24</v>
      </c>
      <c r="E23" s="66" t="s">
        <v>24</v>
      </c>
      <c r="F23" s="66" t="s">
        <v>24</v>
      </c>
      <c r="G23" s="66" t="s">
        <v>24</v>
      </c>
    </row>
    <row r="24" spans="1:7" ht="11.25">
      <c r="A24" s="65" t="s">
        <v>45</v>
      </c>
      <c r="B24" s="67" t="s">
        <v>24</v>
      </c>
      <c r="C24" s="67" t="s">
        <v>24</v>
      </c>
      <c r="D24" s="67" t="s">
        <v>42</v>
      </c>
      <c r="E24" s="67" t="s">
        <v>24</v>
      </c>
      <c r="F24" s="67" t="s">
        <v>24</v>
      </c>
      <c r="G24" s="67" t="s">
        <v>24</v>
      </c>
    </row>
    <row r="25" spans="1:7" ht="11.25">
      <c r="A25" s="65" t="s">
        <v>30</v>
      </c>
      <c r="B25" s="66" t="s">
        <v>42</v>
      </c>
      <c r="C25" s="66" t="s">
        <v>42</v>
      </c>
      <c r="D25" s="66" t="s">
        <v>42</v>
      </c>
      <c r="E25" s="66" t="s">
        <v>42</v>
      </c>
      <c r="F25" s="66" t="s">
        <v>24</v>
      </c>
      <c r="G25" s="66" t="s">
        <v>24</v>
      </c>
    </row>
    <row r="28" ht="11.25">
      <c r="A28" s="60" t="s">
        <v>46</v>
      </c>
    </row>
    <row r="29" spans="1:2" ht="11.25">
      <c r="A29" s="60" t="s">
        <v>42</v>
      </c>
      <c r="B29" s="58" t="s">
        <v>47</v>
      </c>
    </row>
  </sheetData>
  <mergeCells count="3">
    <mergeCell ref="B12:C12"/>
    <mergeCell ref="D12:E12"/>
    <mergeCell ref="F12:G1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 topLeftCell="A1">
      <pane xSplit="1" ySplit="14" topLeftCell="B15" activePane="bottomRight" state="frozen"/>
      <selection pane="topRight" activeCell="A1" sqref="A1"/>
      <selection pane="bottomLeft" activeCell="A1" sqref="A1"/>
      <selection pane="bottomRight" activeCell="A48" sqref="A48:B49"/>
    </sheetView>
  </sheetViews>
  <sheetFormatPr defaultColWidth="9.140625" defaultRowHeight="11.25" customHeight="1"/>
  <cols>
    <col min="1" max="1" width="29.8515625" style="59" customWidth="1"/>
    <col min="2" max="2" width="10.00390625" style="59" customWidth="1"/>
    <col min="3" max="9" width="19.8515625" style="59" customWidth="1"/>
    <col min="10" max="11" width="10.00390625" style="59" customWidth="1"/>
    <col min="12" max="12" width="11.00390625" style="59" customWidth="1"/>
    <col min="13" max="16384" width="9.140625" style="59" customWidth="1"/>
  </cols>
  <sheetData>
    <row r="1" ht="11.25">
      <c r="A1" s="58" t="s">
        <v>211</v>
      </c>
    </row>
    <row r="2" spans="1:2" ht="11.25">
      <c r="A2" s="58" t="s">
        <v>1</v>
      </c>
      <c r="B2" s="60" t="s">
        <v>51</v>
      </c>
    </row>
    <row r="3" spans="1:2" ht="11.25">
      <c r="A3" s="58" t="s">
        <v>3</v>
      </c>
      <c r="B3" s="58" t="s">
        <v>186</v>
      </c>
    </row>
    <row r="5" spans="1:3" ht="11.25">
      <c r="A5" s="60" t="s">
        <v>5</v>
      </c>
      <c r="C5" s="58" t="s">
        <v>6</v>
      </c>
    </row>
    <row r="6" spans="1:3" ht="11.25">
      <c r="A6" s="60" t="s">
        <v>7</v>
      </c>
      <c r="C6" s="58" t="s">
        <v>8</v>
      </c>
    </row>
    <row r="7" spans="1:3" ht="11.25">
      <c r="A7" s="60" t="s">
        <v>9</v>
      </c>
      <c r="C7" s="58" t="s">
        <v>10</v>
      </c>
    </row>
    <row r="8" spans="1:3" ht="11.25">
      <c r="A8" s="60" t="s">
        <v>11</v>
      </c>
      <c r="C8" s="58" t="s">
        <v>12</v>
      </c>
    </row>
    <row r="9" spans="1:3" ht="11.25">
      <c r="A9" s="60" t="s">
        <v>54</v>
      </c>
      <c r="C9" s="58" t="s">
        <v>20</v>
      </c>
    </row>
    <row r="10" spans="1:3" ht="11.25">
      <c r="A10" s="60" t="s">
        <v>13</v>
      </c>
      <c r="C10" s="58" t="s">
        <v>14</v>
      </c>
    </row>
    <row r="11" spans="1:3" ht="11.25">
      <c r="A11" s="60" t="s">
        <v>17</v>
      </c>
      <c r="C11" s="58" t="s">
        <v>18</v>
      </c>
    </row>
    <row r="13" spans="1:12" ht="11.25">
      <c r="A13" s="61" t="s">
        <v>23</v>
      </c>
      <c r="B13" s="62" t="s">
        <v>20</v>
      </c>
      <c r="C13" s="62" t="s">
        <v>55</v>
      </c>
      <c r="D13" s="62" t="s">
        <v>56</v>
      </c>
      <c r="E13" s="62" t="s">
        <v>57</v>
      </c>
      <c r="F13" s="62" t="s">
        <v>58</v>
      </c>
      <c r="G13" s="62" t="s">
        <v>59</v>
      </c>
      <c r="H13" s="62" t="s">
        <v>60</v>
      </c>
      <c r="I13" s="62" t="s">
        <v>28</v>
      </c>
      <c r="J13" s="62" t="s">
        <v>61</v>
      </c>
      <c r="K13" s="62" t="s">
        <v>29</v>
      </c>
      <c r="L13" s="62" t="s">
        <v>30</v>
      </c>
    </row>
    <row r="14" spans="1:12" ht="11.25">
      <c r="A14" s="63" t="s">
        <v>212</v>
      </c>
      <c r="B14" s="64" t="s">
        <v>24</v>
      </c>
      <c r="C14" s="64" t="s">
        <v>24</v>
      </c>
      <c r="D14" s="64" t="s">
        <v>24</v>
      </c>
      <c r="E14" s="64" t="s">
        <v>24</v>
      </c>
      <c r="F14" s="64" t="s">
        <v>24</v>
      </c>
      <c r="G14" s="64" t="s">
        <v>24</v>
      </c>
      <c r="H14" s="64" t="s">
        <v>24</v>
      </c>
      <c r="I14" s="64" t="s">
        <v>24</v>
      </c>
      <c r="J14" s="64" t="s">
        <v>24</v>
      </c>
      <c r="K14" s="64" t="s">
        <v>24</v>
      </c>
      <c r="L14" s="64" t="s">
        <v>24</v>
      </c>
    </row>
    <row r="15" spans="1:12" ht="11.25">
      <c r="A15" s="65" t="s">
        <v>16</v>
      </c>
      <c r="B15" s="66" t="s">
        <v>24</v>
      </c>
      <c r="C15" s="66" t="s">
        <v>24</v>
      </c>
      <c r="D15" s="66" t="s">
        <v>24</v>
      </c>
      <c r="E15" s="66" t="s">
        <v>24</v>
      </c>
      <c r="F15" s="66" t="s">
        <v>24</v>
      </c>
      <c r="G15" s="66" t="s">
        <v>24</v>
      </c>
      <c r="H15" s="66" t="s">
        <v>24</v>
      </c>
      <c r="I15" s="66" t="s">
        <v>24</v>
      </c>
      <c r="J15" s="66" t="s">
        <v>24</v>
      </c>
      <c r="K15" s="66" t="s">
        <v>24</v>
      </c>
      <c r="L15" s="66" t="s">
        <v>24</v>
      </c>
    </row>
    <row r="16" spans="1:12" ht="11.25">
      <c r="A16" s="65" t="s">
        <v>213</v>
      </c>
      <c r="B16" s="67" t="s">
        <v>24</v>
      </c>
      <c r="C16" s="67" t="s">
        <v>24</v>
      </c>
      <c r="D16" s="67" t="s">
        <v>24</v>
      </c>
      <c r="E16" s="67" t="s">
        <v>24</v>
      </c>
      <c r="F16" s="67" t="s">
        <v>24</v>
      </c>
      <c r="G16" s="67" t="s">
        <v>24</v>
      </c>
      <c r="H16" s="67" t="s">
        <v>24</v>
      </c>
      <c r="I16" s="67" t="s">
        <v>24</v>
      </c>
      <c r="J16" s="67" t="s">
        <v>24</v>
      </c>
      <c r="K16" s="67" t="s">
        <v>24</v>
      </c>
      <c r="L16" s="67" t="s">
        <v>24</v>
      </c>
    </row>
    <row r="17" spans="1:12" ht="11.25">
      <c r="A17" s="65" t="s">
        <v>76</v>
      </c>
      <c r="B17" s="66" t="s">
        <v>24</v>
      </c>
      <c r="C17" s="66" t="s">
        <v>24</v>
      </c>
      <c r="D17" s="66" t="s">
        <v>24</v>
      </c>
      <c r="E17" s="66" t="s">
        <v>24</v>
      </c>
      <c r="F17" s="66" t="s">
        <v>24</v>
      </c>
      <c r="G17" s="66" t="s">
        <v>24</v>
      </c>
      <c r="H17" s="66" t="s">
        <v>24</v>
      </c>
      <c r="I17" s="66" t="s">
        <v>24</v>
      </c>
      <c r="J17" s="66" t="s">
        <v>24</v>
      </c>
      <c r="K17" s="66" t="s">
        <v>24</v>
      </c>
      <c r="L17" s="66" t="s">
        <v>24</v>
      </c>
    </row>
    <row r="18" spans="1:12" ht="11.25">
      <c r="A18" s="65" t="s">
        <v>214</v>
      </c>
      <c r="B18" s="67" t="s">
        <v>24</v>
      </c>
      <c r="C18" s="67" t="s">
        <v>42</v>
      </c>
      <c r="D18" s="67" t="s">
        <v>42</v>
      </c>
      <c r="E18" s="67" t="s">
        <v>42</v>
      </c>
      <c r="F18" s="67" t="s">
        <v>24</v>
      </c>
      <c r="G18" s="67" t="s">
        <v>24</v>
      </c>
      <c r="H18" s="67" t="s">
        <v>42</v>
      </c>
      <c r="I18" s="67" t="s">
        <v>42</v>
      </c>
      <c r="J18" s="67" t="s">
        <v>42</v>
      </c>
      <c r="K18" s="67" t="s">
        <v>42</v>
      </c>
      <c r="L18" s="67" t="s">
        <v>24</v>
      </c>
    </row>
    <row r="19" spans="1:12" ht="11.25">
      <c r="A19" s="65" t="s">
        <v>82</v>
      </c>
      <c r="B19" s="66" t="s">
        <v>24</v>
      </c>
      <c r="C19" s="66" t="s">
        <v>24</v>
      </c>
      <c r="D19" s="66" t="s">
        <v>24</v>
      </c>
      <c r="E19" s="66" t="s">
        <v>42</v>
      </c>
      <c r="F19" s="66" t="s">
        <v>42</v>
      </c>
      <c r="G19" s="66" t="s">
        <v>42</v>
      </c>
      <c r="H19" s="66" t="s">
        <v>24</v>
      </c>
      <c r="I19" s="66" t="s">
        <v>24</v>
      </c>
      <c r="J19" s="66" t="s">
        <v>24</v>
      </c>
      <c r="K19" s="66" t="s">
        <v>24</v>
      </c>
      <c r="L19" s="66" t="s">
        <v>42</v>
      </c>
    </row>
    <row r="20" spans="1:12" ht="11.25">
      <c r="A20" s="65" t="s">
        <v>71</v>
      </c>
      <c r="B20" s="67" t="s">
        <v>24</v>
      </c>
      <c r="C20" s="67" t="s">
        <v>24</v>
      </c>
      <c r="D20" s="67" t="s">
        <v>24</v>
      </c>
      <c r="E20" s="67" t="s">
        <v>24</v>
      </c>
      <c r="F20" s="67" t="s">
        <v>42</v>
      </c>
      <c r="G20" s="67" t="s">
        <v>24</v>
      </c>
      <c r="H20" s="67" t="s">
        <v>24</v>
      </c>
      <c r="I20" s="67" t="s">
        <v>24</v>
      </c>
      <c r="J20" s="67" t="s">
        <v>24</v>
      </c>
      <c r="K20" s="67" t="s">
        <v>24</v>
      </c>
      <c r="L20" s="67" t="s">
        <v>24</v>
      </c>
    </row>
    <row r="21" spans="1:12" ht="11.25">
      <c r="A21" s="65" t="s">
        <v>215</v>
      </c>
      <c r="B21" s="66" t="s">
        <v>24</v>
      </c>
      <c r="C21" s="66" t="s">
        <v>24</v>
      </c>
      <c r="D21" s="66" t="s">
        <v>24</v>
      </c>
      <c r="E21" s="66" t="s">
        <v>24</v>
      </c>
      <c r="F21" s="66" t="s">
        <v>42</v>
      </c>
      <c r="G21" s="66" t="s">
        <v>42</v>
      </c>
      <c r="H21" s="66" t="s">
        <v>24</v>
      </c>
      <c r="I21" s="66" t="s">
        <v>24</v>
      </c>
      <c r="J21" s="66" t="s">
        <v>24</v>
      </c>
      <c r="K21" s="66" t="s">
        <v>24</v>
      </c>
      <c r="L21" s="66" t="s">
        <v>24</v>
      </c>
    </row>
    <row r="22" spans="1:12" ht="11.25">
      <c r="A22" s="65" t="s">
        <v>80</v>
      </c>
      <c r="B22" s="67" t="s">
        <v>24</v>
      </c>
      <c r="C22" s="67" t="s">
        <v>24</v>
      </c>
      <c r="D22" s="67" t="s">
        <v>24</v>
      </c>
      <c r="E22" s="67" t="s">
        <v>24</v>
      </c>
      <c r="F22" s="67" t="s">
        <v>42</v>
      </c>
      <c r="G22" s="67" t="s">
        <v>42</v>
      </c>
      <c r="H22" s="67" t="s">
        <v>24</v>
      </c>
      <c r="I22" s="67" t="s">
        <v>42</v>
      </c>
      <c r="J22" s="67" t="s">
        <v>42</v>
      </c>
      <c r="K22" s="67" t="s">
        <v>24</v>
      </c>
      <c r="L22" s="67" t="s">
        <v>24</v>
      </c>
    </row>
    <row r="23" spans="1:12" ht="11.25">
      <c r="A23" s="65" t="s">
        <v>81</v>
      </c>
      <c r="B23" s="66" t="s">
        <v>24</v>
      </c>
      <c r="C23" s="66" t="s">
        <v>24</v>
      </c>
      <c r="D23" s="66" t="s">
        <v>24</v>
      </c>
      <c r="E23" s="66" t="s">
        <v>24</v>
      </c>
      <c r="F23" s="66" t="s">
        <v>42</v>
      </c>
      <c r="G23" s="66" t="s">
        <v>42</v>
      </c>
      <c r="H23" s="66" t="s">
        <v>24</v>
      </c>
      <c r="I23" s="66" t="s">
        <v>24</v>
      </c>
      <c r="J23" s="66" t="s">
        <v>24</v>
      </c>
      <c r="K23" s="66" t="s">
        <v>24</v>
      </c>
      <c r="L23" s="66" t="s">
        <v>24</v>
      </c>
    </row>
    <row r="24" spans="1:12" ht="11.25">
      <c r="A24" s="65" t="s">
        <v>77</v>
      </c>
      <c r="B24" s="67" t="s">
        <v>24</v>
      </c>
      <c r="C24" s="67" t="s">
        <v>24</v>
      </c>
      <c r="D24" s="67" t="s">
        <v>24</v>
      </c>
      <c r="E24" s="67" t="s">
        <v>24</v>
      </c>
      <c r="F24" s="67" t="s">
        <v>24</v>
      </c>
      <c r="G24" s="67" t="s">
        <v>24</v>
      </c>
      <c r="H24" s="67" t="s">
        <v>24</v>
      </c>
      <c r="I24" s="67" t="s">
        <v>24</v>
      </c>
      <c r="J24" s="67" t="s">
        <v>24</v>
      </c>
      <c r="K24" s="67" t="s">
        <v>24</v>
      </c>
      <c r="L24" s="67" t="s">
        <v>24</v>
      </c>
    </row>
    <row r="25" spans="1:12" ht="11.25">
      <c r="A25" s="65" t="s">
        <v>72</v>
      </c>
      <c r="B25" s="66" t="s">
        <v>24</v>
      </c>
      <c r="C25" s="66" t="s">
        <v>24</v>
      </c>
      <c r="D25" s="66" t="s">
        <v>24</v>
      </c>
      <c r="E25" s="66" t="s">
        <v>24</v>
      </c>
      <c r="F25" s="66" t="s">
        <v>24</v>
      </c>
      <c r="G25" s="66" t="s">
        <v>24</v>
      </c>
      <c r="H25" s="66" t="s">
        <v>24</v>
      </c>
      <c r="I25" s="66" t="s">
        <v>24</v>
      </c>
      <c r="J25" s="66" t="s">
        <v>24</v>
      </c>
      <c r="K25" s="66" t="s">
        <v>24</v>
      </c>
      <c r="L25" s="66" t="s">
        <v>24</v>
      </c>
    </row>
    <row r="26" spans="1:12" ht="11.25">
      <c r="A26" s="65" t="s">
        <v>68</v>
      </c>
      <c r="B26" s="67" t="s">
        <v>24</v>
      </c>
      <c r="C26" s="67" t="s">
        <v>24</v>
      </c>
      <c r="D26" s="67" t="s">
        <v>24</v>
      </c>
      <c r="E26" s="67" t="s">
        <v>24</v>
      </c>
      <c r="F26" s="67" t="s">
        <v>24</v>
      </c>
      <c r="G26" s="67" t="s">
        <v>24</v>
      </c>
      <c r="H26" s="67" t="s">
        <v>24</v>
      </c>
      <c r="I26" s="67" t="s">
        <v>24</v>
      </c>
      <c r="J26" s="67" t="s">
        <v>24</v>
      </c>
      <c r="K26" s="67" t="s">
        <v>24</v>
      </c>
      <c r="L26" s="67" t="s">
        <v>42</v>
      </c>
    </row>
    <row r="27" spans="1:12" ht="11.25">
      <c r="A27" s="65" t="s">
        <v>78</v>
      </c>
      <c r="B27" s="66" t="s">
        <v>24</v>
      </c>
      <c r="C27" s="66" t="s">
        <v>24</v>
      </c>
      <c r="D27" s="66" t="s">
        <v>42</v>
      </c>
      <c r="E27" s="66" t="s">
        <v>42</v>
      </c>
      <c r="F27" s="66" t="s">
        <v>42</v>
      </c>
      <c r="G27" s="66" t="s">
        <v>42</v>
      </c>
      <c r="H27" s="66" t="s">
        <v>42</v>
      </c>
      <c r="I27" s="66" t="s">
        <v>24</v>
      </c>
      <c r="J27" s="66" t="s">
        <v>42</v>
      </c>
      <c r="K27" s="66" t="s">
        <v>24</v>
      </c>
      <c r="L27" s="66" t="s">
        <v>42</v>
      </c>
    </row>
    <row r="28" spans="1:12" ht="11.25">
      <c r="A28" s="65" t="s">
        <v>65</v>
      </c>
      <c r="B28" s="67" t="s">
        <v>24</v>
      </c>
      <c r="C28" s="67" t="s">
        <v>24</v>
      </c>
      <c r="D28" s="67" t="s">
        <v>24</v>
      </c>
      <c r="E28" s="67" t="s">
        <v>24</v>
      </c>
      <c r="F28" s="67" t="s">
        <v>24</v>
      </c>
      <c r="G28" s="67" t="s">
        <v>24</v>
      </c>
      <c r="H28" s="67" t="s">
        <v>24</v>
      </c>
      <c r="I28" s="67" t="s">
        <v>24</v>
      </c>
      <c r="J28" s="67" t="s">
        <v>24</v>
      </c>
      <c r="K28" s="67" t="s">
        <v>24</v>
      </c>
      <c r="L28" s="67" t="s">
        <v>24</v>
      </c>
    </row>
    <row r="29" spans="1:12" ht="11.25">
      <c r="A29" s="65" t="s">
        <v>85</v>
      </c>
      <c r="B29" s="66" t="s">
        <v>24</v>
      </c>
      <c r="C29" s="66" t="s">
        <v>24</v>
      </c>
      <c r="D29" s="66" t="s">
        <v>24</v>
      </c>
      <c r="E29" s="66" t="s">
        <v>42</v>
      </c>
      <c r="F29" s="66" t="s">
        <v>42</v>
      </c>
      <c r="G29" s="66" t="s">
        <v>24</v>
      </c>
      <c r="H29" s="66" t="s">
        <v>24</v>
      </c>
      <c r="I29" s="66" t="s">
        <v>24</v>
      </c>
      <c r="J29" s="66" t="s">
        <v>24</v>
      </c>
      <c r="K29" s="66" t="s">
        <v>24</v>
      </c>
      <c r="L29" s="66" t="s">
        <v>24</v>
      </c>
    </row>
    <row r="30" spans="1:12" ht="11.25">
      <c r="A30" s="65" t="s">
        <v>87</v>
      </c>
      <c r="B30" s="67" t="s">
        <v>24</v>
      </c>
      <c r="C30" s="67" t="s">
        <v>24</v>
      </c>
      <c r="D30" s="67" t="s">
        <v>42</v>
      </c>
      <c r="E30" s="67" t="s">
        <v>42</v>
      </c>
      <c r="F30" s="67" t="s">
        <v>24</v>
      </c>
      <c r="G30" s="67" t="s">
        <v>42</v>
      </c>
      <c r="H30" s="67" t="s">
        <v>42</v>
      </c>
      <c r="I30" s="67" t="s">
        <v>42</v>
      </c>
      <c r="J30" s="67" t="s">
        <v>42</v>
      </c>
      <c r="K30" s="67" t="s">
        <v>24</v>
      </c>
      <c r="L30" s="67" t="s">
        <v>24</v>
      </c>
    </row>
    <row r="31" spans="1:12" ht="11.25">
      <c r="A31" s="65" t="s">
        <v>88</v>
      </c>
      <c r="B31" s="66" t="s">
        <v>24</v>
      </c>
      <c r="C31" s="66" t="s">
        <v>24</v>
      </c>
      <c r="D31" s="66" t="s">
        <v>42</v>
      </c>
      <c r="E31" s="66" t="s">
        <v>42</v>
      </c>
      <c r="F31" s="66" t="s">
        <v>42</v>
      </c>
      <c r="G31" s="66" t="s">
        <v>24</v>
      </c>
      <c r="H31" s="66" t="s">
        <v>42</v>
      </c>
      <c r="I31" s="66" t="s">
        <v>24</v>
      </c>
      <c r="J31" s="66" t="s">
        <v>42</v>
      </c>
      <c r="K31" s="66" t="s">
        <v>24</v>
      </c>
      <c r="L31" s="66" t="s">
        <v>24</v>
      </c>
    </row>
    <row r="32" spans="1:12" ht="11.25">
      <c r="A32" s="65" t="s">
        <v>73</v>
      </c>
      <c r="B32" s="67" t="s">
        <v>24</v>
      </c>
      <c r="C32" s="67" t="s">
        <v>24</v>
      </c>
      <c r="D32" s="67" t="s">
        <v>24</v>
      </c>
      <c r="E32" s="67" t="s">
        <v>24</v>
      </c>
      <c r="F32" s="67" t="s">
        <v>24</v>
      </c>
      <c r="G32" s="67" t="s">
        <v>24</v>
      </c>
      <c r="H32" s="67" t="s">
        <v>24</v>
      </c>
      <c r="I32" s="67" t="s">
        <v>24</v>
      </c>
      <c r="J32" s="67" t="s">
        <v>24</v>
      </c>
      <c r="K32" s="67" t="s">
        <v>24</v>
      </c>
      <c r="L32" s="67" t="s">
        <v>24</v>
      </c>
    </row>
    <row r="33" spans="1:12" ht="11.25">
      <c r="A33" s="65" t="s">
        <v>83</v>
      </c>
      <c r="B33" s="66" t="s">
        <v>24</v>
      </c>
      <c r="C33" s="66" t="s">
        <v>24</v>
      </c>
      <c r="D33" s="66" t="s">
        <v>42</v>
      </c>
      <c r="E33" s="66" t="s">
        <v>42</v>
      </c>
      <c r="F33" s="66" t="s">
        <v>42</v>
      </c>
      <c r="G33" s="66" t="s">
        <v>42</v>
      </c>
      <c r="H33" s="66" t="s">
        <v>24</v>
      </c>
      <c r="I33" s="66" t="s">
        <v>24</v>
      </c>
      <c r="J33" s="66" t="s">
        <v>42</v>
      </c>
      <c r="K33" s="66" t="s">
        <v>24</v>
      </c>
      <c r="L33" s="66" t="s">
        <v>24</v>
      </c>
    </row>
    <row r="34" spans="1:12" ht="11.25">
      <c r="A34" s="65" t="s">
        <v>84</v>
      </c>
      <c r="B34" s="67" t="s">
        <v>24</v>
      </c>
      <c r="C34" s="67" t="s">
        <v>24</v>
      </c>
      <c r="D34" s="67" t="s">
        <v>24</v>
      </c>
      <c r="E34" s="67" t="s">
        <v>42</v>
      </c>
      <c r="F34" s="67" t="s">
        <v>42</v>
      </c>
      <c r="G34" s="67" t="s">
        <v>42</v>
      </c>
      <c r="H34" s="67" t="s">
        <v>42</v>
      </c>
      <c r="I34" s="67" t="s">
        <v>24</v>
      </c>
      <c r="J34" s="67" t="s">
        <v>42</v>
      </c>
      <c r="K34" s="67" t="s">
        <v>24</v>
      </c>
      <c r="L34" s="67" t="s">
        <v>24</v>
      </c>
    </row>
    <row r="35" spans="1:12" ht="11.25">
      <c r="A35" s="65" t="s">
        <v>69</v>
      </c>
      <c r="B35" s="66" t="s">
        <v>24</v>
      </c>
      <c r="C35" s="66" t="s">
        <v>24</v>
      </c>
      <c r="D35" s="66" t="s">
        <v>24</v>
      </c>
      <c r="E35" s="66" t="s">
        <v>24</v>
      </c>
      <c r="F35" s="66" t="s">
        <v>24</v>
      </c>
      <c r="G35" s="66" t="s">
        <v>24</v>
      </c>
      <c r="H35" s="66" t="s">
        <v>24</v>
      </c>
      <c r="I35" s="66" t="s">
        <v>24</v>
      </c>
      <c r="J35" s="66" t="s">
        <v>24</v>
      </c>
      <c r="K35" s="66" t="s">
        <v>24</v>
      </c>
      <c r="L35" s="66" t="s">
        <v>24</v>
      </c>
    </row>
    <row r="36" spans="1:12" ht="11.25">
      <c r="A36" s="65" t="s">
        <v>74</v>
      </c>
      <c r="B36" s="67" t="s">
        <v>24</v>
      </c>
      <c r="C36" s="67" t="s">
        <v>24</v>
      </c>
      <c r="D36" s="67" t="s">
        <v>24</v>
      </c>
      <c r="E36" s="67" t="s">
        <v>24</v>
      </c>
      <c r="F36" s="67" t="s">
        <v>24</v>
      </c>
      <c r="G36" s="67" t="s">
        <v>24</v>
      </c>
      <c r="H36" s="67" t="s">
        <v>24</v>
      </c>
      <c r="I36" s="67" t="s">
        <v>24</v>
      </c>
      <c r="J36" s="67" t="s">
        <v>24</v>
      </c>
      <c r="K36" s="67" t="s">
        <v>24</v>
      </c>
      <c r="L36" s="67" t="s">
        <v>24</v>
      </c>
    </row>
    <row r="37" spans="1:12" ht="11.25">
      <c r="A37" s="65" t="s">
        <v>70</v>
      </c>
      <c r="B37" s="66" t="s">
        <v>24</v>
      </c>
      <c r="C37" s="66" t="s">
        <v>24</v>
      </c>
      <c r="D37" s="66" t="s">
        <v>42</v>
      </c>
      <c r="E37" s="66" t="s">
        <v>42</v>
      </c>
      <c r="F37" s="66" t="s">
        <v>42</v>
      </c>
      <c r="G37" s="66" t="s">
        <v>42</v>
      </c>
      <c r="H37" s="66" t="s">
        <v>42</v>
      </c>
      <c r="I37" s="66" t="s">
        <v>42</v>
      </c>
      <c r="J37" s="66" t="s">
        <v>42</v>
      </c>
      <c r="K37" s="66" t="s">
        <v>24</v>
      </c>
      <c r="L37" s="66" t="s">
        <v>42</v>
      </c>
    </row>
    <row r="38" spans="1:12" ht="11.25">
      <c r="A38" s="65" t="s">
        <v>79</v>
      </c>
      <c r="B38" s="67" t="s">
        <v>24</v>
      </c>
      <c r="C38" s="67" t="s">
        <v>24</v>
      </c>
      <c r="D38" s="67" t="s">
        <v>42</v>
      </c>
      <c r="E38" s="67" t="s">
        <v>42</v>
      </c>
      <c r="F38" s="67" t="s">
        <v>42</v>
      </c>
      <c r="G38" s="67" t="s">
        <v>42</v>
      </c>
      <c r="H38" s="67" t="s">
        <v>24</v>
      </c>
      <c r="I38" s="67" t="s">
        <v>24</v>
      </c>
      <c r="J38" s="67" t="s">
        <v>24</v>
      </c>
      <c r="K38" s="67" t="s">
        <v>24</v>
      </c>
      <c r="L38" s="67" t="s">
        <v>24</v>
      </c>
    </row>
    <row r="39" spans="1:12" ht="11.25">
      <c r="A39" s="65" t="s">
        <v>170</v>
      </c>
      <c r="B39" s="66" t="s">
        <v>24</v>
      </c>
      <c r="C39" s="66" t="s">
        <v>42</v>
      </c>
      <c r="D39" s="66" t="s">
        <v>42</v>
      </c>
      <c r="E39" s="66" t="s">
        <v>24</v>
      </c>
      <c r="F39" s="66" t="s">
        <v>24</v>
      </c>
      <c r="G39" s="66" t="s">
        <v>24</v>
      </c>
      <c r="H39" s="66" t="s">
        <v>24</v>
      </c>
      <c r="I39" s="66" t="s">
        <v>42</v>
      </c>
      <c r="J39" s="66" t="s">
        <v>42</v>
      </c>
      <c r="K39" s="66" t="s">
        <v>24</v>
      </c>
      <c r="L39" s="66" t="s">
        <v>24</v>
      </c>
    </row>
    <row r="40" spans="1:12" ht="11.25">
      <c r="A40" s="65" t="s">
        <v>86</v>
      </c>
      <c r="B40" s="67" t="s">
        <v>24</v>
      </c>
      <c r="C40" s="67" t="s">
        <v>24</v>
      </c>
      <c r="D40" s="67" t="s">
        <v>42</v>
      </c>
      <c r="E40" s="67" t="s">
        <v>42</v>
      </c>
      <c r="F40" s="67" t="s">
        <v>42</v>
      </c>
      <c r="G40" s="67" t="s">
        <v>42</v>
      </c>
      <c r="H40" s="67" t="s">
        <v>42</v>
      </c>
      <c r="I40" s="67" t="s">
        <v>24</v>
      </c>
      <c r="J40" s="67" t="s">
        <v>42</v>
      </c>
      <c r="K40" s="67" t="s">
        <v>24</v>
      </c>
      <c r="L40" s="67" t="s">
        <v>24</v>
      </c>
    </row>
    <row r="41" spans="1:12" ht="11.25">
      <c r="A41" s="65" t="s">
        <v>145</v>
      </c>
      <c r="B41" s="66" t="s">
        <v>24</v>
      </c>
      <c r="C41" s="66" t="s">
        <v>42</v>
      </c>
      <c r="D41" s="66" t="s">
        <v>42</v>
      </c>
      <c r="E41" s="66" t="s">
        <v>42</v>
      </c>
      <c r="F41" s="66" t="s">
        <v>42</v>
      </c>
      <c r="G41" s="66" t="s">
        <v>42</v>
      </c>
      <c r="H41" s="66" t="s">
        <v>42</v>
      </c>
      <c r="I41" s="66" t="s">
        <v>42</v>
      </c>
      <c r="J41" s="66" t="s">
        <v>42</v>
      </c>
      <c r="K41" s="66" t="s">
        <v>24</v>
      </c>
      <c r="L41" s="66" t="s">
        <v>42</v>
      </c>
    </row>
    <row r="42" spans="1:12" ht="11.25">
      <c r="A42" s="65" t="s">
        <v>66</v>
      </c>
      <c r="B42" s="67" t="s">
        <v>24</v>
      </c>
      <c r="C42" s="67" t="s">
        <v>24</v>
      </c>
      <c r="D42" s="67" t="s">
        <v>24</v>
      </c>
      <c r="E42" s="67" t="s">
        <v>24</v>
      </c>
      <c r="F42" s="67" t="s">
        <v>42</v>
      </c>
      <c r="G42" s="67" t="s">
        <v>24</v>
      </c>
      <c r="H42" s="67" t="s">
        <v>24</v>
      </c>
      <c r="I42" s="67" t="s">
        <v>24</v>
      </c>
      <c r="J42" s="67" t="s">
        <v>24</v>
      </c>
      <c r="K42" s="67" t="s">
        <v>24</v>
      </c>
      <c r="L42" s="67" t="s">
        <v>24</v>
      </c>
    </row>
    <row r="43" spans="1:12" ht="11.25">
      <c r="A43" s="65" t="s">
        <v>67</v>
      </c>
      <c r="B43" s="66" t="s">
        <v>24</v>
      </c>
      <c r="C43" s="66" t="s">
        <v>24</v>
      </c>
      <c r="D43" s="66" t="s">
        <v>24</v>
      </c>
      <c r="E43" s="66" t="s">
        <v>24</v>
      </c>
      <c r="F43" s="66" t="s">
        <v>42</v>
      </c>
      <c r="G43" s="66" t="s">
        <v>24</v>
      </c>
      <c r="H43" s="66" t="s">
        <v>24</v>
      </c>
      <c r="I43" s="66" t="s">
        <v>24</v>
      </c>
      <c r="J43" s="66" t="s">
        <v>24</v>
      </c>
      <c r="K43" s="66" t="s">
        <v>24</v>
      </c>
      <c r="L43" s="66" t="s">
        <v>24</v>
      </c>
    </row>
    <row r="44" spans="1:12" ht="11.25">
      <c r="A44" s="65" t="s">
        <v>89</v>
      </c>
      <c r="B44" s="67" t="s">
        <v>24</v>
      </c>
      <c r="C44" s="67" t="s">
        <v>24</v>
      </c>
      <c r="D44" s="67" t="s">
        <v>24</v>
      </c>
      <c r="E44" s="67" t="s">
        <v>24</v>
      </c>
      <c r="F44" s="67" t="s">
        <v>42</v>
      </c>
      <c r="G44" s="67" t="s">
        <v>42</v>
      </c>
      <c r="H44" s="67" t="s">
        <v>24</v>
      </c>
      <c r="I44" s="67" t="s">
        <v>24</v>
      </c>
      <c r="J44" s="67" t="s">
        <v>24</v>
      </c>
      <c r="K44" s="67" t="s">
        <v>24</v>
      </c>
      <c r="L44" s="67" t="s">
        <v>24</v>
      </c>
    </row>
    <row r="45" spans="1:12" ht="11.25">
      <c r="A45" s="65" t="s">
        <v>90</v>
      </c>
      <c r="B45" s="66" t="s">
        <v>24</v>
      </c>
      <c r="C45" s="66" t="s">
        <v>24</v>
      </c>
      <c r="D45" s="66" t="s">
        <v>24</v>
      </c>
      <c r="E45" s="66" t="s">
        <v>24</v>
      </c>
      <c r="F45" s="66" t="s">
        <v>24</v>
      </c>
      <c r="G45" s="66" t="s">
        <v>24</v>
      </c>
      <c r="H45" s="66" t="s">
        <v>24</v>
      </c>
      <c r="I45" s="66" t="s">
        <v>24</v>
      </c>
      <c r="J45" s="66" t="s">
        <v>24</v>
      </c>
      <c r="K45" s="66" t="s">
        <v>24</v>
      </c>
      <c r="L45" s="66" t="s">
        <v>24</v>
      </c>
    </row>
    <row r="48" ht="11.25">
      <c r="A48" s="60" t="s">
        <v>46</v>
      </c>
    </row>
    <row r="49" spans="1:2" ht="11.25">
      <c r="A49" s="60" t="s">
        <v>42</v>
      </c>
      <c r="B49" s="58" t="s">
        <v>47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 topLeftCell="A1">
      <pane xSplit="1" ySplit="14" topLeftCell="B15" activePane="bottomRight" state="frozen"/>
      <selection pane="topRight" activeCell="A1" sqref="A1"/>
      <selection pane="bottomLeft" activeCell="A1" sqref="A1"/>
      <selection pane="bottomRight" activeCell="K32" sqref="K32"/>
    </sheetView>
  </sheetViews>
  <sheetFormatPr defaultColWidth="9.140625" defaultRowHeight="11.25" customHeight="1"/>
  <cols>
    <col min="1" max="1" width="29.8515625" style="59" customWidth="1"/>
    <col min="2" max="2" width="19.8515625" style="59" customWidth="1"/>
    <col min="3" max="3" width="10.00390625" style="59" customWidth="1"/>
    <col min="4" max="4" width="19.8515625" style="59" customWidth="1"/>
    <col min="5" max="5" width="10.00390625" style="59" customWidth="1"/>
    <col min="6" max="6" width="19.8515625" style="59" customWidth="1"/>
    <col min="7" max="7" width="10.00390625" style="59" customWidth="1"/>
    <col min="8" max="8" width="19.8515625" style="59" customWidth="1"/>
    <col min="9" max="9" width="10.00390625" style="59" customWidth="1"/>
    <col min="10" max="16384" width="9.140625" style="59" customWidth="1"/>
  </cols>
  <sheetData>
    <row r="1" ht="11.25">
      <c r="A1" s="58" t="s">
        <v>216</v>
      </c>
    </row>
    <row r="2" spans="1:2" ht="11.25">
      <c r="A2" s="58" t="s">
        <v>1</v>
      </c>
      <c r="B2" s="60" t="s">
        <v>217</v>
      </c>
    </row>
    <row r="3" spans="1:2" ht="11.25">
      <c r="A3" s="58" t="s">
        <v>3</v>
      </c>
      <c r="B3" s="58" t="s">
        <v>186</v>
      </c>
    </row>
    <row r="5" spans="1:3" ht="11.25">
      <c r="A5" s="60" t="s">
        <v>5</v>
      </c>
      <c r="C5" s="58" t="s">
        <v>6</v>
      </c>
    </row>
    <row r="6" spans="1:3" ht="11.25">
      <c r="A6" s="60" t="s">
        <v>101</v>
      </c>
      <c r="C6" s="58" t="s">
        <v>20</v>
      </c>
    </row>
    <row r="7" spans="1:3" ht="11.25">
      <c r="A7" s="60" t="s">
        <v>11</v>
      </c>
      <c r="C7" s="58" t="s">
        <v>12</v>
      </c>
    </row>
    <row r="8" spans="1:3" ht="11.25">
      <c r="A8" s="60" t="s">
        <v>54</v>
      </c>
      <c r="C8" s="58" t="s">
        <v>20</v>
      </c>
    </row>
    <row r="9" spans="1:3" ht="11.25">
      <c r="A9" s="60" t="s">
        <v>13</v>
      </c>
      <c r="C9" s="58" t="s">
        <v>14</v>
      </c>
    </row>
    <row r="10" spans="1:3" ht="11.25">
      <c r="A10" s="60" t="s">
        <v>17</v>
      </c>
      <c r="C10" s="58" t="s">
        <v>18</v>
      </c>
    </row>
    <row r="12" spans="1:9" ht="11.25">
      <c r="A12" s="61" t="s">
        <v>99</v>
      </c>
      <c r="B12" s="82" t="s">
        <v>20</v>
      </c>
      <c r="C12" s="82" t="s">
        <v>20</v>
      </c>
      <c r="D12" s="82" t="s">
        <v>97</v>
      </c>
      <c r="E12" s="82" t="s">
        <v>97</v>
      </c>
      <c r="F12" s="82" t="s">
        <v>96</v>
      </c>
      <c r="G12" s="82" t="s">
        <v>96</v>
      </c>
      <c r="H12" s="82" t="s">
        <v>98</v>
      </c>
      <c r="I12" s="82" t="s">
        <v>98</v>
      </c>
    </row>
    <row r="13" spans="1:9" ht="11.25">
      <c r="A13" s="61" t="s">
        <v>23</v>
      </c>
      <c r="B13" s="62" t="s">
        <v>55</v>
      </c>
      <c r="C13" s="62" t="s">
        <v>29</v>
      </c>
      <c r="D13" s="62" t="s">
        <v>55</v>
      </c>
      <c r="E13" s="62" t="s">
        <v>29</v>
      </c>
      <c r="F13" s="62" t="s">
        <v>55</v>
      </c>
      <c r="G13" s="62" t="s">
        <v>29</v>
      </c>
      <c r="H13" s="62" t="s">
        <v>55</v>
      </c>
      <c r="I13" s="62" t="s">
        <v>29</v>
      </c>
    </row>
    <row r="14" spans="1:9" ht="11.25">
      <c r="A14" s="63" t="s">
        <v>212</v>
      </c>
      <c r="B14" s="64" t="s">
        <v>24</v>
      </c>
      <c r="C14" s="64" t="s">
        <v>24</v>
      </c>
      <c r="D14" s="64" t="s">
        <v>24</v>
      </c>
      <c r="E14" s="64" t="s">
        <v>24</v>
      </c>
      <c r="F14" s="64" t="s">
        <v>24</v>
      </c>
      <c r="G14" s="64" t="s">
        <v>24</v>
      </c>
      <c r="H14" s="64" t="s">
        <v>24</v>
      </c>
      <c r="I14" s="64" t="s">
        <v>24</v>
      </c>
    </row>
    <row r="15" spans="1:9" ht="11.25">
      <c r="A15" s="65" t="s">
        <v>16</v>
      </c>
      <c r="B15" s="66" t="s">
        <v>24</v>
      </c>
      <c r="C15" s="66" t="s">
        <v>24</v>
      </c>
      <c r="D15" s="66" t="s">
        <v>24</v>
      </c>
      <c r="E15" s="66" t="s">
        <v>24</v>
      </c>
      <c r="F15" s="66" t="s">
        <v>24</v>
      </c>
      <c r="G15" s="66" t="s">
        <v>24</v>
      </c>
      <c r="H15" s="66" t="s">
        <v>24</v>
      </c>
      <c r="I15" s="66" t="s">
        <v>24</v>
      </c>
    </row>
    <row r="16" spans="1:9" ht="11.25">
      <c r="A16" s="65" t="s">
        <v>213</v>
      </c>
      <c r="B16" s="67" t="s">
        <v>24</v>
      </c>
      <c r="C16" s="67" t="s">
        <v>24</v>
      </c>
      <c r="D16" s="67" t="s">
        <v>24</v>
      </c>
      <c r="E16" s="67" t="s">
        <v>24</v>
      </c>
      <c r="F16" s="67" t="s">
        <v>24</v>
      </c>
      <c r="G16" s="67" t="s">
        <v>24</v>
      </c>
      <c r="H16" s="67" t="s">
        <v>24</v>
      </c>
      <c r="I16" s="67" t="s">
        <v>24</v>
      </c>
    </row>
    <row r="17" spans="1:9" ht="11.25">
      <c r="A17" s="65" t="s">
        <v>76</v>
      </c>
      <c r="B17" s="66" t="s">
        <v>24</v>
      </c>
      <c r="C17" s="66" t="s">
        <v>24</v>
      </c>
      <c r="D17" s="66" t="s">
        <v>24</v>
      </c>
      <c r="E17" s="66" t="s">
        <v>24</v>
      </c>
      <c r="F17" s="66" t="s">
        <v>24</v>
      </c>
      <c r="G17" s="66" t="s">
        <v>24</v>
      </c>
      <c r="H17" s="66" t="s">
        <v>24</v>
      </c>
      <c r="I17" s="66" t="s">
        <v>24</v>
      </c>
    </row>
    <row r="18" spans="1:9" ht="11.25">
      <c r="A18" s="65" t="s">
        <v>214</v>
      </c>
      <c r="B18" s="67" t="s">
        <v>42</v>
      </c>
      <c r="C18" s="67" t="s">
        <v>42</v>
      </c>
      <c r="D18" s="67" t="s">
        <v>42</v>
      </c>
      <c r="E18" s="67" t="s">
        <v>42</v>
      </c>
      <c r="F18" s="67" t="s">
        <v>24</v>
      </c>
      <c r="G18" s="67" t="s">
        <v>24</v>
      </c>
      <c r="H18" s="67" t="s">
        <v>42</v>
      </c>
      <c r="I18" s="67" t="s">
        <v>42</v>
      </c>
    </row>
    <row r="19" spans="1:9" ht="11.25">
      <c r="A19" s="65" t="s">
        <v>82</v>
      </c>
      <c r="B19" s="66" t="s">
        <v>24</v>
      </c>
      <c r="C19" s="66" t="s">
        <v>24</v>
      </c>
      <c r="D19" s="66" t="s">
        <v>24</v>
      </c>
      <c r="E19" s="66" t="s">
        <v>24</v>
      </c>
      <c r="F19" s="66" t="s">
        <v>42</v>
      </c>
      <c r="G19" s="66" t="s">
        <v>42</v>
      </c>
      <c r="H19" s="66" t="s">
        <v>42</v>
      </c>
      <c r="I19" s="66" t="s">
        <v>24</v>
      </c>
    </row>
    <row r="20" spans="1:9" ht="11.25">
      <c r="A20" s="65" t="s">
        <v>71</v>
      </c>
      <c r="B20" s="67" t="s">
        <v>24</v>
      </c>
      <c r="C20" s="67" t="s">
        <v>24</v>
      </c>
      <c r="D20" s="67" t="s">
        <v>24</v>
      </c>
      <c r="E20" s="67" t="s">
        <v>24</v>
      </c>
      <c r="F20" s="67" t="s">
        <v>42</v>
      </c>
      <c r="G20" s="67" t="s">
        <v>24</v>
      </c>
      <c r="H20" s="67" t="s">
        <v>24</v>
      </c>
      <c r="I20" s="67" t="s">
        <v>24</v>
      </c>
    </row>
    <row r="21" spans="1:9" ht="11.25">
      <c r="A21" s="65" t="s">
        <v>215</v>
      </c>
      <c r="B21" s="66" t="s">
        <v>24</v>
      </c>
      <c r="C21" s="66" t="s">
        <v>24</v>
      </c>
      <c r="D21" s="66" t="s">
        <v>24</v>
      </c>
      <c r="E21" s="66" t="s">
        <v>24</v>
      </c>
      <c r="F21" s="66" t="s">
        <v>24</v>
      </c>
      <c r="G21" s="66" t="s">
        <v>24</v>
      </c>
      <c r="H21" s="66" t="s">
        <v>24</v>
      </c>
      <c r="I21" s="66" t="s">
        <v>24</v>
      </c>
    </row>
    <row r="22" spans="1:9" ht="11.25">
      <c r="A22" s="65" t="s">
        <v>80</v>
      </c>
      <c r="B22" s="67" t="s">
        <v>24</v>
      </c>
      <c r="C22" s="67" t="s">
        <v>24</v>
      </c>
      <c r="D22" s="67" t="s">
        <v>24</v>
      </c>
      <c r="E22" s="67" t="s">
        <v>24</v>
      </c>
      <c r="F22" s="67" t="s">
        <v>42</v>
      </c>
      <c r="G22" s="67" t="s">
        <v>42</v>
      </c>
      <c r="H22" s="67" t="s">
        <v>42</v>
      </c>
      <c r="I22" s="67" t="s">
        <v>24</v>
      </c>
    </row>
    <row r="23" spans="1:9" ht="11.25">
      <c r="A23" s="65" t="s">
        <v>81</v>
      </c>
      <c r="B23" s="66" t="s">
        <v>24</v>
      </c>
      <c r="C23" s="66" t="s">
        <v>24</v>
      </c>
      <c r="D23" s="66" t="s">
        <v>24</v>
      </c>
      <c r="E23" s="66" t="s">
        <v>24</v>
      </c>
      <c r="F23" s="66" t="s">
        <v>24</v>
      </c>
      <c r="G23" s="66" t="s">
        <v>24</v>
      </c>
      <c r="H23" s="66" t="s">
        <v>24</v>
      </c>
      <c r="I23" s="66" t="s">
        <v>24</v>
      </c>
    </row>
    <row r="24" spans="1:9" ht="11.25">
      <c r="A24" s="65" t="s">
        <v>77</v>
      </c>
      <c r="B24" s="67" t="s">
        <v>24</v>
      </c>
      <c r="C24" s="67" t="s">
        <v>24</v>
      </c>
      <c r="D24" s="67" t="s">
        <v>24</v>
      </c>
      <c r="E24" s="67" t="s">
        <v>24</v>
      </c>
      <c r="F24" s="67" t="s">
        <v>24</v>
      </c>
      <c r="G24" s="67" t="s">
        <v>24</v>
      </c>
      <c r="H24" s="67" t="s">
        <v>24</v>
      </c>
      <c r="I24" s="67" t="s">
        <v>24</v>
      </c>
    </row>
    <row r="25" spans="1:9" ht="11.25">
      <c r="A25" s="65" t="s">
        <v>72</v>
      </c>
      <c r="B25" s="66" t="s">
        <v>24</v>
      </c>
      <c r="C25" s="66" t="s">
        <v>24</v>
      </c>
      <c r="D25" s="66" t="s">
        <v>24</v>
      </c>
      <c r="E25" s="66" t="s">
        <v>24</v>
      </c>
      <c r="F25" s="66" t="s">
        <v>24</v>
      </c>
      <c r="G25" s="66" t="s">
        <v>24</v>
      </c>
      <c r="H25" s="66" t="s">
        <v>24</v>
      </c>
      <c r="I25" s="66" t="s">
        <v>24</v>
      </c>
    </row>
    <row r="26" spans="1:9" ht="11.25">
      <c r="A26" s="65" t="s">
        <v>68</v>
      </c>
      <c r="B26" s="67" t="s">
        <v>24</v>
      </c>
      <c r="C26" s="67" t="s">
        <v>24</v>
      </c>
      <c r="D26" s="67" t="s">
        <v>24</v>
      </c>
      <c r="E26" s="67" t="s">
        <v>24</v>
      </c>
      <c r="F26" s="67" t="s">
        <v>24</v>
      </c>
      <c r="G26" s="67" t="s">
        <v>24</v>
      </c>
      <c r="H26" s="67" t="s">
        <v>24</v>
      </c>
      <c r="I26" s="67" t="s">
        <v>24</v>
      </c>
    </row>
    <row r="27" spans="1:9" ht="11.25">
      <c r="A27" s="65" t="s">
        <v>78</v>
      </c>
      <c r="B27" s="66" t="s">
        <v>24</v>
      </c>
      <c r="C27" s="66" t="s">
        <v>24</v>
      </c>
      <c r="D27" s="66" t="s">
        <v>42</v>
      </c>
      <c r="E27" s="66" t="s">
        <v>24</v>
      </c>
      <c r="F27" s="66" t="s">
        <v>42</v>
      </c>
      <c r="G27" s="66" t="s">
        <v>42</v>
      </c>
      <c r="H27" s="66" t="s">
        <v>42</v>
      </c>
      <c r="I27" s="66" t="s">
        <v>24</v>
      </c>
    </row>
    <row r="28" spans="1:9" ht="11.25">
      <c r="A28" s="65" t="s">
        <v>65</v>
      </c>
      <c r="B28" s="67" t="s">
        <v>24</v>
      </c>
      <c r="C28" s="67" t="s">
        <v>24</v>
      </c>
      <c r="D28" s="67" t="s">
        <v>24</v>
      </c>
      <c r="E28" s="67" t="s">
        <v>24</v>
      </c>
      <c r="F28" s="67" t="s">
        <v>24</v>
      </c>
      <c r="G28" s="67" t="s">
        <v>24</v>
      </c>
      <c r="H28" s="67" t="s">
        <v>24</v>
      </c>
      <c r="I28" s="67" t="s">
        <v>24</v>
      </c>
    </row>
    <row r="29" spans="1:9" ht="11.25">
      <c r="A29" s="65" t="s">
        <v>85</v>
      </c>
      <c r="B29" s="66" t="s">
        <v>24</v>
      </c>
      <c r="C29" s="66" t="s">
        <v>24</v>
      </c>
      <c r="D29" s="66" t="s">
        <v>24</v>
      </c>
      <c r="E29" s="66" t="s">
        <v>24</v>
      </c>
      <c r="F29" s="66" t="s">
        <v>24</v>
      </c>
      <c r="G29" s="66" t="s">
        <v>24</v>
      </c>
      <c r="H29" s="66" t="s">
        <v>24</v>
      </c>
      <c r="I29" s="66" t="s">
        <v>24</v>
      </c>
    </row>
    <row r="30" spans="1:9" ht="11.25">
      <c r="A30" s="65" t="s">
        <v>87</v>
      </c>
      <c r="B30" s="67" t="s">
        <v>24</v>
      </c>
      <c r="C30" s="67" t="s">
        <v>24</v>
      </c>
      <c r="D30" s="67" t="s">
        <v>24</v>
      </c>
      <c r="E30" s="67" t="s">
        <v>24</v>
      </c>
      <c r="F30" s="67" t="s">
        <v>42</v>
      </c>
      <c r="G30" s="67" t="s">
        <v>42</v>
      </c>
      <c r="H30" s="67" t="s">
        <v>42</v>
      </c>
      <c r="I30" s="67" t="s">
        <v>24</v>
      </c>
    </row>
    <row r="31" spans="1:9" ht="11.25">
      <c r="A31" s="65" t="s">
        <v>88</v>
      </c>
      <c r="B31" s="66" t="s">
        <v>24</v>
      </c>
      <c r="C31" s="66" t="s">
        <v>24</v>
      </c>
      <c r="D31" s="66" t="s">
        <v>42</v>
      </c>
      <c r="E31" s="66" t="s">
        <v>24</v>
      </c>
      <c r="F31" s="66" t="s">
        <v>42</v>
      </c>
      <c r="G31" s="66" t="s">
        <v>24</v>
      </c>
      <c r="H31" s="66" t="s">
        <v>42</v>
      </c>
      <c r="I31" s="66" t="s">
        <v>24</v>
      </c>
    </row>
    <row r="32" spans="1:9" ht="11.25">
      <c r="A32" s="65" t="s">
        <v>73</v>
      </c>
      <c r="B32" s="67" t="s">
        <v>24</v>
      </c>
      <c r="C32" s="67" t="s">
        <v>24</v>
      </c>
      <c r="D32" s="67" t="s">
        <v>24</v>
      </c>
      <c r="E32" s="67" t="s">
        <v>24</v>
      </c>
      <c r="F32" s="67" t="s">
        <v>24</v>
      </c>
      <c r="G32" s="67" t="s">
        <v>24</v>
      </c>
      <c r="H32" s="67" t="s">
        <v>24</v>
      </c>
      <c r="I32" s="67" t="s">
        <v>24</v>
      </c>
    </row>
    <row r="33" spans="1:9" ht="11.25">
      <c r="A33" s="65" t="s">
        <v>83</v>
      </c>
      <c r="B33" s="66" t="s">
        <v>24</v>
      </c>
      <c r="C33" s="66" t="s">
        <v>24</v>
      </c>
      <c r="D33" s="66" t="s">
        <v>24</v>
      </c>
      <c r="E33" s="66" t="s">
        <v>24</v>
      </c>
      <c r="F33" s="66" t="s">
        <v>42</v>
      </c>
      <c r="G33" s="66" t="s">
        <v>42</v>
      </c>
      <c r="H33" s="66" t="s">
        <v>42</v>
      </c>
      <c r="I33" s="66" t="s">
        <v>24</v>
      </c>
    </row>
    <row r="34" spans="1:9" ht="11.25">
      <c r="A34" s="65" t="s">
        <v>84</v>
      </c>
      <c r="B34" s="67" t="s">
        <v>24</v>
      </c>
      <c r="C34" s="67" t="s">
        <v>24</v>
      </c>
      <c r="D34" s="67" t="s">
        <v>24</v>
      </c>
      <c r="E34" s="67" t="s">
        <v>24</v>
      </c>
      <c r="F34" s="67" t="s">
        <v>42</v>
      </c>
      <c r="G34" s="67" t="s">
        <v>42</v>
      </c>
      <c r="H34" s="67" t="s">
        <v>42</v>
      </c>
      <c r="I34" s="67" t="s">
        <v>24</v>
      </c>
    </row>
    <row r="35" spans="1:9" ht="11.25">
      <c r="A35" s="65" t="s">
        <v>69</v>
      </c>
      <c r="B35" s="66" t="s">
        <v>24</v>
      </c>
      <c r="C35" s="66" t="s">
        <v>24</v>
      </c>
      <c r="D35" s="66" t="s">
        <v>24</v>
      </c>
      <c r="E35" s="66" t="s">
        <v>24</v>
      </c>
      <c r="F35" s="66" t="s">
        <v>24</v>
      </c>
      <c r="G35" s="66" t="s">
        <v>24</v>
      </c>
      <c r="H35" s="66" t="s">
        <v>24</v>
      </c>
      <c r="I35" s="66" t="s">
        <v>24</v>
      </c>
    </row>
    <row r="36" spans="1:9" ht="11.25">
      <c r="A36" s="65" t="s">
        <v>74</v>
      </c>
      <c r="B36" s="67" t="s">
        <v>24</v>
      </c>
      <c r="C36" s="67" t="s">
        <v>24</v>
      </c>
      <c r="D36" s="67" t="s">
        <v>24</v>
      </c>
      <c r="E36" s="67" t="s">
        <v>24</v>
      </c>
      <c r="F36" s="67" t="s">
        <v>24</v>
      </c>
      <c r="G36" s="67" t="s">
        <v>24</v>
      </c>
      <c r="H36" s="67" t="s">
        <v>24</v>
      </c>
      <c r="I36" s="67" t="s">
        <v>24</v>
      </c>
    </row>
    <row r="37" spans="1:9" ht="11.25">
      <c r="A37" s="65" t="s">
        <v>70</v>
      </c>
      <c r="B37" s="66" t="s">
        <v>24</v>
      </c>
      <c r="C37" s="66" t="s">
        <v>24</v>
      </c>
      <c r="D37" s="66" t="s">
        <v>24</v>
      </c>
      <c r="E37" s="66" t="s">
        <v>24</v>
      </c>
      <c r="F37" s="66" t="s">
        <v>42</v>
      </c>
      <c r="G37" s="66" t="s">
        <v>42</v>
      </c>
      <c r="H37" s="66" t="s">
        <v>42</v>
      </c>
      <c r="I37" s="66" t="s">
        <v>42</v>
      </c>
    </row>
    <row r="38" spans="1:9" ht="11.25">
      <c r="A38" s="65" t="s">
        <v>79</v>
      </c>
      <c r="B38" s="67" t="s">
        <v>24</v>
      </c>
      <c r="C38" s="67" t="s">
        <v>24</v>
      </c>
      <c r="D38" s="67" t="s">
        <v>24</v>
      </c>
      <c r="E38" s="67" t="s">
        <v>24</v>
      </c>
      <c r="F38" s="67" t="s">
        <v>24</v>
      </c>
      <c r="G38" s="67" t="s">
        <v>24</v>
      </c>
      <c r="H38" s="67" t="s">
        <v>24</v>
      </c>
      <c r="I38" s="67" t="s">
        <v>24</v>
      </c>
    </row>
    <row r="39" spans="1:9" ht="11.25">
      <c r="A39" s="65" t="s">
        <v>170</v>
      </c>
      <c r="B39" s="66" t="s">
        <v>42</v>
      </c>
      <c r="C39" s="66" t="s">
        <v>24</v>
      </c>
      <c r="D39" s="66" t="s">
        <v>42</v>
      </c>
      <c r="E39" s="66" t="s">
        <v>24</v>
      </c>
      <c r="F39" s="66" t="s">
        <v>24</v>
      </c>
      <c r="G39" s="66" t="s">
        <v>24</v>
      </c>
      <c r="H39" s="66" t="s">
        <v>42</v>
      </c>
      <c r="I39" s="66" t="s">
        <v>42</v>
      </c>
    </row>
    <row r="40" spans="1:9" ht="11.25">
      <c r="A40" s="65" t="s">
        <v>86</v>
      </c>
      <c r="B40" s="67" t="s">
        <v>24</v>
      </c>
      <c r="C40" s="67" t="s">
        <v>24</v>
      </c>
      <c r="D40" s="67" t="s">
        <v>42</v>
      </c>
      <c r="E40" s="67" t="s">
        <v>24</v>
      </c>
      <c r="F40" s="67" t="s">
        <v>42</v>
      </c>
      <c r="G40" s="67" t="s">
        <v>42</v>
      </c>
      <c r="H40" s="67" t="s">
        <v>42</v>
      </c>
      <c r="I40" s="67" t="s">
        <v>24</v>
      </c>
    </row>
    <row r="41" spans="1:9" ht="11.25">
      <c r="A41" s="65" t="s">
        <v>145</v>
      </c>
      <c r="B41" s="66" t="s">
        <v>42</v>
      </c>
      <c r="C41" s="66" t="s">
        <v>24</v>
      </c>
      <c r="D41" s="66" t="s">
        <v>42</v>
      </c>
      <c r="E41" s="66" t="s">
        <v>24</v>
      </c>
      <c r="F41" s="66" t="s">
        <v>42</v>
      </c>
      <c r="G41" s="66" t="s">
        <v>42</v>
      </c>
      <c r="H41" s="66" t="s">
        <v>42</v>
      </c>
      <c r="I41" s="66" t="s">
        <v>24</v>
      </c>
    </row>
    <row r="42" spans="1:9" ht="11.25">
      <c r="A42" s="65" t="s">
        <v>66</v>
      </c>
      <c r="B42" s="67" t="s">
        <v>24</v>
      </c>
      <c r="C42" s="67" t="s">
        <v>24</v>
      </c>
      <c r="D42" s="67" t="s">
        <v>24</v>
      </c>
      <c r="E42" s="67" t="s">
        <v>24</v>
      </c>
      <c r="F42" s="67" t="s">
        <v>24</v>
      </c>
      <c r="G42" s="67" t="s">
        <v>24</v>
      </c>
      <c r="H42" s="67" t="s">
        <v>24</v>
      </c>
      <c r="I42" s="67" t="s">
        <v>24</v>
      </c>
    </row>
    <row r="43" spans="1:9" ht="11.25">
      <c r="A43" s="65" t="s">
        <v>67</v>
      </c>
      <c r="B43" s="66" t="s">
        <v>24</v>
      </c>
      <c r="C43" s="66" t="s">
        <v>24</v>
      </c>
      <c r="D43" s="66" t="s">
        <v>24</v>
      </c>
      <c r="E43" s="66" t="s">
        <v>24</v>
      </c>
      <c r="F43" s="66" t="s">
        <v>24</v>
      </c>
      <c r="G43" s="66" t="s">
        <v>24</v>
      </c>
      <c r="H43" s="66" t="s">
        <v>24</v>
      </c>
      <c r="I43" s="66" t="s">
        <v>24</v>
      </c>
    </row>
    <row r="44" spans="1:9" ht="11.25">
      <c r="A44" s="65" t="s">
        <v>89</v>
      </c>
      <c r="B44" s="67" t="s">
        <v>24</v>
      </c>
      <c r="C44" s="67" t="s">
        <v>24</v>
      </c>
      <c r="D44" s="67" t="s">
        <v>24</v>
      </c>
      <c r="E44" s="67" t="s">
        <v>24</v>
      </c>
      <c r="F44" s="67" t="s">
        <v>24</v>
      </c>
      <c r="G44" s="67" t="s">
        <v>24</v>
      </c>
      <c r="H44" s="67" t="s">
        <v>24</v>
      </c>
      <c r="I44" s="67" t="s">
        <v>24</v>
      </c>
    </row>
    <row r="45" spans="1:9" ht="11.25">
      <c r="A45" s="65" t="s">
        <v>90</v>
      </c>
      <c r="B45" s="66" t="s">
        <v>24</v>
      </c>
      <c r="C45" s="66" t="s">
        <v>24</v>
      </c>
      <c r="D45" s="66" t="s">
        <v>24</v>
      </c>
      <c r="E45" s="66" t="s">
        <v>24</v>
      </c>
      <c r="F45" s="66" t="s">
        <v>24</v>
      </c>
      <c r="G45" s="66" t="s">
        <v>24</v>
      </c>
      <c r="H45" s="66" t="s">
        <v>24</v>
      </c>
      <c r="I45" s="66" t="s">
        <v>24</v>
      </c>
    </row>
    <row r="48" ht="11.25">
      <c r="A48" s="60" t="s">
        <v>46</v>
      </c>
    </row>
    <row r="49" spans="1:2" ht="11.25">
      <c r="A49" s="60" t="s">
        <v>42</v>
      </c>
      <c r="B49" s="58" t="s">
        <v>47</v>
      </c>
    </row>
  </sheetData>
  <mergeCells count="4">
    <mergeCell ref="B12:C12"/>
    <mergeCell ref="D12:E12"/>
    <mergeCell ref="F12:G12"/>
    <mergeCell ref="H12:I1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 topLeftCell="A1">
      <pane xSplit="1" ySplit="14" topLeftCell="B15" activePane="bottomRight" state="frozen"/>
      <selection pane="topRight" activeCell="A1" sqref="A1"/>
      <selection pane="bottomLeft" activeCell="A1" sqref="A1"/>
      <selection pane="bottomRight" activeCell="L27" sqref="L27"/>
    </sheetView>
  </sheetViews>
  <sheetFormatPr defaultColWidth="9.140625" defaultRowHeight="11.25" customHeight="1"/>
  <cols>
    <col min="1" max="1" width="29.8515625" style="59" customWidth="1"/>
    <col min="2" max="2" width="10.00390625" style="59" customWidth="1"/>
    <col min="3" max="3" width="18.00390625" style="59" customWidth="1"/>
    <col min="4" max="4" width="13.00390625" style="59" customWidth="1"/>
    <col min="5" max="5" width="10.00390625" style="59" customWidth="1"/>
    <col min="6" max="6" width="12.00390625" style="59" customWidth="1"/>
    <col min="7" max="7" width="10.00390625" style="59" customWidth="1"/>
    <col min="8" max="8" width="15.00390625" style="59" customWidth="1"/>
    <col min="9" max="9" width="11.00390625" style="59" customWidth="1"/>
    <col min="10" max="16384" width="9.140625" style="59" customWidth="1"/>
  </cols>
  <sheetData>
    <row r="1" ht="11.25">
      <c r="A1" s="58" t="s">
        <v>218</v>
      </c>
    </row>
    <row r="2" spans="1:2" ht="11.25">
      <c r="A2" s="58" t="s">
        <v>1</v>
      </c>
      <c r="B2" s="60" t="s">
        <v>219</v>
      </c>
    </row>
    <row r="3" spans="1:2" ht="11.25">
      <c r="A3" s="58" t="s">
        <v>3</v>
      </c>
      <c r="B3" s="58" t="s">
        <v>186</v>
      </c>
    </row>
    <row r="5" spans="1:3" ht="11.25">
      <c r="A5" s="60" t="s">
        <v>5</v>
      </c>
      <c r="C5" s="58" t="s">
        <v>6</v>
      </c>
    </row>
    <row r="6" spans="1:3" ht="11.25">
      <c r="A6" s="60" t="s">
        <v>7</v>
      </c>
      <c r="C6" s="58" t="s">
        <v>8</v>
      </c>
    </row>
    <row r="7" spans="1:3" ht="11.25">
      <c r="A7" s="60" t="s">
        <v>9</v>
      </c>
      <c r="C7" s="58" t="s">
        <v>10</v>
      </c>
    </row>
    <row r="8" spans="1:3" ht="11.25">
      <c r="A8" s="60" t="s">
        <v>11</v>
      </c>
      <c r="C8" s="58" t="s">
        <v>12</v>
      </c>
    </row>
    <row r="9" spans="1:3" ht="11.25">
      <c r="A9" s="60" t="s">
        <v>54</v>
      </c>
      <c r="C9" s="58" t="s">
        <v>20</v>
      </c>
    </row>
    <row r="10" spans="1:3" ht="11.25">
      <c r="A10" s="60" t="s">
        <v>13</v>
      </c>
      <c r="C10" s="58" t="s">
        <v>14</v>
      </c>
    </row>
    <row r="11" spans="1:3" ht="11.25">
      <c r="A11" s="60" t="s">
        <v>17</v>
      </c>
      <c r="C11" s="58" t="s">
        <v>18</v>
      </c>
    </row>
    <row r="13" spans="1:9" ht="11.25">
      <c r="A13" s="61" t="s">
        <v>220</v>
      </c>
      <c r="B13" s="62" t="s">
        <v>20</v>
      </c>
      <c r="C13" s="62" t="s">
        <v>221</v>
      </c>
      <c r="D13" s="62" t="s">
        <v>180</v>
      </c>
      <c r="E13" s="62" t="s">
        <v>222</v>
      </c>
      <c r="F13" s="62" t="s">
        <v>223</v>
      </c>
      <c r="G13" s="62" t="s">
        <v>224</v>
      </c>
      <c r="H13" s="62" t="s">
        <v>225</v>
      </c>
      <c r="I13" s="62" t="s">
        <v>30</v>
      </c>
    </row>
    <row r="14" spans="1:9" ht="11.25">
      <c r="A14" s="63" t="s">
        <v>212</v>
      </c>
      <c r="B14" s="64" t="s">
        <v>24</v>
      </c>
      <c r="C14" s="64" t="s">
        <v>24</v>
      </c>
      <c r="D14" s="64" t="s">
        <v>24</v>
      </c>
      <c r="E14" s="64" t="s">
        <v>24</v>
      </c>
      <c r="F14" s="64" t="s">
        <v>24</v>
      </c>
      <c r="G14" s="64" t="s">
        <v>24</v>
      </c>
      <c r="H14" s="64" t="s">
        <v>24</v>
      </c>
      <c r="I14" s="64" t="s">
        <v>24</v>
      </c>
    </row>
    <row r="15" spans="1:9" ht="11.25">
      <c r="A15" s="65" t="s">
        <v>16</v>
      </c>
      <c r="B15" s="66" t="s">
        <v>24</v>
      </c>
      <c r="C15" s="66" t="s">
        <v>24</v>
      </c>
      <c r="D15" s="66" t="s">
        <v>24</v>
      </c>
      <c r="E15" s="66" t="s">
        <v>24</v>
      </c>
      <c r="F15" s="66" t="s">
        <v>24</v>
      </c>
      <c r="G15" s="66" t="s">
        <v>24</v>
      </c>
      <c r="H15" s="66" t="s">
        <v>24</v>
      </c>
      <c r="I15" s="66" t="s">
        <v>24</v>
      </c>
    </row>
    <row r="16" spans="1:9" ht="11.25">
      <c r="A16" s="65" t="s">
        <v>213</v>
      </c>
      <c r="B16" s="67" t="s">
        <v>24</v>
      </c>
      <c r="C16" s="67" t="s">
        <v>24</v>
      </c>
      <c r="D16" s="67" t="s">
        <v>24</v>
      </c>
      <c r="E16" s="67" t="s">
        <v>24</v>
      </c>
      <c r="F16" s="67" t="s">
        <v>24</v>
      </c>
      <c r="G16" s="67" t="s">
        <v>24</v>
      </c>
      <c r="H16" s="67" t="s">
        <v>24</v>
      </c>
      <c r="I16" s="67" t="s">
        <v>24</v>
      </c>
    </row>
    <row r="17" spans="1:9" ht="11.25">
      <c r="A17" s="65" t="s">
        <v>76</v>
      </c>
      <c r="B17" s="66" t="s">
        <v>24</v>
      </c>
      <c r="C17" s="66" t="s">
        <v>24</v>
      </c>
      <c r="D17" s="66" t="s">
        <v>24</v>
      </c>
      <c r="E17" s="66" t="s">
        <v>24</v>
      </c>
      <c r="F17" s="66" t="s">
        <v>24</v>
      </c>
      <c r="G17" s="66" t="s">
        <v>24</v>
      </c>
      <c r="H17" s="66" t="s">
        <v>24</v>
      </c>
      <c r="I17" s="66" t="s">
        <v>24</v>
      </c>
    </row>
    <row r="18" spans="1:9" ht="11.25">
      <c r="A18" s="65" t="s">
        <v>214</v>
      </c>
      <c r="B18" s="67" t="s">
        <v>24</v>
      </c>
      <c r="C18" s="67" t="s">
        <v>42</v>
      </c>
      <c r="D18" s="67" t="s">
        <v>42</v>
      </c>
      <c r="E18" s="67" t="s">
        <v>42</v>
      </c>
      <c r="F18" s="67" t="s">
        <v>42</v>
      </c>
      <c r="G18" s="67" t="s">
        <v>42</v>
      </c>
      <c r="H18" s="67" t="s">
        <v>42</v>
      </c>
      <c r="I18" s="67" t="s">
        <v>24</v>
      </c>
    </row>
    <row r="19" spans="1:9" ht="11.25">
      <c r="A19" s="65" t="s">
        <v>82</v>
      </c>
      <c r="B19" s="66" t="s">
        <v>24</v>
      </c>
      <c r="C19" s="66" t="s">
        <v>24</v>
      </c>
      <c r="D19" s="66" t="s">
        <v>24</v>
      </c>
      <c r="E19" s="66" t="s">
        <v>24</v>
      </c>
      <c r="F19" s="66" t="s">
        <v>24</v>
      </c>
      <c r="G19" s="66" t="s">
        <v>24</v>
      </c>
      <c r="H19" s="66" t="s">
        <v>24</v>
      </c>
      <c r="I19" s="66" t="s">
        <v>42</v>
      </c>
    </row>
    <row r="20" spans="1:9" ht="11.25">
      <c r="A20" s="65" t="s">
        <v>71</v>
      </c>
      <c r="B20" s="67" t="s">
        <v>24</v>
      </c>
      <c r="C20" s="67" t="s">
        <v>24</v>
      </c>
      <c r="D20" s="67" t="s">
        <v>24</v>
      </c>
      <c r="E20" s="67" t="s">
        <v>24</v>
      </c>
      <c r="F20" s="67" t="s">
        <v>24</v>
      </c>
      <c r="G20" s="67" t="s">
        <v>24</v>
      </c>
      <c r="H20" s="67" t="s">
        <v>24</v>
      </c>
      <c r="I20" s="67" t="s">
        <v>24</v>
      </c>
    </row>
    <row r="21" spans="1:9" ht="11.25">
      <c r="A21" s="65" t="s">
        <v>215</v>
      </c>
      <c r="B21" s="66" t="s">
        <v>24</v>
      </c>
      <c r="C21" s="66" t="s">
        <v>24</v>
      </c>
      <c r="D21" s="66" t="s">
        <v>24</v>
      </c>
      <c r="E21" s="66" t="s">
        <v>24</v>
      </c>
      <c r="F21" s="66" t="s">
        <v>24</v>
      </c>
      <c r="G21" s="66" t="s">
        <v>24</v>
      </c>
      <c r="H21" s="66" t="s">
        <v>24</v>
      </c>
      <c r="I21" s="66" t="s">
        <v>24</v>
      </c>
    </row>
    <row r="22" spans="1:9" ht="11.25">
      <c r="A22" s="65" t="s">
        <v>80</v>
      </c>
      <c r="B22" s="67" t="s">
        <v>24</v>
      </c>
      <c r="C22" s="67" t="s">
        <v>24</v>
      </c>
      <c r="D22" s="67" t="s">
        <v>42</v>
      </c>
      <c r="E22" s="67" t="s">
        <v>42</v>
      </c>
      <c r="F22" s="67" t="s">
        <v>42</v>
      </c>
      <c r="G22" s="67" t="s">
        <v>42</v>
      </c>
      <c r="H22" s="67" t="s">
        <v>24</v>
      </c>
      <c r="I22" s="67" t="s">
        <v>24</v>
      </c>
    </row>
    <row r="23" spans="1:9" ht="11.25">
      <c r="A23" s="65" t="s">
        <v>81</v>
      </c>
      <c r="B23" s="66" t="s">
        <v>24</v>
      </c>
      <c r="C23" s="66" t="s">
        <v>24</v>
      </c>
      <c r="D23" s="66" t="s">
        <v>24</v>
      </c>
      <c r="E23" s="66" t="s">
        <v>24</v>
      </c>
      <c r="F23" s="66" t="s">
        <v>24</v>
      </c>
      <c r="G23" s="66" t="s">
        <v>24</v>
      </c>
      <c r="H23" s="66" t="s">
        <v>24</v>
      </c>
      <c r="I23" s="66" t="s">
        <v>24</v>
      </c>
    </row>
    <row r="24" spans="1:9" ht="11.25">
      <c r="A24" s="65" t="s">
        <v>77</v>
      </c>
      <c r="B24" s="67" t="s">
        <v>24</v>
      </c>
      <c r="C24" s="67" t="s">
        <v>24</v>
      </c>
      <c r="D24" s="67" t="s">
        <v>24</v>
      </c>
      <c r="E24" s="67" t="s">
        <v>24</v>
      </c>
      <c r="F24" s="67" t="s">
        <v>24</v>
      </c>
      <c r="G24" s="67" t="s">
        <v>24</v>
      </c>
      <c r="H24" s="67" t="s">
        <v>24</v>
      </c>
      <c r="I24" s="67" t="s">
        <v>42</v>
      </c>
    </row>
    <row r="25" spans="1:9" ht="11.25">
      <c r="A25" s="65" t="s">
        <v>72</v>
      </c>
      <c r="B25" s="66" t="s">
        <v>24</v>
      </c>
      <c r="C25" s="66" t="s">
        <v>24</v>
      </c>
      <c r="D25" s="66" t="s">
        <v>24</v>
      </c>
      <c r="E25" s="66" t="s">
        <v>24</v>
      </c>
      <c r="F25" s="66" t="s">
        <v>24</v>
      </c>
      <c r="G25" s="66" t="s">
        <v>24</v>
      </c>
      <c r="H25" s="66" t="s">
        <v>24</v>
      </c>
      <c r="I25" s="66" t="s">
        <v>24</v>
      </c>
    </row>
    <row r="26" spans="1:9" ht="11.25">
      <c r="A26" s="65" t="s">
        <v>68</v>
      </c>
      <c r="B26" s="67" t="s">
        <v>24</v>
      </c>
      <c r="C26" s="67" t="s">
        <v>24</v>
      </c>
      <c r="D26" s="67" t="s">
        <v>24</v>
      </c>
      <c r="E26" s="67" t="s">
        <v>24</v>
      </c>
      <c r="F26" s="67" t="s">
        <v>24</v>
      </c>
      <c r="G26" s="67" t="s">
        <v>24</v>
      </c>
      <c r="H26" s="67" t="s">
        <v>24</v>
      </c>
      <c r="I26" s="67" t="s">
        <v>42</v>
      </c>
    </row>
    <row r="27" spans="1:9" ht="11.25">
      <c r="A27" s="65" t="s">
        <v>78</v>
      </c>
      <c r="B27" s="66" t="s">
        <v>24</v>
      </c>
      <c r="C27" s="66" t="s">
        <v>42</v>
      </c>
      <c r="D27" s="66" t="s">
        <v>24</v>
      </c>
      <c r="E27" s="66" t="s">
        <v>24</v>
      </c>
      <c r="F27" s="66" t="s">
        <v>42</v>
      </c>
      <c r="G27" s="66" t="s">
        <v>42</v>
      </c>
      <c r="H27" s="66" t="s">
        <v>42</v>
      </c>
      <c r="I27" s="66" t="s">
        <v>24</v>
      </c>
    </row>
    <row r="28" spans="1:9" ht="11.25">
      <c r="A28" s="65" t="s">
        <v>65</v>
      </c>
      <c r="B28" s="67" t="s">
        <v>24</v>
      </c>
      <c r="C28" s="67" t="s">
        <v>24</v>
      </c>
      <c r="D28" s="67" t="s">
        <v>24</v>
      </c>
      <c r="E28" s="67" t="s">
        <v>24</v>
      </c>
      <c r="F28" s="67" t="s">
        <v>24</v>
      </c>
      <c r="G28" s="67" t="s">
        <v>24</v>
      </c>
      <c r="H28" s="67" t="s">
        <v>24</v>
      </c>
      <c r="I28" s="67" t="s">
        <v>24</v>
      </c>
    </row>
    <row r="29" spans="1:9" ht="11.25">
      <c r="A29" s="65" t="s">
        <v>85</v>
      </c>
      <c r="B29" s="66" t="s">
        <v>24</v>
      </c>
      <c r="C29" s="66" t="s">
        <v>42</v>
      </c>
      <c r="D29" s="66" t="s">
        <v>24</v>
      </c>
      <c r="E29" s="66" t="s">
        <v>24</v>
      </c>
      <c r="F29" s="66" t="s">
        <v>24</v>
      </c>
      <c r="G29" s="66" t="s">
        <v>24</v>
      </c>
      <c r="H29" s="66" t="s">
        <v>24</v>
      </c>
      <c r="I29" s="66" t="s">
        <v>24</v>
      </c>
    </row>
    <row r="30" spans="1:9" ht="11.25">
      <c r="A30" s="65" t="s">
        <v>87</v>
      </c>
      <c r="B30" s="67" t="s">
        <v>24</v>
      </c>
      <c r="C30" s="67" t="s">
        <v>24</v>
      </c>
      <c r="D30" s="67" t="s">
        <v>42</v>
      </c>
      <c r="E30" s="67" t="s">
        <v>24</v>
      </c>
      <c r="F30" s="67" t="s">
        <v>24</v>
      </c>
      <c r="G30" s="67" t="s">
        <v>24</v>
      </c>
      <c r="H30" s="67" t="s">
        <v>24</v>
      </c>
      <c r="I30" s="67" t="s">
        <v>42</v>
      </c>
    </row>
    <row r="31" spans="1:9" ht="11.25">
      <c r="A31" s="65" t="s">
        <v>88</v>
      </c>
      <c r="B31" s="66" t="s">
        <v>24</v>
      </c>
      <c r="C31" s="66" t="s">
        <v>24</v>
      </c>
      <c r="D31" s="66" t="s">
        <v>24</v>
      </c>
      <c r="E31" s="66" t="s">
        <v>24</v>
      </c>
      <c r="F31" s="66" t="s">
        <v>24</v>
      </c>
      <c r="G31" s="66" t="s">
        <v>24</v>
      </c>
      <c r="H31" s="66" t="s">
        <v>24</v>
      </c>
      <c r="I31" s="66" t="s">
        <v>24</v>
      </c>
    </row>
    <row r="32" spans="1:9" ht="11.25">
      <c r="A32" s="65" t="s">
        <v>73</v>
      </c>
      <c r="B32" s="67" t="s">
        <v>24</v>
      </c>
      <c r="C32" s="67" t="s">
        <v>24</v>
      </c>
      <c r="D32" s="67" t="s">
        <v>24</v>
      </c>
      <c r="E32" s="67" t="s">
        <v>24</v>
      </c>
      <c r="F32" s="67" t="s">
        <v>24</v>
      </c>
      <c r="G32" s="67" t="s">
        <v>24</v>
      </c>
      <c r="H32" s="67" t="s">
        <v>24</v>
      </c>
      <c r="I32" s="67" t="s">
        <v>42</v>
      </c>
    </row>
    <row r="33" spans="1:9" ht="11.25">
      <c r="A33" s="65" t="s">
        <v>83</v>
      </c>
      <c r="B33" s="66" t="s">
        <v>24</v>
      </c>
      <c r="C33" s="66" t="s">
        <v>42</v>
      </c>
      <c r="D33" s="66" t="s">
        <v>24</v>
      </c>
      <c r="E33" s="66" t="s">
        <v>24</v>
      </c>
      <c r="F33" s="66" t="s">
        <v>24</v>
      </c>
      <c r="G33" s="66" t="s">
        <v>24</v>
      </c>
      <c r="H33" s="66" t="s">
        <v>24</v>
      </c>
      <c r="I33" s="66" t="s">
        <v>24</v>
      </c>
    </row>
    <row r="34" spans="1:9" ht="11.25">
      <c r="A34" s="65" t="s">
        <v>84</v>
      </c>
      <c r="B34" s="67" t="s">
        <v>24</v>
      </c>
      <c r="C34" s="67" t="s">
        <v>24</v>
      </c>
      <c r="D34" s="67" t="s">
        <v>24</v>
      </c>
      <c r="E34" s="67" t="s">
        <v>42</v>
      </c>
      <c r="F34" s="67" t="s">
        <v>42</v>
      </c>
      <c r="G34" s="67" t="s">
        <v>24</v>
      </c>
      <c r="H34" s="67" t="s">
        <v>24</v>
      </c>
      <c r="I34" s="67" t="s">
        <v>24</v>
      </c>
    </row>
    <row r="35" spans="1:9" ht="11.25">
      <c r="A35" s="65" t="s">
        <v>69</v>
      </c>
      <c r="B35" s="66" t="s">
        <v>24</v>
      </c>
      <c r="C35" s="66" t="s">
        <v>24</v>
      </c>
      <c r="D35" s="66" t="s">
        <v>24</v>
      </c>
      <c r="E35" s="66" t="s">
        <v>24</v>
      </c>
      <c r="F35" s="66" t="s">
        <v>24</v>
      </c>
      <c r="G35" s="66" t="s">
        <v>24</v>
      </c>
      <c r="H35" s="66" t="s">
        <v>24</v>
      </c>
      <c r="I35" s="66" t="s">
        <v>24</v>
      </c>
    </row>
    <row r="36" spans="1:9" ht="11.25">
      <c r="A36" s="65" t="s">
        <v>74</v>
      </c>
      <c r="B36" s="67" t="s">
        <v>24</v>
      </c>
      <c r="C36" s="67" t="s">
        <v>24</v>
      </c>
      <c r="D36" s="67" t="s">
        <v>24</v>
      </c>
      <c r="E36" s="67" t="s">
        <v>24</v>
      </c>
      <c r="F36" s="67" t="s">
        <v>24</v>
      </c>
      <c r="G36" s="67" t="s">
        <v>24</v>
      </c>
      <c r="H36" s="67" t="s">
        <v>24</v>
      </c>
      <c r="I36" s="67" t="s">
        <v>24</v>
      </c>
    </row>
    <row r="37" spans="1:9" ht="11.25">
      <c r="A37" s="65" t="s">
        <v>70</v>
      </c>
      <c r="B37" s="66" t="s">
        <v>24</v>
      </c>
      <c r="C37" s="66" t="s">
        <v>42</v>
      </c>
      <c r="D37" s="66" t="s">
        <v>24</v>
      </c>
      <c r="E37" s="66" t="s">
        <v>42</v>
      </c>
      <c r="F37" s="66" t="s">
        <v>24</v>
      </c>
      <c r="G37" s="66" t="s">
        <v>24</v>
      </c>
      <c r="H37" s="66" t="s">
        <v>24</v>
      </c>
      <c r="I37" s="66" t="s">
        <v>42</v>
      </c>
    </row>
    <row r="38" spans="1:9" ht="11.25">
      <c r="A38" s="65" t="s">
        <v>79</v>
      </c>
      <c r="B38" s="67" t="s">
        <v>24</v>
      </c>
      <c r="C38" s="67" t="s">
        <v>24</v>
      </c>
      <c r="D38" s="67" t="s">
        <v>24</v>
      </c>
      <c r="E38" s="67" t="s">
        <v>24</v>
      </c>
      <c r="F38" s="67" t="s">
        <v>24</v>
      </c>
      <c r="G38" s="67" t="s">
        <v>24</v>
      </c>
      <c r="H38" s="67" t="s">
        <v>24</v>
      </c>
      <c r="I38" s="67" t="s">
        <v>42</v>
      </c>
    </row>
    <row r="39" spans="1:9" ht="11.25">
      <c r="A39" s="65" t="s">
        <v>170</v>
      </c>
      <c r="B39" s="66" t="s">
        <v>24</v>
      </c>
      <c r="C39" s="66" t="s">
        <v>42</v>
      </c>
      <c r="D39" s="66" t="s">
        <v>42</v>
      </c>
      <c r="E39" s="66" t="s">
        <v>42</v>
      </c>
      <c r="F39" s="66" t="s">
        <v>42</v>
      </c>
      <c r="G39" s="66" t="s">
        <v>42</v>
      </c>
      <c r="H39" s="66" t="s">
        <v>42</v>
      </c>
      <c r="I39" s="66" t="s">
        <v>24</v>
      </c>
    </row>
    <row r="40" spans="1:9" ht="11.25">
      <c r="A40" s="65" t="s">
        <v>86</v>
      </c>
      <c r="B40" s="67" t="s">
        <v>24</v>
      </c>
      <c r="C40" s="67" t="s">
        <v>24</v>
      </c>
      <c r="D40" s="67" t="s">
        <v>42</v>
      </c>
      <c r="E40" s="67" t="s">
        <v>42</v>
      </c>
      <c r="F40" s="67" t="s">
        <v>42</v>
      </c>
      <c r="G40" s="67" t="s">
        <v>24</v>
      </c>
      <c r="H40" s="67" t="s">
        <v>24</v>
      </c>
      <c r="I40" s="67" t="s">
        <v>24</v>
      </c>
    </row>
    <row r="41" spans="1:9" ht="11.25">
      <c r="A41" s="65" t="s">
        <v>145</v>
      </c>
      <c r="B41" s="66" t="s">
        <v>24</v>
      </c>
      <c r="C41" s="66" t="s">
        <v>42</v>
      </c>
      <c r="D41" s="66" t="s">
        <v>24</v>
      </c>
      <c r="E41" s="66" t="s">
        <v>42</v>
      </c>
      <c r="F41" s="66" t="s">
        <v>42</v>
      </c>
      <c r="G41" s="66" t="s">
        <v>42</v>
      </c>
      <c r="H41" s="66" t="s">
        <v>42</v>
      </c>
      <c r="I41" s="66" t="s">
        <v>24</v>
      </c>
    </row>
    <row r="42" spans="1:9" ht="11.25">
      <c r="A42" s="65" t="s">
        <v>66</v>
      </c>
      <c r="B42" s="67" t="s">
        <v>24</v>
      </c>
      <c r="C42" s="67" t="s">
        <v>24</v>
      </c>
      <c r="D42" s="67" t="s">
        <v>24</v>
      </c>
      <c r="E42" s="67" t="s">
        <v>24</v>
      </c>
      <c r="F42" s="67" t="s">
        <v>24</v>
      </c>
      <c r="G42" s="67" t="s">
        <v>24</v>
      </c>
      <c r="H42" s="67" t="s">
        <v>24</v>
      </c>
      <c r="I42" s="67" t="s">
        <v>24</v>
      </c>
    </row>
    <row r="43" spans="1:9" ht="11.25">
      <c r="A43" s="65" t="s">
        <v>67</v>
      </c>
      <c r="B43" s="66" t="s">
        <v>24</v>
      </c>
      <c r="C43" s="66" t="s">
        <v>24</v>
      </c>
      <c r="D43" s="66" t="s">
        <v>24</v>
      </c>
      <c r="E43" s="66" t="s">
        <v>24</v>
      </c>
      <c r="F43" s="66" t="s">
        <v>24</v>
      </c>
      <c r="G43" s="66" t="s">
        <v>24</v>
      </c>
      <c r="H43" s="66" t="s">
        <v>24</v>
      </c>
      <c r="I43" s="66" t="s">
        <v>42</v>
      </c>
    </row>
    <row r="44" spans="1:9" ht="11.25">
      <c r="A44" s="65" t="s">
        <v>89</v>
      </c>
      <c r="B44" s="67" t="s">
        <v>24</v>
      </c>
      <c r="C44" s="67" t="s">
        <v>24</v>
      </c>
      <c r="D44" s="67" t="s">
        <v>24</v>
      </c>
      <c r="E44" s="67" t="s">
        <v>24</v>
      </c>
      <c r="F44" s="67" t="s">
        <v>24</v>
      </c>
      <c r="G44" s="67" t="s">
        <v>24</v>
      </c>
      <c r="H44" s="67" t="s">
        <v>24</v>
      </c>
      <c r="I44" s="67" t="s">
        <v>24</v>
      </c>
    </row>
    <row r="45" spans="1:9" ht="11.25">
      <c r="A45" s="65" t="s">
        <v>90</v>
      </c>
      <c r="B45" s="66" t="s">
        <v>24</v>
      </c>
      <c r="C45" s="66" t="s">
        <v>24</v>
      </c>
      <c r="D45" s="66" t="s">
        <v>24</v>
      </c>
      <c r="E45" s="66" t="s">
        <v>24</v>
      </c>
      <c r="F45" s="66" t="s">
        <v>24</v>
      </c>
      <c r="G45" s="66" t="s">
        <v>24</v>
      </c>
      <c r="H45" s="66" t="s">
        <v>24</v>
      </c>
      <c r="I45" s="66" t="s">
        <v>24</v>
      </c>
    </row>
    <row r="48" ht="11.25">
      <c r="A48" s="60" t="s">
        <v>46</v>
      </c>
    </row>
    <row r="49" spans="1:2" ht="11.25">
      <c r="A49" s="60" t="s">
        <v>42</v>
      </c>
      <c r="B49" s="58" t="s">
        <v>47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 topLeftCell="A1">
      <pane xSplit="1" ySplit="14" topLeftCell="B15" activePane="bottomRight" state="frozen"/>
      <selection pane="topRight" activeCell="A1" sqref="A1"/>
      <selection pane="bottomLeft" activeCell="A1" sqref="A1"/>
      <selection pane="bottomRight" activeCell="G52" sqref="G52"/>
    </sheetView>
  </sheetViews>
  <sheetFormatPr defaultColWidth="9.140625" defaultRowHeight="11.25" customHeight="1"/>
  <cols>
    <col min="1" max="1" width="29.8515625" style="59" customWidth="1"/>
    <col min="2" max="2" width="10.00390625" style="59" customWidth="1"/>
    <col min="3" max="4" width="19.8515625" style="59" customWidth="1"/>
    <col min="5" max="5" width="18.00390625" style="59" customWidth="1"/>
    <col min="6" max="6" width="11.00390625" style="59" customWidth="1"/>
    <col min="7" max="7" width="29.140625" style="59" customWidth="1"/>
    <col min="8" max="16384" width="9.140625" style="59" customWidth="1"/>
  </cols>
  <sheetData>
    <row r="1" spans="1:13" ht="15">
      <c r="A1" s="58" t="s">
        <v>226</v>
      </c>
      <c r="G1" s="68" t="s">
        <v>227</v>
      </c>
      <c r="H1"/>
      <c r="I1"/>
      <c r="J1"/>
      <c r="K1"/>
      <c r="L1"/>
      <c r="M1"/>
    </row>
    <row r="2" spans="1:13" ht="15">
      <c r="A2" s="58" t="s">
        <v>1</v>
      </c>
      <c r="B2" s="60" t="s">
        <v>159</v>
      </c>
      <c r="G2" s="68" t="s">
        <v>1</v>
      </c>
      <c r="H2" s="69" t="s">
        <v>160</v>
      </c>
      <c r="I2"/>
      <c r="J2"/>
      <c r="K2"/>
      <c r="L2"/>
      <c r="M2"/>
    </row>
    <row r="3" spans="1:13" ht="15">
      <c r="A3" s="58" t="s">
        <v>3</v>
      </c>
      <c r="B3" s="58" t="s">
        <v>186</v>
      </c>
      <c r="G3" s="68" t="s">
        <v>3</v>
      </c>
      <c r="H3" s="68" t="s">
        <v>186</v>
      </c>
      <c r="I3"/>
      <c r="J3"/>
      <c r="K3"/>
      <c r="L3"/>
      <c r="M3"/>
    </row>
    <row r="4" spans="7:13" ht="15">
      <c r="G4"/>
      <c r="H4"/>
      <c r="I4"/>
      <c r="J4"/>
      <c r="K4"/>
      <c r="L4"/>
      <c r="M4"/>
    </row>
    <row r="5" spans="1:13" ht="15">
      <c r="A5" s="60" t="s">
        <v>5</v>
      </c>
      <c r="C5" s="58" t="s">
        <v>6</v>
      </c>
      <c r="G5" s="69" t="s">
        <v>5</v>
      </c>
      <c r="H5"/>
      <c r="I5" s="68" t="s">
        <v>6</v>
      </c>
      <c r="J5"/>
      <c r="K5"/>
      <c r="L5"/>
      <c r="M5"/>
    </row>
    <row r="6" spans="1:13" ht="15">
      <c r="A6" s="60" t="s">
        <v>7</v>
      </c>
      <c r="C6" s="58" t="s">
        <v>8</v>
      </c>
      <c r="G6" s="69" t="s">
        <v>7</v>
      </c>
      <c r="H6"/>
      <c r="I6" s="68" t="s">
        <v>8</v>
      </c>
      <c r="J6"/>
      <c r="K6"/>
      <c r="L6"/>
      <c r="M6"/>
    </row>
    <row r="7" spans="1:13" ht="15">
      <c r="A7" s="60" t="s">
        <v>9</v>
      </c>
      <c r="C7" s="58" t="s">
        <v>10</v>
      </c>
      <c r="G7" s="69" t="s">
        <v>9</v>
      </c>
      <c r="H7"/>
      <c r="I7" s="68" t="s">
        <v>10</v>
      </c>
      <c r="J7"/>
      <c r="K7"/>
      <c r="L7"/>
      <c r="M7"/>
    </row>
    <row r="8" spans="1:13" ht="15">
      <c r="A8" s="60" t="s">
        <v>11</v>
      </c>
      <c r="C8" s="58" t="s">
        <v>12</v>
      </c>
      <c r="G8" s="69" t="s">
        <v>11</v>
      </c>
      <c r="H8"/>
      <c r="I8" s="68" t="s">
        <v>12</v>
      </c>
      <c r="J8"/>
      <c r="K8"/>
      <c r="L8"/>
      <c r="M8"/>
    </row>
    <row r="9" spans="1:13" ht="15">
      <c r="A9" s="60" t="s">
        <v>54</v>
      </c>
      <c r="C9" s="58" t="s">
        <v>20</v>
      </c>
      <c r="G9" s="69" t="s">
        <v>54</v>
      </c>
      <c r="H9"/>
      <c r="I9" s="68" t="s">
        <v>20</v>
      </c>
      <c r="J9"/>
      <c r="K9"/>
      <c r="L9"/>
      <c r="M9"/>
    </row>
    <row r="10" spans="1:13" ht="15">
      <c r="A10" s="60" t="s">
        <v>13</v>
      </c>
      <c r="C10" s="58" t="s">
        <v>14</v>
      </c>
      <c r="G10" s="69" t="s">
        <v>13</v>
      </c>
      <c r="H10"/>
      <c r="I10" s="68" t="s">
        <v>14</v>
      </c>
      <c r="J10"/>
      <c r="K10"/>
      <c r="L10"/>
      <c r="M10"/>
    </row>
    <row r="11" spans="1:13" ht="15">
      <c r="A11" s="60" t="s">
        <v>17</v>
      </c>
      <c r="C11" s="58" t="s">
        <v>18</v>
      </c>
      <c r="G11" s="69" t="s">
        <v>17</v>
      </c>
      <c r="H11"/>
      <c r="I11" s="68" t="s">
        <v>18</v>
      </c>
      <c r="J11"/>
      <c r="K11"/>
      <c r="L11"/>
      <c r="M11"/>
    </row>
    <row r="12" spans="7:13" ht="15">
      <c r="G12"/>
      <c r="H12"/>
      <c r="I12"/>
      <c r="J12"/>
      <c r="K12"/>
      <c r="L12"/>
      <c r="M12"/>
    </row>
    <row r="13" spans="1:13" ht="15">
      <c r="A13" s="61" t="s">
        <v>163</v>
      </c>
      <c r="B13" s="62" t="s">
        <v>20</v>
      </c>
      <c r="C13" s="62" t="s">
        <v>164</v>
      </c>
      <c r="D13" s="62" t="s">
        <v>165</v>
      </c>
      <c r="E13" s="62" t="s">
        <v>166</v>
      </c>
      <c r="F13" s="62" t="s">
        <v>30</v>
      </c>
      <c r="G13" s="70" t="s">
        <v>36</v>
      </c>
      <c r="H13" s="71" t="s">
        <v>20</v>
      </c>
      <c r="I13" s="71" t="s">
        <v>167</v>
      </c>
      <c r="J13" s="71" t="s">
        <v>168</v>
      </c>
      <c r="K13" s="71" t="s">
        <v>169</v>
      </c>
      <c r="L13" s="71" t="s">
        <v>45</v>
      </c>
      <c r="M13" s="71" t="s">
        <v>30</v>
      </c>
    </row>
    <row r="14" spans="1:13" ht="15">
      <c r="A14" s="63" t="s">
        <v>212</v>
      </c>
      <c r="B14" s="64" t="s">
        <v>24</v>
      </c>
      <c r="C14" s="64" t="s">
        <v>24</v>
      </c>
      <c r="D14" s="64" t="s">
        <v>24</v>
      </c>
      <c r="E14" s="64" t="s">
        <v>24</v>
      </c>
      <c r="F14" s="64" t="s">
        <v>24</v>
      </c>
      <c r="G14" s="72" t="s">
        <v>212</v>
      </c>
      <c r="H14" s="73" t="s">
        <v>24</v>
      </c>
      <c r="I14" s="73" t="s">
        <v>24</v>
      </c>
      <c r="J14" s="73" t="s">
        <v>24</v>
      </c>
      <c r="K14" s="73" t="s">
        <v>24</v>
      </c>
      <c r="L14" s="73" t="s">
        <v>24</v>
      </c>
      <c r="M14" s="73" t="s">
        <v>24</v>
      </c>
    </row>
    <row r="15" spans="1:13" ht="15">
      <c r="A15" s="65" t="s">
        <v>16</v>
      </c>
      <c r="B15" s="66" t="s">
        <v>24</v>
      </c>
      <c r="C15" s="66" t="s">
        <v>24</v>
      </c>
      <c r="D15" s="66" t="s">
        <v>24</v>
      </c>
      <c r="E15" s="66" t="s">
        <v>24</v>
      </c>
      <c r="F15" s="66" t="s">
        <v>24</v>
      </c>
      <c r="G15" s="74" t="s">
        <v>16</v>
      </c>
      <c r="H15" s="75" t="s">
        <v>24</v>
      </c>
      <c r="I15" s="75" t="s">
        <v>24</v>
      </c>
      <c r="J15" s="75" t="s">
        <v>24</v>
      </c>
      <c r="K15" s="75" t="s">
        <v>24</v>
      </c>
      <c r="L15" s="75" t="s">
        <v>24</v>
      </c>
      <c r="M15" s="75" t="s">
        <v>24</v>
      </c>
    </row>
    <row r="16" spans="1:13" ht="15">
      <c r="A16" s="65" t="s">
        <v>213</v>
      </c>
      <c r="B16" s="67" t="s">
        <v>24</v>
      </c>
      <c r="C16" s="67" t="s">
        <v>24</v>
      </c>
      <c r="D16" s="67" t="s">
        <v>24</v>
      </c>
      <c r="E16" s="67" t="s">
        <v>24</v>
      </c>
      <c r="F16" s="67" t="s">
        <v>24</v>
      </c>
      <c r="G16" s="74" t="s">
        <v>213</v>
      </c>
      <c r="H16" s="76" t="s">
        <v>24</v>
      </c>
      <c r="I16" s="76" t="s">
        <v>24</v>
      </c>
      <c r="J16" s="76" t="s">
        <v>24</v>
      </c>
      <c r="K16" s="76" t="s">
        <v>24</v>
      </c>
      <c r="L16" s="76" t="s">
        <v>24</v>
      </c>
      <c r="M16" s="76" t="s">
        <v>24</v>
      </c>
    </row>
    <row r="17" spans="1:13" ht="15">
      <c r="A17" s="65" t="s">
        <v>76</v>
      </c>
      <c r="B17" s="66" t="s">
        <v>24</v>
      </c>
      <c r="C17" s="66" t="s">
        <v>24</v>
      </c>
      <c r="D17" s="66" t="s">
        <v>24</v>
      </c>
      <c r="E17" s="66" t="s">
        <v>24</v>
      </c>
      <c r="F17" s="66" t="s">
        <v>24</v>
      </c>
      <c r="G17" s="74" t="s">
        <v>76</v>
      </c>
      <c r="H17" s="75" t="s">
        <v>24</v>
      </c>
      <c r="I17" s="75" t="s">
        <v>24</v>
      </c>
      <c r="J17" s="75" t="s">
        <v>24</v>
      </c>
      <c r="K17" s="75" t="s">
        <v>24</v>
      </c>
      <c r="L17" s="75" t="s">
        <v>24</v>
      </c>
      <c r="M17" s="75" t="s">
        <v>24</v>
      </c>
    </row>
    <row r="18" spans="1:13" ht="15">
      <c r="A18" s="65" t="s">
        <v>214</v>
      </c>
      <c r="B18" s="67" t="s">
        <v>24</v>
      </c>
      <c r="C18" s="67" t="s">
        <v>42</v>
      </c>
      <c r="D18" s="67" t="s">
        <v>42</v>
      </c>
      <c r="E18" s="67" t="s">
        <v>24</v>
      </c>
      <c r="F18" s="67" t="s">
        <v>24</v>
      </c>
      <c r="G18" s="74" t="s">
        <v>214</v>
      </c>
      <c r="H18" s="76" t="s">
        <v>24</v>
      </c>
      <c r="I18" s="76" t="s">
        <v>42</v>
      </c>
      <c r="J18" s="76" t="s">
        <v>42</v>
      </c>
      <c r="K18" s="76" t="s">
        <v>42</v>
      </c>
      <c r="L18" s="76" t="s">
        <v>42</v>
      </c>
      <c r="M18" s="76" t="s">
        <v>24</v>
      </c>
    </row>
    <row r="19" spans="1:13" ht="15">
      <c r="A19" s="65" t="s">
        <v>82</v>
      </c>
      <c r="B19" s="66" t="s">
        <v>24</v>
      </c>
      <c r="C19" s="66" t="s">
        <v>24</v>
      </c>
      <c r="D19" s="66" t="s">
        <v>24</v>
      </c>
      <c r="E19" s="66" t="s">
        <v>24</v>
      </c>
      <c r="F19" s="66" t="s">
        <v>24</v>
      </c>
      <c r="G19" s="74" t="s">
        <v>82</v>
      </c>
      <c r="H19" s="75" t="s">
        <v>24</v>
      </c>
      <c r="I19" s="75" t="s">
        <v>24</v>
      </c>
      <c r="J19" s="75" t="s">
        <v>24</v>
      </c>
      <c r="K19" s="75" t="s">
        <v>24</v>
      </c>
      <c r="L19" s="75" t="s">
        <v>24</v>
      </c>
      <c r="M19" s="75" t="s">
        <v>24</v>
      </c>
    </row>
    <row r="20" spans="1:13" ht="15">
      <c r="A20" s="65" t="s">
        <v>71</v>
      </c>
      <c r="B20" s="67" t="s">
        <v>24</v>
      </c>
      <c r="C20" s="67" t="s">
        <v>24</v>
      </c>
      <c r="D20" s="67" t="s">
        <v>24</v>
      </c>
      <c r="E20" s="67" t="s">
        <v>24</v>
      </c>
      <c r="F20" s="67" t="s">
        <v>24</v>
      </c>
      <c r="G20" s="74" t="s">
        <v>71</v>
      </c>
      <c r="H20" s="76" t="s">
        <v>24</v>
      </c>
      <c r="I20" s="76" t="s">
        <v>42</v>
      </c>
      <c r="J20" s="76" t="s">
        <v>24</v>
      </c>
      <c r="K20" s="76" t="s">
        <v>24</v>
      </c>
      <c r="L20" s="76" t="s">
        <v>24</v>
      </c>
      <c r="M20" s="76" t="s">
        <v>24</v>
      </c>
    </row>
    <row r="21" spans="1:13" ht="15">
      <c r="A21" s="65" t="s">
        <v>215</v>
      </c>
      <c r="B21" s="66" t="s">
        <v>24</v>
      </c>
      <c r="C21" s="66" t="s">
        <v>24</v>
      </c>
      <c r="D21" s="66" t="s">
        <v>24</v>
      </c>
      <c r="E21" s="66" t="s">
        <v>24</v>
      </c>
      <c r="F21" s="66" t="s">
        <v>24</v>
      </c>
      <c r="G21" s="74" t="s">
        <v>215</v>
      </c>
      <c r="H21" s="75" t="s">
        <v>24</v>
      </c>
      <c r="I21" s="75" t="s">
        <v>24</v>
      </c>
      <c r="J21" s="75" t="s">
        <v>24</v>
      </c>
      <c r="K21" s="75" t="s">
        <v>24</v>
      </c>
      <c r="L21" s="75" t="s">
        <v>24</v>
      </c>
      <c r="M21" s="75" t="s">
        <v>24</v>
      </c>
    </row>
    <row r="22" spans="1:13" ht="15">
      <c r="A22" s="65" t="s">
        <v>80</v>
      </c>
      <c r="B22" s="67" t="s">
        <v>24</v>
      </c>
      <c r="C22" s="67" t="s">
        <v>24</v>
      </c>
      <c r="D22" s="67" t="s">
        <v>42</v>
      </c>
      <c r="E22" s="67" t="s">
        <v>24</v>
      </c>
      <c r="F22" s="67" t="s">
        <v>24</v>
      </c>
      <c r="G22" s="74" t="s">
        <v>80</v>
      </c>
      <c r="H22" s="76" t="s">
        <v>24</v>
      </c>
      <c r="I22" s="76" t="s">
        <v>24</v>
      </c>
      <c r="J22" s="76" t="s">
        <v>24</v>
      </c>
      <c r="K22" s="76" t="s">
        <v>24</v>
      </c>
      <c r="L22" s="76" t="s">
        <v>24</v>
      </c>
      <c r="M22" s="76" t="s">
        <v>24</v>
      </c>
    </row>
    <row r="23" spans="1:13" ht="15">
      <c r="A23" s="65" t="s">
        <v>81</v>
      </c>
      <c r="B23" s="66" t="s">
        <v>24</v>
      </c>
      <c r="C23" s="66" t="s">
        <v>24</v>
      </c>
      <c r="D23" s="66" t="s">
        <v>42</v>
      </c>
      <c r="E23" s="66" t="s">
        <v>24</v>
      </c>
      <c r="F23" s="66" t="s">
        <v>24</v>
      </c>
      <c r="G23" s="74" t="s">
        <v>81</v>
      </c>
      <c r="H23" s="75" t="s">
        <v>24</v>
      </c>
      <c r="I23" s="75" t="s">
        <v>24</v>
      </c>
      <c r="J23" s="75" t="s">
        <v>24</v>
      </c>
      <c r="K23" s="75" t="s">
        <v>24</v>
      </c>
      <c r="L23" s="75" t="s">
        <v>24</v>
      </c>
      <c r="M23" s="75" t="s">
        <v>24</v>
      </c>
    </row>
    <row r="24" spans="1:13" ht="15">
      <c r="A24" s="65" t="s">
        <v>77</v>
      </c>
      <c r="B24" s="67" t="s">
        <v>24</v>
      </c>
      <c r="C24" s="67" t="s">
        <v>24</v>
      </c>
      <c r="D24" s="67" t="s">
        <v>42</v>
      </c>
      <c r="E24" s="67" t="s">
        <v>24</v>
      </c>
      <c r="F24" s="67" t="s">
        <v>24</v>
      </c>
      <c r="G24" s="74" t="s">
        <v>77</v>
      </c>
      <c r="H24" s="76" t="s">
        <v>24</v>
      </c>
      <c r="I24" s="76" t="s">
        <v>24</v>
      </c>
      <c r="J24" s="76" t="s">
        <v>24</v>
      </c>
      <c r="K24" s="76" t="s">
        <v>24</v>
      </c>
      <c r="L24" s="76" t="s">
        <v>24</v>
      </c>
      <c r="M24" s="76" t="s">
        <v>24</v>
      </c>
    </row>
    <row r="25" spans="1:13" ht="15">
      <c r="A25" s="65" t="s">
        <v>72</v>
      </c>
      <c r="B25" s="66" t="s">
        <v>24</v>
      </c>
      <c r="C25" s="66" t="s">
        <v>24</v>
      </c>
      <c r="D25" s="66" t="s">
        <v>24</v>
      </c>
      <c r="E25" s="66" t="s">
        <v>24</v>
      </c>
      <c r="F25" s="66" t="s">
        <v>24</v>
      </c>
      <c r="G25" s="74" t="s">
        <v>72</v>
      </c>
      <c r="H25" s="75" t="s">
        <v>24</v>
      </c>
      <c r="I25" s="75" t="s">
        <v>24</v>
      </c>
      <c r="J25" s="75" t="s">
        <v>24</v>
      </c>
      <c r="K25" s="75" t="s">
        <v>24</v>
      </c>
      <c r="L25" s="75" t="s">
        <v>24</v>
      </c>
      <c r="M25" s="75" t="s">
        <v>24</v>
      </c>
    </row>
    <row r="26" spans="1:13" ht="15">
      <c r="A26" s="65" t="s">
        <v>68</v>
      </c>
      <c r="B26" s="67" t="s">
        <v>24</v>
      </c>
      <c r="C26" s="67" t="s">
        <v>24</v>
      </c>
      <c r="D26" s="67" t="s">
        <v>24</v>
      </c>
      <c r="E26" s="67" t="s">
        <v>24</v>
      </c>
      <c r="F26" s="67" t="s">
        <v>42</v>
      </c>
      <c r="G26" s="74" t="s">
        <v>68</v>
      </c>
      <c r="H26" s="76" t="s">
        <v>24</v>
      </c>
      <c r="I26" s="76" t="s">
        <v>24</v>
      </c>
      <c r="J26" s="76" t="s">
        <v>24</v>
      </c>
      <c r="K26" s="76" t="s">
        <v>24</v>
      </c>
      <c r="L26" s="76" t="s">
        <v>24</v>
      </c>
      <c r="M26" s="76" t="s">
        <v>42</v>
      </c>
    </row>
    <row r="27" spans="1:13" ht="15">
      <c r="A27" s="65" t="s">
        <v>78</v>
      </c>
      <c r="B27" s="66" t="s">
        <v>24</v>
      </c>
      <c r="C27" s="66" t="s">
        <v>42</v>
      </c>
      <c r="D27" s="66" t="s">
        <v>42</v>
      </c>
      <c r="E27" s="66" t="s">
        <v>24</v>
      </c>
      <c r="F27" s="66" t="s">
        <v>24</v>
      </c>
      <c r="G27" s="74" t="s">
        <v>78</v>
      </c>
      <c r="H27" s="75" t="s">
        <v>24</v>
      </c>
      <c r="I27" s="75" t="s">
        <v>42</v>
      </c>
      <c r="J27" s="75" t="s">
        <v>24</v>
      </c>
      <c r="K27" s="75" t="s">
        <v>42</v>
      </c>
      <c r="L27" s="75" t="s">
        <v>42</v>
      </c>
      <c r="M27" s="75" t="s">
        <v>24</v>
      </c>
    </row>
    <row r="28" spans="1:13" ht="15">
      <c r="A28" s="65" t="s">
        <v>65</v>
      </c>
      <c r="B28" s="67" t="s">
        <v>24</v>
      </c>
      <c r="C28" s="67" t="s">
        <v>24</v>
      </c>
      <c r="D28" s="67" t="s">
        <v>24</v>
      </c>
      <c r="E28" s="67" t="s">
        <v>24</v>
      </c>
      <c r="F28" s="67" t="s">
        <v>24</v>
      </c>
      <c r="G28" s="74" t="s">
        <v>65</v>
      </c>
      <c r="H28" s="76" t="s">
        <v>24</v>
      </c>
      <c r="I28" s="76" t="s">
        <v>24</v>
      </c>
      <c r="J28" s="76" t="s">
        <v>24</v>
      </c>
      <c r="K28" s="76" t="s">
        <v>24</v>
      </c>
      <c r="L28" s="76" t="s">
        <v>24</v>
      </c>
      <c r="M28" s="76" t="s">
        <v>24</v>
      </c>
    </row>
    <row r="29" spans="1:13" ht="15">
      <c r="A29" s="65" t="s">
        <v>85</v>
      </c>
      <c r="B29" s="66" t="s">
        <v>24</v>
      </c>
      <c r="C29" s="66" t="s">
        <v>24</v>
      </c>
      <c r="D29" s="66" t="s">
        <v>42</v>
      </c>
      <c r="E29" s="66" t="s">
        <v>24</v>
      </c>
      <c r="F29" s="66" t="s">
        <v>24</v>
      </c>
      <c r="G29" s="74" t="s">
        <v>85</v>
      </c>
      <c r="H29" s="75" t="s">
        <v>24</v>
      </c>
      <c r="I29" s="75" t="s">
        <v>24</v>
      </c>
      <c r="J29" s="75" t="s">
        <v>24</v>
      </c>
      <c r="K29" s="75" t="s">
        <v>24</v>
      </c>
      <c r="L29" s="75" t="s">
        <v>24</v>
      </c>
      <c r="M29" s="75" t="s">
        <v>24</v>
      </c>
    </row>
    <row r="30" spans="1:13" ht="15">
      <c r="A30" s="65" t="s">
        <v>87</v>
      </c>
      <c r="B30" s="67" t="s">
        <v>24</v>
      </c>
      <c r="C30" s="67" t="s">
        <v>24</v>
      </c>
      <c r="D30" s="67" t="s">
        <v>42</v>
      </c>
      <c r="E30" s="67" t="s">
        <v>24</v>
      </c>
      <c r="F30" s="67" t="s">
        <v>42</v>
      </c>
      <c r="G30" s="74" t="s">
        <v>87</v>
      </c>
      <c r="H30" s="76" t="s">
        <v>24</v>
      </c>
      <c r="I30" s="76" t="s">
        <v>24</v>
      </c>
      <c r="J30" s="76" t="s">
        <v>24</v>
      </c>
      <c r="K30" s="76" t="s">
        <v>24</v>
      </c>
      <c r="L30" s="76" t="s">
        <v>24</v>
      </c>
      <c r="M30" s="76" t="s">
        <v>42</v>
      </c>
    </row>
    <row r="31" spans="1:13" ht="15">
      <c r="A31" s="65" t="s">
        <v>88</v>
      </c>
      <c r="B31" s="66" t="s">
        <v>24</v>
      </c>
      <c r="C31" s="66" t="s">
        <v>24</v>
      </c>
      <c r="D31" s="66" t="s">
        <v>42</v>
      </c>
      <c r="E31" s="66" t="s">
        <v>24</v>
      </c>
      <c r="F31" s="66" t="s">
        <v>24</v>
      </c>
      <c r="G31" s="74" t="s">
        <v>88</v>
      </c>
      <c r="H31" s="75" t="s">
        <v>24</v>
      </c>
      <c r="I31" s="75" t="s">
        <v>42</v>
      </c>
      <c r="J31" s="75" t="s">
        <v>24</v>
      </c>
      <c r="K31" s="75" t="s">
        <v>24</v>
      </c>
      <c r="L31" s="75" t="s">
        <v>24</v>
      </c>
      <c r="M31" s="75" t="s">
        <v>24</v>
      </c>
    </row>
    <row r="32" spans="1:13" ht="15">
      <c r="A32" s="65" t="s">
        <v>73</v>
      </c>
      <c r="B32" s="67" t="s">
        <v>24</v>
      </c>
      <c r="C32" s="67" t="s">
        <v>24</v>
      </c>
      <c r="D32" s="67" t="s">
        <v>24</v>
      </c>
      <c r="E32" s="67" t="s">
        <v>24</v>
      </c>
      <c r="F32" s="67" t="s">
        <v>42</v>
      </c>
      <c r="G32" s="74" t="s">
        <v>73</v>
      </c>
      <c r="H32" s="76" t="s">
        <v>24</v>
      </c>
      <c r="I32" s="76" t="s">
        <v>24</v>
      </c>
      <c r="J32" s="76" t="s">
        <v>24</v>
      </c>
      <c r="K32" s="76" t="s">
        <v>24</v>
      </c>
      <c r="L32" s="76" t="s">
        <v>24</v>
      </c>
      <c r="M32" s="76" t="s">
        <v>42</v>
      </c>
    </row>
    <row r="33" spans="1:13" ht="15">
      <c r="A33" s="65" t="s">
        <v>83</v>
      </c>
      <c r="B33" s="66" t="s">
        <v>24</v>
      </c>
      <c r="C33" s="66" t="s">
        <v>24</v>
      </c>
      <c r="D33" s="66" t="s">
        <v>24</v>
      </c>
      <c r="E33" s="66" t="s">
        <v>24</v>
      </c>
      <c r="F33" s="66" t="s">
        <v>24</v>
      </c>
      <c r="G33" s="74" t="s">
        <v>83</v>
      </c>
      <c r="H33" s="75" t="s">
        <v>24</v>
      </c>
      <c r="I33" s="75" t="s">
        <v>42</v>
      </c>
      <c r="J33" s="75" t="s">
        <v>24</v>
      </c>
      <c r="K33" s="75" t="s">
        <v>24</v>
      </c>
      <c r="L33" s="75" t="s">
        <v>24</v>
      </c>
      <c r="M33" s="75" t="s">
        <v>24</v>
      </c>
    </row>
    <row r="34" spans="1:13" ht="15">
      <c r="A34" s="65" t="s">
        <v>84</v>
      </c>
      <c r="B34" s="67" t="s">
        <v>24</v>
      </c>
      <c r="C34" s="67" t="s">
        <v>24</v>
      </c>
      <c r="D34" s="67" t="s">
        <v>24</v>
      </c>
      <c r="E34" s="67" t="s">
        <v>24</v>
      </c>
      <c r="F34" s="67" t="s">
        <v>24</v>
      </c>
      <c r="G34" s="74" t="s">
        <v>84</v>
      </c>
      <c r="H34" s="76" t="s">
        <v>24</v>
      </c>
      <c r="I34" s="76" t="s">
        <v>24</v>
      </c>
      <c r="J34" s="76" t="s">
        <v>24</v>
      </c>
      <c r="K34" s="76" t="s">
        <v>24</v>
      </c>
      <c r="L34" s="76" t="s">
        <v>24</v>
      </c>
      <c r="M34" s="76" t="s">
        <v>24</v>
      </c>
    </row>
    <row r="35" spans="1:13" ht="15">
      <c r="A35" s="65" t="s">
        <v>69</v>
      </c>
      <c r="B35" s="66" t="s">
        <v>24</v>
      </c>
      <c r="C35" s="66" t="s">
        <v>24</v>
      </c>
      <c r="D35" s="66" t="s">
        <v>24</v>
      </c>
      <c r="E35" s="66" t="s">
        <v>24</v>
      </c>
      <c r="F35" s="66" t="s">
        <v>24</v>
      </c>
      <c r="G35" s="74" t="s">
        <v>69</v>
      </c>
      <c r="H35" s="75" t="s">
        <v>24</v>
      </c>
      <c r="I35" s="75" t="s">
        <v>24</v>
      </c>
      <c r="J35" s="75" t="s">
        <v>24</v>
      </c>
      <c r="K35" s="75" t="s">
        <v>24</v>
      </c>
      <c r="L35" s="75" t="s">
        <v>24</v>
      </c>
      <c r="M35" s="75" t="s">
        <v>24</v>
      </c>
    </row>
    <row r="36" spans="1:13" ht="15">
      <c r="A36" s="65" t="s">
        <v>74</v>
      </c>
      <c r="B36" s="67" t="s">
        <v>24</v>
      </c>
      <c r="C36" s="67" t="s">
        <v>24</v>
      </c>
      <c r="D36" s="67" t="s">
        <v>24</v>
      </c>
      <c r="E36" s="67" t="s">
        <v>24</v>
      </c>
      <c r="F36" s="67" t="s">
        <v>24</v>
      </c>
      <c r="G36" s="74" t="s">
        <v>74</v>
      </c>
      <c r="H36" s="76" t="s">
        <v>24</v>
      </c>
      <c r="I36" s="76" t="s">
        <v>24</v>
      </c>
      <c r="J36" s="76" t="s">
        <v>24</v>
      </c>
      <c r="K36" s="76" t="s">
        <v>24</v>
      </c>
      <c r="L36" s="76" t="s">
        <v>24</v>
      </c>
      <c r="M36" s="76" t="s">
        <v>24</v>
      </c>
    </row>
    <row r="37" spans="1:13" ht="15">
      <c r="A37" s="65" t="s">
        <v>70</v>
      </c>
      <c r="B37" s="66" t="s">
        <v>24</v>
      </c>
      <c r="C37" s="66" t="s">
        <v>24</v>
      </c>
      <c r="D37" s="66" t="s">
        <v>42</v>
      </c>
      <c r="E37" s="66" t="s">
        <v>24</v>
      </c>
      <c r="F37" s="66" t="s">
        <v>42</v>
      </c>
      <c r="G37" s="74" t="s">
        <v>70</v>
      </c>
      <c r="H37" s="75" t="s">
        <v>24</v>
      </c>
      <c r="I37" s="75" t="s">
        <v>42</v>
      </c>
      <c r="J37" s="75" t="s">
        <v>24</v>
      </c>
      <c r="K37" s="75" t="s">
        <v>24</v>
      </c>
      <c r="L37" s="75" t="s">
        <v>24</v>
      </c>
      <c r="M37" s="75" t="s">
        <v>42</v>
      </c>
    </row>
    <row r="38" spans="1:13" ht="15">
      <c r="A38" s="65" t="s">
        <v>79</v>
      </c>
      <c r="B38" s="67" t="s">
        <v>24</v>
      </c>
      <c r="C38" s="67" t="s">
        <v>24</v>
      </c>
      <c r="D38" s="67" t="s">
        <v>42</v>
      </c>
      <c r="E38" s="67" t="s">
        <v>24</v>
      </c>
      <c r="F38" s="67" t="s">
        <v>42</v>
      </c>
      <c r="G38" s="74" t="s">
        <v>79</v>
      </c>
      <c r="H38" s="76" t="s">
        <v>24</v>
      </c>
      <c r="I38" s="76" t="s">
        <v>42</v>
      </c>
      <c r="J38" s="76" t="s">
        <v>24</v>
      </c>
      <c r="K38" s="76" t="s">
        <v>24</v>
      </c>
      <c r="L38" s="76" t="s">
        <v>24</v>
      </c>
      <c r="M38" s="76" t="s">
        <v>42</v>
      </c>
    </row>
    <row r="39" spans="1:13" ht="15">
      <c r="A39" s="65" t="s">
        <v>170</v>
      </c>
      <c r="B39" s="66" t="s">
        <v>24</v>
      </c>
      <c r="C39" s="66" t="s">
        <v>42</v>
      </c>
      <c r="D39" s="66" t="s">
        <v>42</v>
      </c>
      <c r="E39" s="66" t="s">
        <v>24</v>
      </c>
      <c r="F39" s="66" t="s">
        <v>24</v>
      </c>
      <c r="G39" s="74" t="s">
        <v>170</v>
      </c>
      <c r="H39" s="75" t="s">
        <v>24</v>
      </c>
      <c r="I39" s="75" t="s">
        <v>42</v>
      </c>
      <c r="J39" s="75" t="s">
        <v>42</v>
      </c>
      <c r="K39" s="75" t="s">
        <v>42</v>
      </c>
      <c r="L39" s="75" t="s">
        <v>24</v>
      </c>
      <c r="M39" s="75" t="s">
        <v>24</v>
      </c>
    </row>
    <row r="40" spans="1:13" ht="15">
      <c r="A40" s="65" t="s">
        <v>86</v>
      </c>
      <c r="B40" s="67" t="s">
        <v>24</v>
      </c>
      <c r="C40" s="67" t="s">
        <v>24</v>
      </c>
      <c r="D40" s="67" t="s">
        <v>42</v>
      </c>
      <c r="E40" s="67" t="s">
        <v>24</v>
      </c>
      <c r="F40" s="67" t="s">
        <v>24</v>
      </c>
      <c r="G40" s="74" t="s">
        <v>86</v>
      </c>
      <c r="H40" s="76" t="s">
        <v>24</v>
      </c>
      <c r="I40" s="76" t="s">
        <v>24</v>
      </c>
      <c r="J40" s="76" t="s">
        <v>24</v>
      </c>
      <c r="K40" s="76" t="s">
        <v>24</v>
      </c>
      <c r="L40" s="76" t="s">
        <v>24</v>
      </c>
      <c r="M40" s="76" t="s">
        <v>24</v>
      </c>
    </row>
    <row r="41" spans="1:13" ht="15">
      <c r="A41" s="65" t="s">
        <v>145</v>
      </c>
      <c r="B41" s="66" t="s">
        <v>24</v>
      </c>
      <c r="C41" s="66" t="s">
        <v>42</v>
      </c>
      <c r="D41" s="66" t="s">
        <v>42</v>
      </c>
      <c r="E41" s="66" t="s">
        <v>24</v>
      </c>
      <c r="F41" s="66" t="s">
        <v>24</v>
      </c>
      <c r="G41" s="74" t="s">
        <v>145</v>
      </c>
      <c r="H41" s="75" t="s">
        <v>24</v>
      </c>
      <c r="I41" s="75" t="s">
        <v>42</v>
      </c>
      <c r="J41" s="75" t="s">
        <v>24</v>
      </c>
      <c r="K41" s="75" t="s">
        <v>42</v>
      </c>
      <c r="L41" s="75" t="s">
        <v>42</v>
      </c>
      <c r="M41" s="75" t="s">
        <v>24</v>
      </c>
    </row>
    <row r="42" spans="1:13" ht="15">
      <c r="A42" s="65" t="s">
        <v>66</v>
      </c>
      <c r="B42" s="67" t="s">
        <v>24</v>
      </c>
      <c r="C42" s="67" t="s">
        <v>24</v>
      </c>
      <c r="D42" s="67" t="s">
        <v>24</v>
      </c>
      <c r="E42" s="67" t="s">
        <v>24</v>
      </c>
      <c r="F42" s="67" t="s">
        <v>24</v>
      </c>
      <c r="G42" s="74" t="s">
        <v>66</v>
      </c>
      <c r="H42" s="76" t="s">
        <v>24</v>
      </c>
      <c r="I42" s="76" t="s">
        <v>42</v>
      </c>
      <c r="J42" s="76" t="s">
        <v>24</v>
      </c>
      <c r="K42" s="76" t="s">
        <v>24</v>
      </c>
      <c r="L42" s="76" t="s">
        <v>24</v>
      </c>
      <c r="M42" s="76" t="s">
        <v>24</v>
      </c>
    </row>
    <row r="43" spans="1:13" ht="15">
      <c r="A43" s="65" t="s">
        <v>67</v>
      </c>
      <c r="B43" s="66" t="s">
        <v>24</v>
      </c>
      <c r="C43" s="66" t="s">
        <v>24</v>
      </c>
      <c r="D43" s="66" t="s">
        <v>24</v>
      </c>
      <c r="E43" s="66" t="s">
        <v>24</v>
      </c>
      <c r="F43" s="66" t="s">
        <v>42</v>
      </c>
      <c r="G43" s="74" t="s">
        <v>67</v>
      </c>
      <c r="H43" s="75" t="s">
        <v>24</v>
      </c>
      <c r="I43" s="75" t="s">
        <v>42</v>
      </c>
      <c r="J43" s="75" t="s">
        <v>24</v>
      </c>
      <c r="K43" s="75" t="s">
        <v>24</v>
      </c>
      <c r="L43" s="75" t="s">
        <v>24</v>
      </c>
      <c r="M43" s="75" t="s">
        <v>42</v>
      </c>
    </row>
    <row r="44" spans="1:13" ht="15">
      <c r="A44" s="65" t="s">
        <v>89</v>
      </c>
      <c r="B44" s="67" t="s">
        <v>24</v>
      </c>
      <c r="C44" s="67" t="s">
        <v>24</v>
      </c>
      <c r="D44" s="67" t="s">
        <v>24</v>
      </c>
      <c r="E44" s="67" t="s">
        <v>24</v>
      </c>
      <c r="F44" s="67" t="s">
        <v>24</v>
      </c>
      <c r="G44" s="74" t="s">
        <v>89</v>
      </c>
      <c r="H44" s="76" t="s">
        <v>24</v>
      </c>
      <c r="I44" s="76" t="s">
        <v>24</v>
      </c>
      <c r="J44" s="76" t="s">
        <v>24</v>
      </c>
      <c r="K44" s="76" t="s">
        <v>24</v>
      </c>
      <c r="L44" s="76" t="s">
        <v>24</v>
      </c>
      <c r="M44" s="76" t="s">
        <v>24</v>
      </c>
    </row>
    <row r="45" spans="1:13" ht="15">
      <c r="A45" s="65" t="s">
        <v>90</v>
      </c>
      <c r="B45" s="66" t="s">
        <v>24</v>
      </c>
      <c r="C45" s="66" t="s">
        <v>24</v>
      </c>
      <c r="D45" s="66" t="s">
        <v>24</v>
      </c>
      <c r="E45" s="66" t="s">
        <v>24</v>
      </c>
      <c r="F45" s="66" t="s">
        <v>24</v>
      </c>
      <c r="G45" s="74" t="s">
        <v>90</v>
      </c>
      <c r="H45" s="75" t="s">
        <v>24</v>
      </c>
      <c r="I45" s="75" t="s">
        <v>24</v>
      </c>
      <c r="J45" s="75" t="s">
        <v>24</v>
      </c>
      <c r="K45" s="75" t="s">
        <v>24</v>
      </c>
      <c r="L45" s="75" t="s">
        <v>24</v>
      </c>
      <c r="M45" s="75" t="s">
        <v>24</v>
      </c>
    </row>
    <row r="46" spans="7:13" ht="11.45" customHeight="1">
      <c r="G46"/>
      <c r="H46"/>
      <c r="I46"/>
      <c r="J46"/>
      <c r="K46"/>
      <c r="L46"/>
      <c r="M46"/>
    </row>
    <row r="47" spans="7:13" ht="15">
      <c r="G47"/>
      <c r="H47"/>
      <c r="I47"/>
      <c r="J47"/>
      <c r="K47"/>
      <c r="L47"/>
      <c r="M47"/>
    </row>
    <row r="48" spans="1:13" ht="15">
      <c r="A48" s="60" t="s">
        <v>46</v>
      </c>
      <c r="G48" s="69" t="s">
        <v>46</v>
      </c>
      <c r="H48"/>
      <c r="I48"/>
      <c r="J48"/>
      <c r="K48"/>
      <c r="L48"/>
      <c r="M48"/>
    </row>
    <row r="49" spans="1:13" ht="15">
      <c r="A49" s="60" t="s">
        <v>42</v>
      </c>
      <c r="B49" s="58" t="s">
        <v>47</v>
      </c>
      <c r="G49" s="69" t="s">
        <v>42</v>
      </c>
      <c r="H49" s="68" t="s">
        <v>47</v>
      </c>
      <c r="I49"/>
      <c r="J49"/>
      <c r="K49"/>
      <c r="L49"/>
      <c r="M49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showGridLines="0" workbookViewId="0" topLeftCell="A58">
      <selection activeCell="J44" sqref="J44"/>
    </sheetView>
  </sheetViews>
  <sheetFormatPr defaultColWidth="9.140625" defaultRowHeight="11.25" customHeight="1"/>
  <cols>
    <col min="1" max="1" width="73.57421875" style="2" customWidth="1"/>
    <col min="2" max="3" width="19.8515625" style="2" customWidth="1"/>
    <col min="4" max="5" width="10.00390625" style="2" customWidth="1"/>
    <col min="6" max="7" width="19.8515625" style="2" customWidth="1"/>
    <col min="8" max="16384" width="9.140625" style="2" customWidth="1"/>
  </cols>
  <sheetData>
    <row r="1" ht="11.45" customHeight="1">
      <c r="A1" s="1" t="s">
        <v>184</v>
      </c>
    </row>
    <row r="2" spans="1:2" ht="12">
      <c r="A2" s="1" t="s">
        <v>1</v>
      </c>
      <c r="B2" s="3" t="s">
        <v>185</v>
      </c>
    </row>
    <row r="3" spans="1:2" ht="12">
      <c r="A3" s="1" t="s">
        <v>3</v>
      </c>
      <c r="B3" s="1" t="s">
        <v>186</v>
      </c>
    </row>
    <row r="4" ht="12"/>
    <row r="5" spans="1:2" ht="12">
      <c r="A5" s="3" t="s">
        <v>5</v>
      </c>
      <c r="B5" s="1" t="s">
        <v>6</v>
      </c>
    </row>
    <row r="6" spans="1:2" ht="12">
      <c r="A6" s="3" t="s">
        <v>7</v>
      </c>
      <c r="B6" s="1" t="s">
        <v>8</v>
      </c>
    </row>
    <row r="7" spans="1:2" ht="12">
      <c r="A7" s="3" t="s">
        <v>11</v>
      </c>
      <c r="B7" s="1" t="s">
        <v>12</v>
      </c>
    </row>
    <row r="8" spans="1:2" ht="12">
      <c r="A8" s="3" t="s">
        <v>13</v>
      </c>
      <c r="B8" s="1" t="s">
        <v>14</v>
      </c>
    </row>
    <row r="9" spans="1:2" ht="12">
      <c r="A9" s="3" t="s">
        <v>15</v>
      </c>
      <c r="B9" s="1" t="s">
        <v>16</v>
      </c>
    </row>
    <row r="10" spans="1:2" ht="12">
      <c r="A10" s="3" t="s">
        <v>17</v>
      </c>
      <c r="B10" s="1" t="s">
        <v>18</v>
      </c>
    </row>
    <row r="11" ht="12"/>
    <row r="12" spans="1:7" ht="12">
      <c r="A12" s="52" t="s">
        <v>19</v>
      </c>
      <c r="B12" s="53" t="s">
        <v>21</v>
      </c>
      <c r="C12" s="53" t="s">
        <v>22</v>
      </c>
      <c r="D12" s="53" t="s">
        <v>21</v>
      </c>
      <c r="E12" s="53" t="s">
        <v>22</v>
      </c>
      <c r="F12" s="53" t="s">
        <v>21</v>
      </c>
      <c r="G12" s="53" t="s">
        <v>22</v>
      </c>
    </row>
    <row r="13" spans="1:7" ht="12">
      <c r="A13" s="52" t="s">
        <v>23</v>
      </c>
      <c r="B13" s="51" t="s">
        <v>55</v>
      </c>
      <c r="C13" s="51" t="s">
        <v>55</v>
      </c>
      <c r="D13" s="51" t="s">
        <v>29</v>
      </c>
      <c r="E13" s="51" t="s">
        <v>29</v>
      </c>
      <c r="F13" s="51" t="s">
        <v>28</v>
      </c>
      <c r="G13" s="51" t="s">
        <v>28</v>
      </c>
    </row>
    <row r="14" spans="1:7" ht="12">
      <c r="A14" s="5" t="s">
        <v>36</v>
      </c>
      <c r="B14" s="6" t="s">
        <v>24</v>
      </c>
      <c r="C14" s="6" t="s">
        <v>24</v>
      </c>
      <c r="D14" s="6" t="s">
        <v>24</v>
      </c>
      <c r="E14" s="6" t="s">
        <v>24</v>
      </c>
      <c r="F14" s="6" t="s">
        <v>24</v>
      </c>
      <c r="G14" s="6" t="s">
        <v>24</v>
      </c>
    </row>
    <row r="15" spans="1:7" ht="12">
      <c r="A15" s="7" t="s">
        <v>20</v>
      </c>
      <c r="B15" s="2">
        <v>3717</v>
      </c>
      <c r="C15" s="2">
        <v>4559.3</v>
      </c>
      <c r="D15" s="2">
        <v>11778.8</v>
      </c>
      <c r="E15" s="2">
        <v>10927</v>
      </c>
      <c r="F15" s="2">
        <v>1244.4</v>
      </c>
      <c r="G15" s="2">
        <v>2979</v>
      </c>
    </row>
    <row r="16" spans="1:7" ht="12">
      <c r="A16" s="7" t="s">
        <v>37</v>
      </c>
      <c r="B16" s="2">
        <v>1243.9</v>
      </c>
      <c r="C16" s="2">
        <v>2410.8</v>
      </c>
      <c r="D16" s="2">
        <v>4620.1</v>
      </c>
      <c r="E16" s="2">
        <v>5990.1</v>
      </c>
      <c r="F16" s="2">
        <v>689.4</v>
      </c>
      <c r="G16" s="2">
        <v>2196.8</v>
      </c>
    </row>
    <row r="17" spans="1:7" ht="12">
      <c r="A17" s="7" t="s">
        <v>187</v>
      </c>
      <c r="B17" s="2">
        <v>542</v>
      </c>
      <c r="C17" s="2">
        <v>626.6</v>
      </c>
      <c r="D17" s="2">
        <v>1609.9</v>
      </c>
      <c r="E17" s="2">
        <v>1552.1</v>
      </c>
      <c r="F17" s="2">
        <v>273.9</v>
      </c>
      <c r="G17" s="2">
        <v>354.3</v>
      </c>
    </row>
    <row r="18" spans="1:7" ht="12">
      <c r="A18" s="7" t="s">
        <v>38</v>
      </c>
      <c r="B18" s="2">
        <v>290.5</v>
      </c>
      <c r="C18" s="2">
        <v>312.2</v>
      </c>
      <c r="D18" s="2">
        <v>746.4</v>
      </c>
      <c r="E18" s="2">
        <v>715.3</v>
      </c>
      <c r="F18" s="2">
        <v>115.4</v>
      </c>
      <c r="G18" s="2">
        <v>135.9</v>
      </c>
    </row>
    <row r="19" spans="1:7" ht="12">
      <c r="A19" s="7" t="s">
        <v>44</v>
      </c>
      <c r="B19" s="2">
        <v>304</v>
      </c>
      <c r="C19" s="2">
        <v>252.2</v>
      </c>
      <c r="D19" s="2">
        <v>2082.6</v>
      </c>
      <c r="E19" s="2">
        <v>1113</v>
      </c>
      <c r="F19" s="2" t="s">
        <v>32</v>
      </c>
      <c r="G19" s="2" t="s">
        <v>32</v>
      </c>
    </row>
    <row r="20" spans="1:7" ht="12">
      <c r="A20" s="7" t="s">
        <v>40</v>
      </c>
      <c r="B20" s="2">
        <v>989.2</v>
      </c>
      <c r="C20" s="2">
        <v>846.1</v>
      </c>
      <c r="D20" s="2">
        <v>2423.9</v>
      </c>
      <c r="E20" s="2">
        <v>1561.5</v>
      </c>
      <c r="F20" s="2">
        <v>65.6</v>
      </c>
      <c r="G20" s="2">
        <v>92.3</v>
      </c>
    </row>
    <row r="21" spans="1:7" ht="12">
      <c r="A21" s="7" t="s">
        <v>188</v>
      </c>
      <c r="B21" s="2">
        <v>1293.2</v>
      </c>
      <c r="C21" s="2">
        <v>1098.3</v>
      </c>
      <c r="D21" s="2">
        <v>4506.5</v>
      </c>
      <c r="E21" s="2">
        <v>2674.5</v>
      </c>
      <c r="F21" s="2">
        <v>100.4</v>
      </c>
      <c r="G21" s="2">
        <v>114.8</v>
      </c>
    </row>
    <row r="22" spans="1:7" ht="12">
      <c r="A22" s="7" t="s">
        <v>41</v>
      </c>
      <c r="B22" s="2" t="s">
        <v>32</v>
      </c>
      <c r="C22" s="2" t="s">
        <v>32</v>
      </c>
      <c r="D22" s="2" t="s">
        <v>32</v>
      </c>
      <c r="E22" s="2" t="s">
        <v>32</v>
      </c>
      <c r="F22" s="2">
        <v>79.7</v>
      </c>
      <c r="G22" s="2">
        <v>64.2</v>
      </c>
    </row>
    <row r="23" spans="1:7" ht="12">
      <c r="A23" s="7" t="s">
        <v>43</v>
      </c>
      <c r="B23" s="2">
        <v>608.3</v>
      </c>
      <c r="C23" s="2">
        <v>389.1</v>
      </c>
      <c r="D23" s="2">
        <v>932.6</v>
      </c>
      <c r="E23" s="2">
        <v>604.3</v>
      </c>
      <c r="F23" s="2">
        <v>159.5</v>
      </c>
      <c r="G23" s="2">
        <v>281.9</v>
      </c>
    </row>
    <row r="24" spans="1:7" ht="12">
      <c r="A24" s="7" t="s">
        <v>45</v>
      </c>
      <c r="B24" s="2">
        <v>250.2</v>
      </c>
      <c r="C24" s="2">
        <v>311.7</v>
      </c>
      <c r="D24" s="2">
        <v>854</v>
      </c>
      <c r="E24" s="2">
        <v>821.6</v>
      </c>
      <c r="F24" s="2">
        <v>78.8</v>
      </c>
      <c r="G24" s="2">
        <v>154.2</v>
      </c>
    </row>
    <row r="25" spans="1:7" ht="12">
      <c r="A25" s="7" t="s">
        <v>30</v>
      </c>
      <c r="B25" s="2" t="s">
        <v>32</v>
      </c>
      <c r="C25" s="2" t="s">
        <v>32</v>
      </c>
      <c r="D25" s="2">
        <v>109.7</v>
      </c>
      <c r="E25" s="2">
        <v>106</v>
      </c>
      <c r="F25" s="2" t="s">
        <v>32</v>
      </c>
      <c r="G25" s="2" t="s">
        <v>32</v>
      </c>
    </row>
    <row r="27" ht="12">
      <c r="A27" s="3" t="s">
        <v>31</v>
      </c>
    </row>
    <row r="28" ht="12">
      <c r="A28" s="3" t="s">
        <v>32</v>
      </c>
    </row>
    <row r="30" spans="1:7" ht="11.45" customHeight="1">
      <c r="A30" s="7" t="s">
        <v>39</v>
      </c>
      <c r="B30" s="54">
        <v>3687.4000000000005</v>
      </c>
      <c r="C30" s="54">
        <v>4524.8</v>
      </c>
      <c r="D30" s="54">
        <v>11669.1</v>
      </c>
      <c r="E30" s="54">
        <v>10821.000000000002</v>
      </c>
      <c r="F30" s="54">
        <v>1223.2</v>
      </c>
      <c r="G30" s="54">
        <v>2947.8</v>
      </c>
    </row>
    <row r="31" spans="2:7" ht="11.45" customHeight="1">
      <c r="B31" s="77" t="s">
        <v>196</v>
      </c>
      <c r="C31" s="77"/>
      <c r="D31" s="78" t="s">
        <v>197</v>
      </c>
      <c r="E31" s="78"/>
      <c r="F31" s="78" t="s">
        <v>189</v>
      </c>
      <c r="G31" s="78"/>
    </row>
    <row r="32" spans="2:7" ht="11.45" customHeight="1">
      <c r="B32" s="18" t="s">
        <v>26</v>
      </c>
      <c r="C32" s="55" t="s">
        <v>27</v>
      </c>
      <c r="D32" s="18" t="s">
        <v>26</v>
      </c>
      <c r="E32" s="55" t="s">
        <v>27</v>
      </c>
      <c r="F32" s="18" t="s">
        <v>26</v>
      </c>
      <c r="G32" s="55" t="s">
        <v>27</v>
      </c>
    </row>
    <row r="33" spans="1:7" ht="11.45" customHeight="1">
      <c r="A33" s="7" t="s">
        <v>37</v>
      </c>
      <c r="B33" s="2">
        <v>1243.9</v>
      </c>
      <c r="C33" s="2">
        <v>2410.8</v>
      </c>
      <c r="D33" s="2">
        <v>4620.1</v>
      </c>
      <c r="E33" s="2">
        <v>5990.1</v>
      </c>
      <c r="F33" s="2">
        <v>689.4</v>
      </c>
      <c r="G33" s="2">
        <v>2196.8</v>
      </c>
    </row>
    <row r="34" spans="1:7" ht="11.45" customHeight="1">
      <c r="A34" s="7" t="s">
        <v>38</v>
      </c>
      <c r="B34" s="2">
        <v>290.5</v>
      </c>
      <c r="C34" s="2">
        <v>312.2</v>
      </c>
      <c r="D34" s="2">
        <v>746.4</v>
      </c>
      <c r="E34" s="2">
        <v>715.3</v>
      </c>
      <c r="F34" s="2">
        <v>115.4</v>
      </c>
      <c r="G34" s="2">
        <v>135.9</v>
      </c>
    </row>
    <row r="35" spans="1:7" ht="11.45" customHeight="1">
      <c r="A35" s="7" t="s">
        <v>188</v>
      </c>
      <c r="F35" s="2">
        <v>100.4</v>
      </c>
      <c r="G35" s="2">
        <v>114.8</v>
      </c>
    </row>
    <row r="36" spans="1:5" ht="11.45" customHeight="1">
      <c r="A36" s="7" t="s">
        <v>44</v>
      </c>
      <c r="B36" s="2">
        <v>304</v>
      </c>
      <c r="C36" s="2">
        <v>252.2</v>
      </c>
      <c r="D36" s="2">
        <v>2082.6</v>
      </c>
      <c r="E36" s="2">
        <v>1113</v>
      </c>
    </row>
    <row r="37" spans="1:5" ht="11.45" customHeight="1">
      <c r="A37" s="7" t="s">
        <v>40</v>
      </c>
      <c r="B37" s="2">
        <v>989.2</v>
      </c>
      <c r="C37" s="2">
        <v>846.1</v>
      </c>
      <c r="D37" s="2">
        <v>2423.9</v>
      </c>
      <c r="E37" s="2">
        <v>1561.5</v>
      </c>
    </row>
    <row r="38" spans="1:7" ht="11.45" customHeight="1">
      <c r="A38" s="7" t="s">
        <v>41</v>
      </c>
      <c r="F38" s="2">
        <v>79.7</v>
      </c>
      <c r="G38" s="2">
        <v>64.2</v>
      </c>
    </row>
    <row r="39" spans="1:7" ht="11.45" customHeight="1">
      <c r="A39" s="7" t="s">
        <v>43</v>
      </c>
      <c r="B39" s="2">
        <v>608.3</v>
      </c>
      <c r="C39" s="2">
        <v>389.1</v>
      </c>
      <c r="D39" s="2">
        <v>932.6</v>
      </c>
      <c r="E39" s="2">
        <v>604.3</v>
      </c>
      <c r="F39" s="2">
        <v>159.5</v>
      </c>
      <c r="G39" s="2">
        <v>281.9</v>
      </c>
    </row>
    <row r="40" spans="1:7" ht="11.45" customHeight="1">
      <c r="A40" s="7" t="s">
        <v>45</v>
      </c>
      <c r="B40" s="2">
        <v>250.2</v>
      </c>
      <c r="C40" s="2">
        <v>311.7</v>
      </c>
      <c r="D40" s="2">
        <v>854</v>
      </c>
      <c r="E40" s="2">
        <v>821.6</v>
      </c>
      <c r="F40" s="2">
        <v>78.8</v>
      </c>
      <c r="G40" s="2">
        <v>154.2</v>
      </c>
    </row>
    <row r="42" spans="1:9" ht="11.45" customHeight="1">
      <c r="A42" s="7" t="s">
        <v>37</v>
      </c>
      <c r="B42" s="12">
        <v>33.73379617074362</v>
      </c>
      <c r="C42" s="12">
        <v>53.27970297029702</v>
      </c>
      <c r="D42" s="12">
        <v>39.592599257869075</v>
      </c>
      <c r="E42" s="12">
        <v>55.35625173274189</v>
      </c>
      <c r="F42" s="12">
        <v>56.36036625245258</v>
      </c>
      <c r="G42" s="12">
        <v>74.52337336318611</v>
      </c>
      <c r="H42" s="12"/>
      <c r="I42" s="12"/>
    </row>
    <row r="43" spans="1:9" ht="11.45" customHeight="1">
      <c r="A43" s="7" t="s">
        <v>38</v>
      </c>
      <c r="B43" s="12">
        <v>7.8781797472473825</v>
      </c>
      <c r="C43" s="12">
        <v>6.899752475247524</v>
      </c>
      <c r="D43" s="12">
        <v>6.396380183561715</v>
      </c>
      <c r="E43" s="12">
        <v>6.6102947971536805</v>
      </c>
      <c r="F43" s="12">
        <v>9.434270765206017</v>
      </c>
      <c r="G43" s="12">
        <v>4.610217789537961</v>
      </c>
      <c r="H43" s="12"/>
      <c r="I43" s="12"/>
    </row>
    <row r="44" spans="1:9" ht="11.45" customHeight="1">
      <c r="A44" s="7" t="s">
        <v>190</v>
      </c>
      <c r="B44" s="12"/>
      <c r="C44" s="12"/>
      <c r="D44" s="12"/>
      <c r="E44" s="12"/>
      <c r="F44" s="12">
        <v>8.207979071288424</v>
      </c>
      <c r="G44" s="12">
        <v>3.894429744216025</v>
      </c>
      <c r="H44" s="12"/>
      <c r="I44" s="12"/>
    </row>
    <row r="45" spans="1:9" ht="11.45" customHeight="1">
      <c r="A45" s="7" t="s">
        <v>44</v>
      </c>
      <c r="B45" s="12">
        <v>8.244291370613439</v>
      </c>
      <c r="C45" s="12">
        <v>5.573727015558698</v>
      </c>
      <c r="D45" s="12">
        <v>17.847134740468416</v>
      </c>
      <c r="E45" s="12">
        <v>10.285555863598557</v>
      </c>
      <c r="F45" s="12"/>
      <c r="G45" s="12"/>
      <c r="H45" s="12"/>
      <c r="I45" s="12"/>
    </row>
    <row r="46" spans="1:9" ht="11.45" customHeight="1">
      <c r="A46" s="7" t="s">
        <v>40</v>
      </c>
      <c r="B46" s="12">
        <v>26.826490209903998</v>
      </c>
      <c r="C46" s="12">
        <v>18.69916902404526</v>
      </c>
      <c r="D46" s="12">
        <v>20.77195327831624</v>
      </c>
      <c r="E46" s="12">
        <v>14.430274466315495</v>
      </c>
      <c r="F46" s="12"/>
      <c r="G46" s="12"/>
      <c r="H46" s="12"/>
      <c r="I46" s="12"/>
    </row>
    <row r="47" spans="1:9" ht="11.45" customHeight="1">
      <c r="A47" s="7" t="s">
        <v>41</v>
      </c>
      <c r="B47" s="12"/>
      <c r="C47" s="12"/>
      <c r="D47" s="12"/>
      <c r="E47" s="12"/>
      <c r="F47" s="12">
        <v>6.515696533682146</v>
      </c>
      <c r="G47" s="12">
        <v>2.177895379605129</v>
      </c>
      <c r="H47" s="12"/>
      <c r="I47" s="12"/>
    </row>
    <row r="48" spans="1:9" ht="11.45" customHeight="1">
      <c r="A48" s="7" t="s">
        <v>43</v>
      </c>
      <c r="B48" s="12">
        <v>16.496718555079458</v>
      </c>
      <c r="C48" s="12">
        <v>8.599275106082036</v>
      </c>
      <c r="D48" s="12">
        <v>7.992047372976494</v>
      </c>
      <c r="E48" s="12">
        <v>5.584511597819055</v>
      </c>
      <c r="F48" s="12">
        <v>13.03956834532374</v>
      </c>
      <c r="G48" s="12">
        <v>9.563063979917224</v>
      </c>
      <c r="H48" s="12"/>
      <c r="I48" s="12"/>
    </row>
    <row r="49" spans="1:9" ht="11.45" customHeight="1">
      <c r="A49" s="7" t="s">
        <v>45</v>
      </c>
      <c r="B49" s="12">
        <v>6.785268753050929</v>
      </c>
      <c r="C49" s="12">
        <v>6.8887022630834505</v>
      </c>
      <c r="D49" s="12">
        <v>7.318473575511393</v>
      </c>
      <c r="E49" s="12">
        <v>7.592643933093059</v>
      </c>
      <c r="F49" s="12">
        <v>6.4421190320470885</v>
      </c>
      <c r="G49" s="12">
        <v>5.231019743537553</v>
      </c>
      <c r="H49" s="12"/>
      <c r="I49" s="12"/>
    </row>
    <row r="52" ht="11.45" customHeight="1">
      <c r="A52" s="2" t="s">
        <v>204</v>
      </c>
    </row>
    <row r="53" ht="11.45" customHeight="1">
      <c r="A53" s="2" t="s">
        <v>34</v>
      </c>
    </row>
    <row r="54" spans="3:7" ht="11.45" customHeight="1">
      <c r="C54" s="12"/>
      <c r="E54" s="12"/>
      <c r="G54" s="12"/>
    </row>
    <row r="55" spans="1:7" ht="11.45" customHeight="1">
      <c r="A55" s="2" t="s">
        <v>198</v>
      </c>
      <c r="B55" s="12"/>
      <c r="C55" s="12"/>
      <c r="D55" s="12"/>
      <c r="E55" s="12"/>
      <c r="F55" s="12"/>
      <c r="G55" s="12"/>
    </row>
    <row r="56" ht="11.45" customHeight="1">
      <c r="A56" s="2" t="s">
        <v>49</v>
      </c>
    </row>
    <row r="57" spans="3:7" ht="11.45" customHeight="1">
      <c r="C57" s="12"/>
      <c r="E57" s="12"/>
      <c r="G57" s="12"/>
    </row>
  </sheetData>
  <mergeCells count="3">
    <mergeCell ref="B31:C31"/>
    <mergeCell ref="D31:E31"/>
    <mergeCell ref="F31:G3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showGridLines="0" workbookViewId="0" topLeftCell="N1">
      <selection activeCell="AM21" sqref="AM21"/>
    </sheetView>
  </sheetViews>
  <sheetFormatPr defaultColWidth="9.140625" defaultRowHeight="11.25" customHeight="1"/>
  <cols>
    <col min="1" max="1" width="29.8515625" style="2" customWidth="1"/>
    <col min="2" max="2" width="10.00390625" style="2" customWidth="1"/>
    <col min="3" max="9" width="19.8515625" style="2" customWidth="1"/>
    <col min="10" max="10" width="21.8515625" style="2" customWidth="1"/>
    <col min="11" max="11" width="10.00390625" style="2" customWidth="1"/>
    <col min="12" max="12" width="11.00390625" style="2" customWidth="1"/>
    <col min="13" max="13" width="10.00390625" style="2" customWidth="1"/>
    <col min="14" max="14" width="10.421875" style="2" bestFit="1" customWidth="1"/>
    <col min="15" max="15" width="9.140625" style="2" customWidth="1"/>
    <col min="16" max="16" width="13.7109375" style="2" customWidth="1"/>
    <col min="17" max="17" width="12.7109375" style="2" customWidth="1"/>
    <col min="18" max="18" width="14.28125" style="2" customWidth="1"/>
    <col min="19" max="19" width="12.421875" style="2" customWidth="1"/>
    <col min="20" max="16384" width="9.140625" style="2" customWidth="1"/>
  </cols>
  <sheetData>
    <row r="1" spans="1:23" ht="12">
      <c r="A1" s="1" t="s">
        <v>50</v>
      </c>
      <c r="W1" s="2" t="s">
        <v>199</v>
      </c>
    </row>
    <row r="2" spans="1:23" ht="12">
      <c r="A2" s="1" t="s">
        <v>1</v>
      </c>
      <c r="B2" s="3" t="s">
        <v>51</v>
      </c>
      <c r="W2" s="2" t="s">
        <v>229</v>
      </c>
    </row>
    <row r="3" spans="1:2" ht="12">
      <c r="A3" s="1" t="s">
        <v>3</v>
      </c>
      <c r="B3" s="1" t="s">
        <v>4</v>
      </c>
    </row>
    <row r="4" ht="12">
      <c r="W4" s="2" t="s">
        <v>52</v>
      </c>
    </row>
    <row r="5" spans="1:23" ht="12">
      <c r="A5" s="3" t="s">
        <v>5</v>
      </c>
      <c r="C5" s="1" t="s">
        <v>6</v>
      </c>
      <c r="W5" s="2" t="s">
        <v>53</v>
      </c>
    </row>
    <row r="6" spans="1:23" ht="12">
      <c r="A6" s="3" t="s">
        <v>7</v>
      </c>
      <c r="C6" s="1" t="s">
        <v>8</v>
      </c>
      <c r="W6" s="2" t="s">
        <v>198</v>
      </c>
    </row>
    <row r="7" spans="1:23" ht="12">
      <c r="A7" s="3" t="s">
        <v>9</v>
      </c>
      <c r="C7" s="1" t="s">
        <v>10</v>
      </c>
      <c r="W7" s="2" t="s">
        <v>35</v>
      </c>
    </row>
    <row r="8" spans="1:3" ht="12">
      <c r="A8" s="3" t="s">
        <v>11</v>
      </c>
      <c r="C8" s="1" t="s">
        <v>12</v>
      </c>
    </row>
    <row r="9" spans="1:3" ht="12">
      <c r="A9" s="3" t="s">
        <v>54</v>
      </c>
      <c r="C9" s="1" t="s">
        <v>20</v>
      </c>
    </row>
    <row r="10" spans="1:3" ht="12">
      <c r="A10" s="3" t="s">
        <v>13</v>
      </c>
      <c r="C10" s="1" t="s">
        <v>14</v>
      </c>
    </row>
    <row r="11" spans="1:3" ht="12">
      <c r="A11" s="3" t="s">
        <v>17</v>
      </c>
      <c r="C11" s="1" t="s">
        <v>18</v>
      </c>
    </row>
    <row r="12" spans="15:19" ht="12">
      <c r="O12" s="2" t="b">
        <f>D13=O13</f>
        <v>1</v>
      </c>
      <c r="P12" s="2" t="b">
        <f aca="true" t="shared" si="0" ref="P12:S12">E13=P13</f>
        <v>0</v>
      </c>
      <c r="Q12" s="2" t="b">
        <f t="shared" si="0"/>
        <v>1</v>
      </c>
      <c r="R12" s="2" t="b">
        <f t="shared" si="0"/>
        <v>1</v>
      </c>
      <c r="S12" s="2" t="b">
        <f t="shared" si="0"/>
        <v>1</v>
      </c>
    </row>
    <row r="13" spans="1:20" s="18" customFormat="1" ht="60">
      <c r="A13" s="16" t="s">
        <v>23</v>
      </c>
      <c r="B13" s="17" t="s">
        <v>20</v>
      </c>
      <c r="C13" s="17" t="s">
        <v>55</v>
      </c>
      <c r="D13" s="17" t="s">
        <v>56</v>
      </c>
      <c r="E13" s="17" t="s">
        <v>57</v>
      </c>
      <c r="F13" s="17" t="s">
        <v>58</v>
      </c>
      <c r="G13" s="17" t="s">
        <v>59</v>
      </c>
      <c r="H13" s="17" t="s">
        <v>60</v>
      </c>
      <c r="I13" s="17" t="s">
        <v>28</v>
      </c>
      <c r="J13" s="17" t="s">
        <v>61</v>
      </c>
      <c r="K13" s="17" t="s">
        <v>29</v>
      </c>
      <c r="L13" s="17" t="s">
        <v>30</v>
      </c>
      <c r="M13" s="17" t="s">
        <v>39</v>
      </c>
      <c r="N13" s="17" t="s">
        <v>62</v>
      </c>
      <c r="O13" s="17" t="s">
        <v>56</v>
      </c>
      <c r="P13" s="17" t="s">
        <v>63</v>
      </c>
      <c r="Q13" s="17" t="s">
        <v>58</v>
      </c>
      <c r="R13" s="17" t="s">
        <v>59</v>
      </c>
      <c r="S13" s="17" t="s">
        <v>60</v>
      </c>
      <c r="T13" s="17" t="s">
        <v>61</v>
      </c>
    </row>
    <row r="14" spans="1:20" ht="12">
      <c r="A14" s="7" t="s">
        <v>64</v>
      </c>
      <c r="B14" s="8">
        <v>43795</v>
      </c>
      <c r="C14" s="9">
        <v>8276.3</v>
      </c>
      <c r="D14" s="9">
        <v>1946.2</v>
      </c>
      <c r="E14" s="9">
        <v>1230.9</v>
      </c>
      <c r="F14" s="9">
        <v>514.3</v>
      </c>
      <c r="G14" s="9">
        <v>597.5</v>
      </c>
      <c r="H14" s="9">
        <v>1297.1</v>
      </c>
      <c r="I14" s="9">
        <v>4223.4</v>
      </c>
      <c r="J14" s="9">
        <v>2690.2</v>
      </c>
      <c r="K14" s="9">
        <v>22705.9</v>
      </c>
      <c r="L14" s="9">
        <v>8589.4</v>
      </c>
      <c r="M14" s="19">
        <f>C14+K14</f>
        <v>30982.2</v>
      </c>
      <c r="N14" s="20">
        <f>_xlfn.IFERROR(C14/$M14*100,"")</f>
        <v>26.713080413915087</v>
      </c>
      <c r="O14" s="20">
        <f aca="true" t="shared" si="1" ref="O14:S14">_xlfn.IFERROR(D14/$M14*100,"")</f>
        <v>6.281671411326503</v>
      </c>
      <c r="P14" s="20">
        <f t="shared" si="1"/>
        <v>3.9729263899916725</v>
      </c>
      <c r="Q14" s="20">
        <f t="shared" si="1"/>
        <v>1.6599854109779162</v>
      </c>
      <c r="R14" s="20">
        <f t="shared" si="1"/>
        <v>1.9285267024291366</v>
      </c>
      <c r="S14" s="20">
        <f t="shared" si="1"/>
        <v>4.186597465641562</v>
      </c>
      <c r="T14" s="20">
        <f>_xlfn.IFERROR(J14/$M14*100,"")</f>
        <v>8.683050267572993</v>
      </c>
    </row>
    <row r="15" spans="1:20" ht="12">
      <c r="A15" s="7"/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19"/>
      <c r="N15" s="20"/>
      <c r="O15" s="20"/>
      <c r="P15" s="20"/>
      <c r="Q15" s="20"/>
      <c r="R15" s="20"/>
      <c r="S15" s="20"/>
      <c r="T15" s="20"/>
    </row>
    <row r="16" spans="1:20" ht="12">
      <c r="A16" s="7" t="s">
        <v>65</v>
      </c>
      <c r="B16" s="10">
        <v>5424.7</v>
      </c>
      <c r="C16" s="10">
        <v>1893.6</v>
      </c>
      <c r="D16" s="10">
        <v>153.6</v>
      </c>
      <c r="E16" s="10">
        <v>125.6</v>
      </c>
      <c r="F16" s="10">
        <v>39.7</v>
      </c>
      <c r="G16" s="10">
        <v>88.1</v>
      </c>
      <c r="H16" s="10">
        <v>192.1</v>
      </c>
      <c r="I16" s="10">
        <v>750.4</v>
      </c>
      <c r="J16" s="10">
        <v>1294.4</v>
      </c>
      <c r="K16" s="10">
        <v>2719.7</v>
      </c>
      <c r="L16" s="11">
        <v>61</v>
      </c>
      <c r="M16" s="19">
        <f aca="true" t="shared" si="2" ref="M16:M39">C16+K16</f>
        <v>4613.299999999999</v>
      </c>
      <c r="N16" s="20">
        <f aca="true" t="shared" si="3" ref="N16:S39">_xlfn.IFERROR(C16/$M16*100,"")</f>
        <v>41.046539353608054</v>
      </c>
      <c r="O16" s="20">
        <f t="shared" si="3"/>
        <v>3.329503825894696</v>
      </c>
      <c r="P16" s="20">
        <f t="shared" si="3"/>
        <v>2.722563024299309</v>
      </c>
      <c r="Q16" s="20">
        <f t="shared" si="3"/>
        <v>0.86055535083346</v>
      </c>
      <c r="R16" s="20">
        <f t="shared" si="3"/>
        <v>1.9096958793054866</v>
      </c>
      <c r="S16" s="20">
        <f t="shared" si="3"/>
        <v>4.164047428088353</v>
      </c>
      <c r="T16" s="20">
        <f aca="true" t="shared" si="4" ref="T16:T39">_xlfn.IFERROR(J16/$M16*100,"")</f>
        <v>28.058006199466767</v>
      </c>
    </row>
    <row r="17" spans="1:20" ht="12">
      <c r="A17" s="7" t="s">
        <v>66</v>
      </c>
      <c r="B17" s="10">
        <v>367.6</v>
      </c>
      <c r="C17" s="11">
        <v>123</v>
      </c>
      <c r="D17" s="10">
        <v>61.5</v>
      </c>
      <c r="E17" s="10">
        <v>5.5</v>
      </c>
      <c r="F17" s="10">
        <v>2.4</v>
      </c>
      <c r="G17" s="10">
        <v>21.2</v>
      </c>
      <c r="H17" s="10">
        <v>14.8</v>
      </c>
      <c r="I17" s="11">
        <v>19</v>
      </c>
      <c r="J17" s="10">
        <v>17.7</v>
      </c>
      <c r="K17" s="10">
        <v>204.3</v>
      </c>
      <c r="L17" s="10">
        <v>21.4</v>
      </c>
      <c r="M17" s="19">
        <f t="shared" si="2"/>
        <v>327.3</v>
      </c>
      <c r="N17" s="20">
        <f t="shared" si="3"/>
        <v>37.58020164986251</v>
      </c>
      <c r="O17" s="20">
        <f t="shared" si="3"/>
        <v>18.790100824931255</v>
      </c>
      <c r="P17" s="20">
        <f t="shared" si="3"/>
        <v>1.6804155209288116</v>
      </c>
      <c r="Q17" s="20">
        <f t="shared" si="3"/>
        <v>0.7332722273143905</v>
      </c>
      <c r="R17" s="20">
        <f t="shared" si="3"/>
        <v>6.477238007943782</v>
      </c>
      <c r="S17" s="20">
        <f t="shared" si="3"/>
        <v>4.521845401772075</v>
      </c>
      <c r="T17" s="20">
        <f t="shared" si="4"/>
        <v>5.40788267644363</v>
      </c>
    </row>
    <row r="18" spans="1:20" ht="12">
      <c r="A18" s="7" t="s">
        <v>67</v>
      </c>
      <c r="B18" s="9">
        <v>1184.1</v>
      </c>
      <c r="C18" s="9">
        <v>371.1</v>
      </c>
      <c r="D18" s="9">
        <v>115.6</v>
      </c>
      <c r="E18" s="9">
        <v>37.3</v>
      </c>
      <c r="F18" s="14" t="s">
        <v>32</v>
      </c>
      <c r="G18" s="9">
        <v>50.4</v>
      </c>
      <c r="H18" s="9">
        <v>46.8</v>
      </c>
      <c r="I18" s="9">
        <v>63.6</v>
      </c>
      <c r="J18" s="9">
        <v>113.8</v>
      </c>
      <c r="K18" s="9">
        <v>700.3</v>
      </c>
      <c r="L18" s="9">
        <v>49.1</v>
      </c>
      <c r="M18" s="19">
        <f t="shared" si="2"/>
        <v>1071.4</v>
      </c>
      <c r="N18" s="20">
        <f t="shared" si="3"/>
        <v>34.636923651297366</v>
      </c>
      <c r="O18" s="20">
        <f t="shared" si="3"/>
        <v>10.789621056561508</v>
      </c>
      <c r="P18" s="20">
        <f t="shared" si="3"/>
        <v>3.481426171364569</v>
      </c>
      <c r="Q18" s="20" t="str">
        <f t="shared" si="3"/>
        <v/>
      </c>
      <c r="R18" s="20">
        <f t="shared" si="3"/>
        <v>4.704125443345155</v>
      </c>
      <c r="S18" s="20">
        <f t="shared" si="3"/>
        <v>4.368116483106216</v>
      </c>
      <c r="T18" s="20">
        <f t="shared" si="4"/>
        <v>10.621616576442037</v>
      </c>
    </row>
    <row r="19" spans="1:20" ht="12">
      <c r="A19" s="7" t="s">
        <v>68</v>
      </c>
      <c r="B19" s="10">
        <v>6492.9</v>
      </c>
      <c r="C19" s="10">
        <v>1552.3</v>
      </c>
      <c r="D19" s="10">
        <v>391.5</v>
      </c>
      <c r="E19" s="10">
        <v>236.8</v>
      </c>
      <c r="F19" s="10">
        <v>185.1</v>
      </c>
      <c r="G19" s="10">
        <v>110.7</v>
      </c>
      <c r="H19" s="10">
        <v>190.7</v>
      </c>
      <c r="I19" s="10">
        <v>1046.5</v>
      </c>
      <c r="J19" s="10">
        <v>437.6</v>
      </c>
      <c r="K19" s="10">
        <v>3864.1</v>
      </c>
      <c r="L19" s="15" t="s">
        <v>32</v>
      </c>
      <c r="M19" s="19">
        <f t="shared" si="2"/>
        <v>5416.4</v>
      </c>
      <c r="N19" s="20">
        <f t="shared" si="3"/>
        <v>28.65925707111735</v>
      </c>
      <c r="O19" s="20">
        <f t="shared" si="3"/>
        <v>7.228048150062773</v>
      </c>
      <c r="P19" s="20">
        <f t="shared" si="3"/>
        <v>4.3719075400635115</v>
      </c>
      <c r="Q19" s="20">
        <f t="shared" si="3"/>
        <v>3.417399010412821</v>
      </c>
      <c r="R19" s="20">
        <f t="shared" si="3"/>
        <v>2.0437929251901634</v>
      </c>
      <c r="S19" s="20">
        <f t="shared" si="3"/>
        <v>3.5207887157521602</v>
      </c>
      <c r="T19" s="20">
        <f t="shared" si="4"/>
        <v>8.079166974374125</v>
      </c>
    </row>
    <row r="20" spans="1:20" ht="12">
      <c r="A20" s="7" t="s">
        <v>69</v>
      </c>
      <c r="B20" s="9">
        <v>2075.7</v>
      </c>
      <c r="C20" s="9">
        <v>466.4</v>
      </c>
      <c r="D20" s="9">
        <v>203.2</v>
      </c>
      <c r="E20" s="9">
        <v>28.4</v>
      </c>
      <c r="F20" s="9">
        <v>13.5</v>
      </c>
      <c r="G20" s="9">
        <v>88.2</v>
      </c>
      <c r="H20" s="9">
        <v>71.1</v>
      </c>
      <c r="I20" s="9">
        <v>195.7</v>
      </c>
      <c r="J20" s="9">
        <v>62.1</v>
      </c>
      <c r="K20" s="9">
        <v>1190.1</v>
      </c>
      <c r="L20" s="9">
        <v>223.5</v>
      </c>
      <c r="M20" s="19">
        <f t="shared" si="2"/>
        <v>1656.5</v>
      </c>
      <c r="N20" s="20">
        <f t="shared" si="3"/>
        <v>28.155750075460308</v>
      </c>
      <c r="O20" s="20">
        <f t="shared" si="3"/>
        <v>12.266827648656806</v>
      </c>
      <c r="P20" s="20">
        <f t="shared" si="3"/>
        <v>1.7144581949894353</v>
      </c>
      <c r="Q20" s="20">
        <f t="shared" si="3"/>
        <v>0.8149713250830063</v>
      </c>
      <c r="R20" s="20">
        <f t="shared" si="3"/>
        <v>5.324479323875641</v>
      </c>
      <c r="S20" s="20">
        <f t="shared" si="3"/>
        <v>4.292182312103833</v>
      </c>
      <c r="T20" s="20">
        <f t="shared" si="4"/>
        <v>3.748868095381829</v>
      </c>
    </row>
    <row r="21" spans="1:20" ht="12">
      <c r="A21" s="7" t="s">
        <v>70</v>
      </c>
      <c r="B21" s="9">
        <v>130.2</v>
      </c>
      <c r="C21" s="9">
        <v>29.7</v>
      </c>
      <c r="D21" s="14" t="s">
        <v>32</v>
      </c>
      <c r="E21" s="14" t="s">
        <v>32</v>
      </c>
      <c r="F21" s="14" t="s">
        <v>32</v>
      </c>
      <c r="G21" s="14" t="s">
        <v>32</v>
      </c>
      <c r="H21" s="9">
        <v>11.2</v>
      </c>
      <c r="I21" s="9">
        <v>10.9</v>
      </c>
      <c r="J21" s="14" t="s">
        <v>32</v>
      </c>
      <c r="K21" s="9">
        <v>86.4</v>
      </c>
      <c r="L21" s="14" t="s">
        <v>32</v>
      </c>
      <c r="M21" s="19">
        <f t="shared" si="2"/>
        <v>116.10000000000001</v>
      </c>
      <c r="N21" s="20">
        <f t="shared" si="3"/>
        <v>25.581395348837205</v>
      </c>
      <c r="O21" s="20" t="str">
        <f t="shared" si="3"/>
        <v/>
      </c>
      <c r="P21" s="20" t="str">
        <f t="shared" si="3"/>
        <v/>
      </c>
      <c r="Q21" s="20" t="str">
        <f t="shared" si="3"/>
        <v/>
      </c>
      <c r="R21" s="20" t="str">
        <f t="shared" si="3"/>
        <v/>
      </c>
      <c r="S21" s="20">
        <f t="shared" si="3"/>
        <v>9.646856158484065</v>
      </c>
      <c r="T21" s="20" t="str">
        <f t="shared" si="4"/>
        <v/>
      </c>
    </row>
    <row r="22" spans="1:20" ht="12">
      <c r="A22" s="7" t="s">
        <v>71</v>
      </c>
      <c r="B22" s="10">
        <v>453.2</v>
      </c>
      <c r="C22" s="10">
        <v>84.2</v>
      </c>
      <c r="D22" s="10">
        <v>32.1</v>
      </c>
      <c r="E22" s="10">
        <v>7.3</v>
      </c>
      <c r="F22" s="15" t="s">
        <v>32</v>
      </c>
      <c r="G22" s="10">
        <v>10.5</v>
      </c>
      <c r="H22" s="10">
        <v>12.7</v>
      </c>
      <c r="I22" s="10">
        <v>21.8</v>
      </c>
      <c r="J22" s="10">
        <v>19.9</v>
      </c>
      <c r="K22" s="10">
        <v>256.5</v>
      </c>
      <c r="L22" s="10">
        <v>90.7</v>
      </c>
      <c r="M22" s="19">
        <f t="shared" si="2"/>
        <v>340.7</v>
      </c>
      <c r="N22" s="20">
        <f t="shared" si="3"/>
        <v>24.713824479013795</v>
      </c>
      <c r="O22" s="20">
        <f t="shared" si="3"/>
        <v>9.421778690930438</v>
      </c>
      <c r="P22" s="20">
        <f t="shared" si="3"/>
        <v>2.142647490460816</v>
      </c>
      <c r="Q22" s="20" t="str">
        <f t="shared" si="3"/>
        <v/>
      </c>
      <c r="R22" s="20">
        <f t="shared" si="3"/>
        <v>3.0818902260052834</v>
      </c>
      <c r="S22" s="20">
        <f t="shared" si="3"/>
        <v>3.7276196066921043</v>
      </c>
      <c r="T22" s="20">
        <f t="shared" si="4"/>
        <v>5.840915761667156</v>
      </c>
    </row>
    <row r="23" spans="1:20" ht="12">
      <c r="A23" s="7" t="s">
        <v>72</v>
      </c>
      <c r="B23" s="9">
        <v>6239.1</v>
      </c>
      <c r="C23" s="9">
        <v>1264.4</v>
      </c>
      <c r="D23" s="9">
        <v>155.3</v>
      </c>
      <c r="E23" s="9">
        <v>284.3</v>
      </c>
      <c r="F23" s="9">
        <v>150.8</v>
      </c>
      <c r="G23" s="9">
        <v>63.9</v>
      </c>
      <c r="H23" s="9">
        <v>221.9</v>
      </c>
      <c r="I23" s="9">
        <v>675.7</v>
      </c>
      <c r="J23" s="9">
        <v>388.1</v>
      </c>
      <c r="K23" s="8">
        <v>4006</v>
      </c>
      <c r="L23" s="8">
        <v>293</v>
      </c>
      <c r="M23" s="19">
        <f t="shared" si="2"/>
        <v>5270.4</v>
      </c>
      <c r="N23" s="20">
        <f t="shared" si="3"/>
        <v>23.990588949605346</v>
      </c>
      <c r="O23" s="20">
        <f t="shared" si="3"/>
        <v>2.9466454159077116</v>
      </c>
      <c r="P23" s="20">
        <f t="shared" si="3"/>
        <v>5.3942774741955075</v>
      </c>
      <c r="Q23" s="20">
        <f t="shared" si="3"/>
        <v>2.8612629022465095</v>
      </c>
      <c r="R23" s="20">
        <f t="shared" si="3"/>
        <v>1.2124316939890711</v>
      </c>
      <c r="S23" s="20">
        <f t="shared" si="3"/>
        <v>4.210306618093504</v>
      </c>
      <c r="T23" s="20">
        <f t="shared" si="4"/>
        <v>7.363767455980572</v>
      </c>
    </row>
    <row r="24" spans="1:20" ht="12">
      <c r="A24" s="7" t="s">
        <v>73</v>
      </c>
      <c r="B24" s="10">
        <v>268.6</v>
      </c>
      <c r="C24" s="10">
        <v>53.1</v>
      </c>
      <c r="D24" s="10">
        <v>21.4</v>
      </c>
      <c r="E24" s="10">
        <v>3.4</v>
      </c>
      <c r="F24" s="10">
        <v>1.9</v>
      </c>
      <c r="G24" s="10">
        <v>2.9</v>
      </c>
      <c r="H24" s="10">
        <v>12.3</v>
      </c>
      <c r="I24" s="10">
        <v>17.8</v>
      </c>
      <c r="J24" s="10">
        <v>11.2</v>
      </c>
      <c r="K24" s="10">
        <v>170.7</v>
      </c>
      <c r="L24" s="10">
        <v>27.1</v>
      </c>
      <c r="M24" s="19">
        <f t="shared" si="2"/>
        <v>223.79999999999998</v>
      </c>
      <c r="N24" s="20">
        <f t="shared" si="3"/>
        <v>23.726541554959788</v>
      </c>
      <c r="O24" s="20">
        <f t="shared" si="3"/>
        <v>9.562109025915996</v>
      </c>
      <c r="P24" s="20">
        <f t="shared" si="3"/>
        <v>1.519213583556747</v>
      </c>
      <c r="Q24" s="20">
        <f t="shared" si="3"/>
        <v>0.8489722966934763</v>
      </c>
      <c r="R24" s="20">
        <f t="shared" si="3"/>
        <v>1.2957998212689903</v>
      </c>
      <c r="S24" s="20">
        <f t="shared" si="3"/>
        <v>5.495978552278821</v>
      </c>
      <c r="T24" s="20">
        <f t="shared" si="4"/>
        <v>5.004468275245755</v>
      </c>
    </row>
    <row r="25" spans="1:20" ht="12">
      <c r="A25" s="7" t="s">
        <v>74</v>
      </c>
      <c r="B25" s="10">
        <v>1521.3</v>
      </c>
      <c r="C25" s="10">
        <v>320.3</v>
      </c>
      <c r="D25" s="11">
        <v>141</v>
      </c>
      <c r="E25" s="10">
        <v>48.7</v>
      </c>
      <c r="F25" s="10">
        <v>28.8</v>
      </c>
      <c r="G25" s="10">
        <v>25.6</v>
      </c>
      <c r="H25" s="11">
        <v>53</v>
      </c>
      <c r="I25" s="10">
        <v>170.4</v>
      </c>
      <c r="J25" s="10">
        <v>23.2</v>
      </c>
      <c r="K25" s="10">
        <v>1030.6</v>
      </c>
      <c r="L25" s="15" t="s">
        <v>32</v>
      </c>
      <c r="M25" s="19">
        <f t="shared" si="2"/>
        <v>1350.8999999999999</v>
      </c>
      <c r="N25" s="20">
        <f t="shared" si="3"/>
        <v>23.710119179806057</v>
      </c>
      <c r="O25" s="20">
        <f t="shared" si="3"/>
        <v>10.437486120364204</v>
      </c>
      <c r="P25" s="20">
        <f t="shared" si="3"/>
        <v>3.6050040713598346</v>
      </c>
      <c r="Q25" s="20">
        <f t="shared" si="3"/>
        <v>2.131912058627582</v>
      </c>
      <c r="R25" s="20">
        <f t="shared" si="3"/>
        <v>1.8950329410022952</v>
      </c>
      <c r="S25" s="20">
        <f t="shared" si="3"/>
        <v>3.9233103856688136</v>
      </c>
      <c r="T25" s="20">
        <f t="shared" si="4"/>
        <v>1.7173736027833297</v>
      </c>
    </row>
    <row r="26" spans="1:20" ht="12">
      <c r="A26" s="7" t="s">
        <v>75</v>
      </c>
      <c r="B26" s="9">
        <v>14055.4</v>
      </c>
      <c r="C26" s="8">
        <v>1367</v>
      </c>
      <c r="D26" s="9">
        <v>458.4</v>
      </c>
      <c r="E26" s="9">
        <v>369.2</v>
      </c>
      <c r="F26" s="14" t="s">
        <v>32</v>
      </c>
      <c r="G26" s="9">
        <v>71.2</v>
      </c>
      <c r="H26" s="9">
        <v>237.2</v>
      </c>
      <c r="I26" s="9">
        <v>581.6</v>
      </c>
      <c r="J26" s="9">
        <v>200.2</v>
      </c>
      <c r="K26" s="9">
        <v>4604.5</v>
      </c>
      <c r="L26" s="9">
        <v>7502.2</v>
      </c>
      <c r="M26" s="19">
        <f t="shared" si="2"/>
        <v>5971.5</v>
      </c>
      <c r="N26" s="20">
        <f t="shared" si="3"/>
        <v>22.892070669011137</v>
      </c>
      <c r="O26" s="20">
        <f t="shared" si="3"/>
        <v>7.6764632002009545</v>
      </c>
      <c r="P26" s="20">
        <f t="shared" si="3"/>
        <v>6.182701163861676</v>
      </c>
      <c r="Q26" s="20" t="str">
        <f t="shared" si="3"/>
        <v/>
      </c>
      <c r="R26" s="20">
        <f t="shared" si="3"/>
        <v>1.192330235284267</v>
      </c>
      <c r="S26" s="20">
        <f t="shared" si="3"/>
        <v>3.9722012894582597</v>
      </c>
      <c r="T26" s="20">
        <f t="shared" si="4"/>
        <v>3.3525914761785147</v>
      </c>
    </row>
    <row r="27" spans="1:20" ht="12">
      <c r="A27" s="7" t="s">
        <v>76</v>
      </c>
      <c r="B27" s="8">
        <v>1706</v>
      </c>
      <c r="C27" s="9">
        <v>284.2</v>
      </c>
      <c r="D27" s="9">
        <v>116.8</v>
      </c>
      <c r="E27" s="8">
        <v>38</v>
      </c>
      <c r="F27" s="9">
        <v>24.4</v>
      </c>
      <c r="G27" s="9">
        <v>26.9</v>
      </c>
      <c r="H27" s="9">
        <v>54.8</v>
      </c>
      <c r="I27" s="9">
        <v>316.1</v>
      </c>
      <c r="J27" s="9">
        <v>23.3</v>
      </c>
      <c r="K27" s="9">
        <v>1015.7</v>
      </c>
      <c r="L27" s="9">
        <v>89.9</v>
      </c>
      <c r="M27" s="19">
        <f t="shared" si="2"/>
        <v>1299.9</v>
      </c>
      <c r="N27" s="20">
        <f t="shared" si="3"/>
        <v>21.86322024771136</v>
      </c>
      <c r="O27" s="20">
        <f t="shared" si="3"/>
        <v>8.985306562043233</v>
      </c>
      <c r="P27" s="20">
        <f t="shared" si="3"/>
        <v>2.923301792445572</v>
      </c>
      <c r="Q27" s="20">
        <f t="shared" si="3"/>
        <v>1.8770674667282095</v>
      </c>
      <c r="R27" s="20">
        <f t="shared" si="3"/>
        <v>2.069389953073313</v>
      </c>
      <c r="S27" s="20">
        <f t="shared" si="3"/>
        <v>4.2157089006846675</v>
      </c>
      <c r="T27" s="20">
        <f t="shared" si="4"/>
        <v>1.7924455727363644</v>
      </c>
    </row>
    <row r="28" spans="1:20" ht="12">
      <c r="A28" s="7" t="s">
        <v>77</v>
      </c>
      <c r="B28" s="11">
        <v>588</v>
      </c>
      <c r="C28" s="10">
        <v>87.7</v>
      </c>
      <c r="D28" s="11">
        <v>14</v>
      </c>
      <c r="E28" s="10">
        <v>9.3</v>
      </c>
      <c r="F28" s="10">
        <v>5.7</v>
      </c>
      <c r="G28" s="10">
        <v>16.8</v>
      </c>
      <c r="H28" s="10">
        <v>25.1</v>
      </c>
      <c r="I28" s="10">
        <v>66.8</v>
      </c>
      <c r="J28" s="10">
        <v>16.9</v>
      </c>
      <c r="K28" s="10">
        <v>400.9</v>
      </c>
      <c r="L28" s="10">
        <v>32.6</v>
      </c>
      <c r="M28" s="19">
        <f t="shared" si="2"/>
        <v>488.59999999999997</v>
      </c>
      <c r="N28" s="20">
        <f t="shared" si="3"/>
        <v>17.949242734343024</v>
      </c>
      <c r="O28" s="20">
        <f t="shared" si="3"/>
        <v>2.865329512893983</v>
      </c>
      <c r="P28" s="20">
        <f t="shared" si="3"/>
        <v>1.9033974621367176</v>
      </c>
      <c r="Q28" s="20">
        <f t="shared" si="3"/>
        <v>1.1665984445354074</v>
      </c>
      <c r="R28" s="20">
        <f t="shared" si="3"/>
        <v>3.4383954154727796</v>
      </c>
      <c r="S28" s="20">
        <f t="shared" si="3"/>
        <v>5.137126483831356</v>
      </c>
      <c r="T28" s="20">
        <f t="shared" si="4"/>
        <v>3.4588620548505937</v>
      </c>
    </row>
    <row r="29" spans="1:20" ht="12">
      <c r="A29" s="7" t="s">
        <v>78</v>
      </c>
      <c r="B29" s="8">
        <v>325</v>
      </c>
      <c r="C29" s="9">
        <v>49.3</v>
      </c>
      <c r="D29" s="14" t="s">
        <v>32</v>
      </c>
      <c r="E29" s="14" t="s">
        <v>32</v>
      </c>
      <c r="F29" s="14" t="s">
        <v>32</v>
      </c>
      <c r="G29" s="14" t="s">
        <v>32</v>
      </c>
      <c r="H29" s="9">
        <v>33.4</v>
      </c>
      <c r="I29" s="9">
        <v>40.2</v>
      </c>
      <c r="J29" s="8">
        <v>8</v>
      </c>
      <c r="K29" s="8">
        <v>235</v>
      </c>
      <c r="L29" s="14" t="s">
        <v>32</v>
      </c>
      <c r="M29" s="19">
        <f t="shared" si="2"/>
        <v>284.3</v>
      </c>
      <c r="N29" s="20">
        <f t="shared" si="3"/>
        <v>17.340837143862114</v>
      </c>
      <c r="O29" s="20" t="str">
        <f t="shared" si="3"/>
        <v/>
      </c>
      <c r="P29" s="20" t="str">
        <f t="shared" si="3"/>
        <v/>
      </c>
      <c r="Q29" s="20" t="str">
        <f t="shared" si="3"/>
        <v/>
      </c>
      <c r="R29" s="20" t="str">
        <f t="shared" si="3"/>
        <v/>
      </c>
      <c r="S29" s="20">
        <f t="shared" si="3"/>
        <v>11.74815335912768</v>
      </c>
      <c r="T29" s="20">
        <f t="shared" si="4"/>
        <v>2.8139289482940555</v>
      </c>
    </row>
    <row r="30" spans="1:20" ht="12">
      <c r="A30" s="7" t="s">
        <v>79</v>
      </c>
      <c r="B30" s="10">
        <v>580.6</v>
      </c>
      <c r="C30" s="10">
        <v>89.7</v>
      </c>
      <c r="D30" s="15" t="s">
        <v>32</v>
      </c>
      <c r="E30" s="15" t="s">
        <v>32</v>
      </c>
      <c r="F30" s="15" t="s">
        <v>32</v>
      </c>
      <c r="G30" s="15" t="s">
        <v>32</v>
      </c>
      <c r="H30" s="11">
        <v>48</v>
      </c>
      <c r="I30" s="10">
        <v>37.1</v>
      </c>
      <c r="J30" s="10">
        <v>25.3</v>
      </c>
      <c r="K30" s="10">
        <v>442.7</v>
      </c>
      <c r="L30" s="10">
        <v>11.1</v>
      </c>
      <c r="M30" s="19">
        <f t="shared" si="2"/>
        <v>532.4</v>
      </c>
      <c r="N30" s="20">
        <f t="shared" si="3"/>
        <v>16.848234410217884</v>
      </c>
      <c r="O30" s="20" t="str">
        <f t="shared" si="3"/>
        <v/>
      </c>
      <c r="P30" s="20" t="str">
        <f t="shared" si="3"/>
        <v/>
      </c>
      <c r="Q30" s="20" t="str">
        <f t="shared" si="3"/>
        <v/>
      </c>
      <c r="R30" s="20" t="str">
        <f t="shared" si="3"/>
        <v/>
      </c>
      <c r="S30" s="20">
        <f t="shared" si="3"/>
        <v>9.015777610818935</v>
      </c>
      <c r="T30" s="20">
        <f t="shared" si="4"/>
        <v>4.75206611570248</v>
      </c>
    </row>
    <row r="31" spans="1:20" ht="12">
      <c r="A31" s="7" t="s">
        <v>80</v>
      </c>
      <c r="B31" s="10">
        <v>129.3</v>
      </c>
      <c r="C31" s="11">
        <v>14</v>
      </c>
      <c r="D31" s="10">
        <v>7.4</v>
      </c>
      <c r="E31" s="15" t="s">
        <v>32</v>
      </c>
      <c r="F31" s="15" t="s">
        <v>32</v>
      </c>
      <c r="G31" s="15" t="s">
        <v>32</v>
      </c>
      <c r="H31" s="10">
        <v>5.1</v>
      </c>
      <c r="I31" s="10">
        <v>2.5</v>
      </c>
      <c r="J31" s="15" t="s">
        <v>32</v>
      </c>
      <c r="K31" s="11">
        <v>71</v>
      </c>
      <c r="L31" s="10">
        <v>41.8</v>
      </c>
      <c r="M31" s="19">
        <f t="shared" si="2"/>
        <v>85</v>
      </c>
      <c r="N31" s="20">
        <f t="shared" si="3"/>
        <v>16.470588235294116</v>
      </c>
      <c r="O31" s="20">
        <f t="shared" si="3"/>
        <v>8.705882352941178</v>
      </c>
      <c r="P31" s="20" t="str">
        <f t="shared" si="3"/>
        <v/>
      </c>
      <c r="Q31" s="20" t="str">
        <f t="shared" si="3"/>
        <v/>
      </c>
      <c r="R31" s="20" t="str">
        <f t="shared" si="3"/>
        <v/>
      </c>
      <c r="S31" s="20">
        <f t="shared" si="3"/>
        <v>6</v>
      </c>
      <c r="T31" s="20" t="str">
        <f t="shared" si="4"/>
        <v/>
      </c>
    </row>
    <row r="32" spans="1:20" ht="12">
      <c r="A32" s="7" t="s">
        <v>81</v>
      </c>
      <c r="B32" s="9">
        <v>883.3</v>
      </c>
      <c r="C32" s="9">
        <v>101.3</v>
      </c>
      <c r="D32" s="9">
        <v>22.2</v>
      </c>
      <c r="E32" s="9">
        <v>18.1</v>
      </c>
      <c r="F32" s="14" t="s">
        <v>32</v>
      </c>
      <c r="G32" s="14" t="s">
        <v>32</v>
      </c>
      <c r="H32" s="9">
        <v>28.3</v>
      </c>
      <c r="I32" s="9">
        <v>78.3</v>
      </c>
      <c r="J32" s="8">
        <v>23</v>
      </c>
      <c r="K32" s="9">
        <v>630.5</v>
      </c>
      <c r="L32" s="9">
        <v>73.1</v>
      </c>
      <c r="M32" s="19">
        <f t="shared" si="2"/>
        <v>731.8</v>
      </c>
      <c r="N32" s="20">
        <f t="shared" si="3"/>
        <v>13.842579939874284</v>
      </c>
      <c r="O32" s="20">
        <f t="shared" si="3"/>
        <v>3.033615742006013</v>
      </c>
      <c r="P32" s="20">
        <f t="shared" si="3"/>
        <v>2.4733533752391366</v>
      </c>
      <c r="Q32" s="20" t="str">
        <f t="shared" si="3"/>
        <v/>
      </c>
      <c r="R32" s="20" t="str">
        <f t="shared" si="3"/>
        <v/>
      </c>
      <c r="S32" s="20">
        <f t="shared" si="3"/>
        <v>3.867176824268926</v>
      </c>
      <c r="T32" s="20">
        <f t="shared" si="4"/>
        <v>3.142935228204428</v>
      </c>
    </row>
    <row r="33" spans="1:20" ht="12">
      <c r="A33" s="7" t="s">
        <v>82</v>
      </c>
      <c r="B33" s="9">
        <v>358.1</v>
      </c>
      <c r="C33" s="9">
        <v>37.1</v>
      </c>
      <c r="D33" s="9">
        <v>13.9</v>
      </c>
      <c r="E33" s="9">
        <v>5.5</v>
      </c>
      <c r="F33" s="14" t="s">
        <v>32</v>
      </c>
      <c r="G33" s="9">
        <v>2.8</v>
      </c>
      <c r="H33" s="9">
        <v>7.7</v>
      </c>
      <c r="I33" s="9">
        <v>27.3</v>
      </c>
      <c r="J33" s="9">
        <v>6.4</v>
      </c>
      <c r="K33" s="8">
        <v>292</v>
      </c>
      <c r="L33" s="14" t="s">
        <v>32</v>
      </c>
      <c r="M33" s="19">
        <f t="shared" si="2"/>
        <v>329.1</v>
      </c>
      <c r="N33" s="20">
        <f t="shared" si="3"/>
        <v>11.273169249468246</v>
      </c>
      <c r="O33" s="20">
        <f t="shared" si="3"/>
        <v>4.223640230932848</v>
      </c>
      <c r="P33" s="20">
        <f t="shared" si="3"/>
        <v>1.6712245518079611</v>
      </c>
      <c r="Q33" s="20" t="str">
        <f t="shared" si="3"/>
        <v/>
      </c>
      <c r="R33" s="20">
        <f t="shared" si="3"/>
        <v>0.8508052263749619</v>
      </c>
      <c r="S33" s="20">
        <f t="shared" si="3"/>
        <v>2.3397143725311453</v>
      </c>
      <c r="T33" s="20">
        <f t="shared" si="4"/>
        <v>1.9446976602856274</v>
      </c>
    </row>
    <row r="34" spans="1:20" ht="12">
      <c r="A34" s="7" t="s">
        <v>83</v>
      </c>
      <c r="B34" s="9">
        <v>208.8</v>
      </c>
      <c r="C34" s="9">
        <v>20.7</v>
      </c>
      <c r="D34" s="9">
        <v>3.2</v>
      </c>
      <c r="E34" s="14" t="s">
        <v>32</v>
      </c>
      <c r="F34" s="14" t="s">
        <v>32</v>
      </c>
      <c r="G34" s="14" t="s">
        <v>32</v>
      </c>
      <c r="H34" s="9">
        <v>11.8</v>
      </c>
      <c r="I34" s="9">
        <v>23.1</v>
      </c>
      <c r="J34" s="14" t="s">
        <v>32</v>
      </c>
      <c r="K34" s="8">
        <v>165</v>
      </c>
      <c r="L34" s="14" t="s">
        <v>32</v>
      </c>
      <c r="M34" s="19">
        <f t="shared" si="2"/>
        <v>185.7</v>
      </c>
      <c r="N34" s="20">
        <f t="shared" si="3"/>
        <v>11.147011308562197</v>
      </c>
      <c r="O34" s="20">
        <f t="shared" si="3"/>
        <v>1.7232094776521274</v>
      </c>
      <c r="P34" s="20" t="str">
        <f t="shared" si="3"/>
        <v/>
      </c>
      <c r="Q34" s="20" t="str">
        <f t="shared" si="3"/>
        <v/>
      </c>
      <c r="R34" s="20" t="str">
        <f t="shared" si="3"/>
        <v/>
      </c>
      <c r="S34" s="20">
        <f t="shared" si="3"/>
        <v>6.354334948842219</v>
      </c>
      <c r="T34" s="20" t="str">
        <f t="shared" si="4"/>
        <v/>
      </c>
    </row>
    <row r="35" spans="1:20" ht="12">
      <c r="A35" s="7" t="s">
        <v>84</v>
      </c>
      <c r="B35" s="10">
        <v>103.3</v>
      </c>
      <c r="C35" s="10">
        <v>9.7</v>
      </c>
      <c r="D35" s="11">
        <v>3</v>
      </c>
      <c r="E35" s="10">
        <v>1.3</v>
      </c>
      <c r="F35" s="10">
        <v>1.2</v>
      </c>
      <c r="G35" s="10">
        <v>1.4</v>
      </c>
      <c r="H35" s="10">
        <v>1.9</v>
      </c>
      <c r="I35" s="10">
        <v>11.5</v>
      </c>
      <c r="J35" s="15" t="s">
        <v>32</v>
      </c>
      <c r="K35" s="10">
        <v>82.1</v>
      </c>
      <c r="L35" s="15" t="s">
        <v>32</v>
      </c>
      <c r="M35" s="19">
        <f t="shared" si="2"/>
        <v>91.8</v>
      </c>
      <c r="N35" s="20">
        <f t="shared" si="3"/>
        <v>10.566448801742919</v>
      </c>
      <c r="O35" s="20">
        <f t="shared" si="3"/>
        <v>3.2679738562091507</v>
      </c>
      <c r="P35" s="20">
        <f t="shared" si="3"/>
        <v>1.4161220043572986</v>
      </c>
      <c r="Q35" s="20">
        <f t="shared" si="3"/>
        <v>1.3071895424836601</v>
      </c>
      <c r="R35" s="20">
        <f t="shared" si="3"/>
        <v>1.5250544662309369</v>
      </c>
      <c r="S35" s="20">
        <f t="shared" si="3"/>
        <v>2.0697167755991286</v>
      </c>
      <c r="T35" s="20" t="str">
        <f t="shared" si="4"/>
        <v/>
      </c>
    </row>
    <row r="36" spans="1:20" ht="12">
      <c r="A36" s="7" t="s">
        <v>85</v>
      </c>
      <c r="B36" s="9">
        <v>180.3</v>
      </c>
      <c r="C36" s="9">
        <v>16.2</v>
      </c>
      <c r="D36" s="9">
        <v>4.7</v>
      </c>
      <c r="E36" s="8">
        <v>1</v>
      </c>
      <c r="F36" s="9">
        <v>0.7</v>
      </c>
      <c r="G36" s="9">
        <v>1.6</v>
      </c>
      <c r="H36" s="9">
        <v>4.1</v>
      </c>
      <c r="I36" s="9">
        <v>24.6</v>
      </c>
      <c r="J36" s="9">
        <v>4.1</v>
      </c>
      <c r="K36" s="9">
        <v>139.5</v>
      </c>
      <c r="L36" s="14" t="s">
        <v>32</v>
      </c>
      <c r="M36" s="19">
        <f t="shared" si="2"/>
        <v>155.7</v>
      </c>
      <c r="N36" s="20">
        <f t="shared" si="3"/>
        <v>10.404624277456648</v>
      </c>
      <c r="O36" s="20">
        <f t="shared" si="3"/>
        <v>3.0186255619781632</v>
      </c>
      <c r="P36" s="20">
        <f t="shared" si="3"/>
        <v>0.6422607578676943</v>
      </c>
      <c r="Q36" s="20">
        <f t="shared" si="3"/>
        <v>0.44958253050738606</v>
      </c>
      <c r="R36" s="20">
        <f t="shared" si="3"/>
        <v>1.027617212588311</v>
      </c>
      <c r="S36" s="20">
        <f t="shared" si="3"/>
        <v>2.6332691072575463</v>
      </c>
      <c r="T36" s="20">
        <f t="shared" si="4"/>
        <v>2.6332691072575463</v>
      </c>
    </row>
    <row r="37" spans="1:20" ht="12">
      <c r="A37" s="7" t="s">
        <v>86</v>
      </c>
      <c r="B37" s="10">
        <v>165.9</v>
      </c>
      <c r="C37" s="10">
        <v>12.3</v>
      </c>
      <c r="D37" s="10">
        <v>2.6</v>
      </c>
      <c r="E37" s="15" t="s">
        <v>32</v>
      </c>
      <c r="F37" s="15" t="s">
        <v>32</v>
      </c>
      <c r="G37" s="15" t="s">
        <v>32</v>
      </c>
      <c r="H37" s="10">
        <v>3.8</v>
      </c>
      <c r="I37" s="10">
        <v>12.9</v>
      </c>
      <c r="J37" s="11">
        <v>3</v>
      </c>
      <c r="K37" s="10">
        <v>112.7</v>
      </c>
      <c r="L37" s="11">
        <v>28</v>
      </c>
      <c r="M37" s="19">
        <f t="shared" si="2"/>
        <v>125</v>
      </c>
      <c r="N37" s="20">
        <f t="shared" si="3"/>
        <v>9.84</v>
      </c>
      <c r="O37" s="20">
        <f t="shared" si="3"/>
        <v>2.08</v>
      </c>
      <c r="P37" s="20" t="str">
        <f t="shared" si="3"/>
        <v/>
      </c>
      <c r="Q37" s="20" t="str">
        <f t="shared" si="3"/>
        <v/>
      </c>
      <c r="R37" s="20" t="str">
        <f t="shared" si="3"/>
        <v/>
      </c>
      <c r="S37" s="20">
        <f t="shared" si="3"/>
        <v>3.04</v>
      </c>
      <c r="T37" s="20">
        <f t="shared" si="4"/>
        <v>2.4</v>
      </c>
    </row>
    <row r="38" spans="1:20" ht="12">
      <c r="A38" s="7" t="s">
        <v>87</v>
      </c>
      <c r="B38" s="10">
        <v>149.7</v>
      </c>
      <c r="C38" s="10">
        <v>12.5</v>
      </c>
      <c r="D38" s="10">
        <v>7.1</v>
      </c>
      <c r="E38" s="15" t="s">
        <v>32</v>
      </c>
      <c r="F38" s="15" t="s">
        <v>32</v>
      </c>
      <c r="G38" s="15" t="s">
        <v>32</v>
      </c>
      <c r="H38" s="15" t="s">
        <v>32</v>
      </c>
      <c r="I38" s="10">
        <v>6.7</v>
      </c>
      <c r="J38" s="15" t="s">
        <v>32</v>
      </c>
      <c r="K38" s="10">
        <v>121.3</v>
      </c>
      <c r="L38" s="10">
        <v>9.1</v>
      </c>
      <c r="M38" s="19">
        <f t="shared" si="2"/>
        <v>133.8</v>
      </c>
      <c r="N38" s="20">
        <f t="shared" si="3"/>
        <v>9.342301943198803</v>
      </c>
      <c r="O38" s="20">
        <f t="shared" si="3"/>
        <v>5.30642750373692</v>
      </c>
      <c r="P38" s="20" t="str">
        <f t="shared" si="3"/>
        <v/>
      </c>
      <c r="Q38" s="20" t="str">
        <f t="shared" si="3"/>
        <v/>
      </c>
      <c r="R38" s="20" t="str">
        <f t="shared" si="3"/>
        <v/>
      </c>
      <c r="S38" s="20" t="str">
        <f t="shared" si="3"/>
        <v/>
      </c>
      <c r="T38" s="20" t="str">
        <f t="shared" si="4"/>
        <v/>
      </c>
    </row>
    <row r="39" spans="1:20" ht="12">
      <c r="A39" s="7" t="s">
        <v>88</v>
      </c>
      <c r="B39" s="9">
        <v>109.8</v>
      </c>
      <c r="C39" s="9">
        <v>6.7</v>
      </c>
      <c r="D39" s="9">
        <v>1.9</v>
      </c>
      <c r="E39" s="14" t="s">
        <v>32</v>
      </c>
      <c r="F39" s="14" t="s">
        <v>32</v>
      </c>
      <c r="G39" s="14" t="s">
        <v>32</v>
      </c>
      <c r="H39" s="9">
        <v>3.2</v>
      </c>
      <c r="I39" s="9">
        <v>4.4</v>
      </c>
      <c r="J39" s="9">
        <v>1.4</v>
      </c>
      <c r="K39" s="9">
        <v>98.7</v>
      </c>
      <c r="L39" s="14" t="s">
        <v>32</v>
      </c>
      <c r="M39" s="19">
        <f t="shared" si="2"/>
        <v>105.4</v>
      </c>
      <c r="N39" s="20">
        <f t="shared" si="3"/>
        <v>6.35673624288425</v>
      </c>
      <c r="O39" s="20">
        <f t="shared" si="3"/>
        <v>1.8026565464895634</v>
      </c>
      <c r="P39" s="20" t="str">
        <f t="shared" si="3"/>
        <v/>
      </c>
      <c r="Q39" s="20" t="str">
        <f t="shared" si="3"/>
        <v/>
      </c>
      <c r="R39" s="20" t="str">
        <f t="shared" si="3"/>
        <v/>
      </c>
      <c r="S39" s="20">
        <f t="shared" si="3"/>
        <v>3.0360531309297913</v>
      </c>
      <c r="T39" s="20">
        <f t="shared" si="4"/>
        <v>1.3282732447817835</v>
      </c>
    </row>
    <row r="40" spans="1:20" ht="12">
      <c r="A40" s="7"/>
      <c r="B40" s="9"/>
      <c r="C40" s="9"/>
      <c r="D40" s="9"/>
      <c r="E40" s="9"/>
      <c r="F40" s="14"/>
      <c r="G40" s="9"/>
      <c r="H40" s="9"/>
      <c r="I40" s="9"/>
      <c r="J40" s="9"/>
      <c r="K40" s="9"/>
      <c r="L40" s="9"/>
      <c r="M40" s="19"/>
      <c r="N40" s="20"/>
      <c r="O40" s="20"/>
      <c r="P40" s="20"/>
      <c r="Q40" s="20"/>
      <c r="R40" s="20"/>
      <c r="S40" s="20"/>
      <c r="T40" s="20"/>
    </row>
    <row r="41" spans="1:20" ht="12">
      <c r="A41" s="7" t="s">
        <v>89</v>
      </c>
      <c r="B41" s="10">
        <v>809.5</v>
      </c>
      <c r="C41" s="10">
        <v>257.2</v>
      </c>
      <c r="D41" s="10">
        <v>66.1</v>
      </c>
      <c r="E41" s="10">
        <v>21.5</v>
      </c>
      <c r="F41" s="15" t="s">
        <v>32</v>
      </c>
      <c r="G41" s="10">
        <v>7.4</v>
      </c>
      <c r="H41" s="10">
        <v>39.1</v>
      </c>
      <c r="I41" s="11">
        <v>62</v>
      </c>
      <c r="J41" s="10">
        <v>122.2</v>
      </c>
      <c r="K41" s="10">
        <v>376.9</v>
      </c>
      <c r="L41" s="10">
        <v>113.4</v>
      </c>
      <c r="M41" s="19">
        <f aca="true" t="shared" si="5" ref="M41:M42">C41+K41</f>
        <v>634.0999999999999</v>
      </c>
      <c r="N41" s="20">
        <f aca="true" t="shared" si="6" ref="N41:S42">_xlfn.IFERROR(C41/$M41*100,"")</f>
        <v>40.56142564264312</v>
      </c>
      <c r="O41" s="20">
        <f t="shared" si="6"/>
        <v>10.4242233086264</v>
      </c>
      <c r="P41" s="20">
        <f t="shared" si="6"/>
        <v>3.390632392367135</v>
      </c>
      <c r="Q41" s="20" t="str">
        <f t="shared" si="6"/>
        <v/>
      </c>
      <c r="R41" s="20">
        <f t="shared" si="6"/>
        <v>1.167008358303107</v>
      </c>
      <c r="S41" s="20">
        <f t="shared" si="6"/>
        <v>6.166219839142093</v>
      </c>
      <c r="T41" s="20">
        <f aca="true" t="shared" si="7" ref="T41:T42">_xlfn.IFERROR(J41/$M41*100,"")</f>
        <v>19.271408295221576</v>
      </c>
    </row>
    <row r="42" spans="1:20" ht="12">
      <c r="A42" s="7" t="s">
        <v>90</v>
      </c>
      <c r="B42" s="9">
        <v>2133.9</v>
      </c>
      <c r="C42" s="9">
        <v>424.8</v>
      </c>
      <c r="D42" s="9">
        <v>104.9</v>
      </c>
      <c r="E42" s="9">
        <v>79.3</v>
      </c>
      <c r="F42" s="9">
        <v>18.2</v>
      </c>
      <c r="G42" s="8">
        <v>28</v>
      </c>
      <c r="H42" s="9">
        <v>55.6</v>
      </c>
      <c r="I42" s="9">
        <v>115.6</v>
      </c>
      <c r="J42" s="9">
        <v>138.8</v>
      </c>
      <c r="K42" s="9">
        <v>1436.9</v>
      </c>
      <c r="L42" s="9">
        <v>156.7</v>
      </c>
      <c r="M42" s="19">
        <f t="shared" si="5"/>
        <v>1861.7</v>
      </c>
      <c r="N42" s="20">
        <f t="shared" si="6"/>
        <v>22.81785464897674</v>
      </c>
      <c r="O42" s="20">
        <f t="shared" si="6"/>
        <v>5.634635011011442</v>
      </c>
      <c r="P42" s="20">
        <f t="shared" si="6"/>
        <v>4.259547725197399</v>
      </c>
      <c r="Q42" s="20">
        <f t="shared" si="6"/>
        <v>0.9776011172584196</v>
      </c>
      <c r="R42" s="20">
        <f t="shared" si="6"/>
        <v>1.5040017188591073</v>
      </c>
      <c r="S42" s="20">
        <f t="shared" si="6"/>
        <v>2.9865176988773703</v>
      </c>
      <c r="T42" s="20">
        <f t="shared" si="7"/>
        <v>7.455551377773004</v>
      </c>
    </row>
    <row r="44" ht="12">
      <c r="A44" s="3" t="s">
        <v>31</v>
      </c>
    </row>
    <row r="45" spans="1:2" ht="12">
      <c r="A45" s="3" t="s">
        <v>32</v>
      </c>
      <c r="B45" s="1" t="s">
        <v>33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showGridLines="0" workbookViewId="0" topLeftCell="A19">
      <selection activeCell="I47" sqref="I47"/>
    </sheetView>
  </sheetViews>
  <sheetFormatPr defaultColWidth="9.140625" defaultRowHeight="11.25" customHeight="1"/>
  <cols>
    <col min="1" max="2" width="29.8515625" style="2" customWidth="1"/>
    <col min="3" max="3" width="35.421875" style="2" bestFit="1" customWidth="1"/>
    <col min="4" max="4" width="6.8515625" style="2" bestFit="1" customWidth="1"/>
    <col min="5" max="5" width="26.421875" style="2" bestFit="1" customWidth="1"/>
    <col min="6" max="6" width="6.8515625" style="2" bestFit="1" customWidth="1"/>
    <col min="7" max="16384" width="9.140625" style="2" customWidth="1"/>
  </cols>
  <sheetData>
    <row r="1" ht="12">
      <c r="A1" s="1" t="s">
        <v>182</v>
      </c>
    </row>
    <row r="2" spans="1:2" ht="12">
      <c r="A2" s="1" t="s">
        <v>1</v>
      </c>
      <c r="B2" s="3" t="s">
        <v>183</v>
      </c>
    </row>
    <row r="3" spans="1:2" ht="12">
      <c r="A3" s="1" t="s">
        <v>3</v>
      </c>
      <c r="B3" s="1" t="s">
        <v>4</v>
      </c>
    </row>
    <row r="4" ht="12"/>
    <row r="5" spans="1:3" ht="12">
      <c r="A5" s="3" t="s">
        <v>5</v>
      </c>
      <c r="C5" s="1" t="s">
        <v>6</v>
      </c>
    </row>
    <row r="6" spans="1:3" ht="12">
      <c r="A6" s="3" t="s">
        <v>11</v>
      </c>
      <c r="C6" s="1" t="s">
        <v>12</v>
      </c>
    </row>
    <row r="7" spans="1:3" ht="12">
      <c r="A7" s="3" t="s">
        <v>13</v>
      </c>
      <c r="C7" s="1" t="s">
        <v>14</v>
      </c>
    </row>
    <row r="8" spans="1:3" ht="12">
      <c r="A8" s="3" t="s">
        <v>15</v>
      </c>
      <c r="C8" s="1" t="s">
        <v>16</v>
      </c>
    </row>
    <row r="9" spans="1:3" ht="12">
      <c r="A9" s="3" t="s">
        <v>17</v>
      </c>
      <c r="C9" s="1" t="s">
        <v>18</v>
      </c>
    </row>
    <row r="10" ht="12"/>
    <row r="11" spans="1:6" ht="12">
      <c r="A11" s="79"/>
      <c r="B11" s="79"/>
      <c r="C11" s="80" t="s">
        <v>21</v>
      </c>
      <c r="D11" s="80" t="s">
        <v>21</v>
      </c>
      <c r="E11" s="80" t="s">
        <v>22</v>
      </c>
      <c r="F11" s="80" t="s">
        <v>22</v>
      </c>
    </row>
    <row r="12" spans="1:8" ht="41.25" customHeight="1">
      <c r="A12" s="79"/>
      <c r="B12" s="79"/>
      <c r="C12" s="17" t="s">
        <v>55</v>
      </c>
      <c r="D12" s="50" t="s">
        <v>29</v>
      </c>
      <c r="E12" s="17" t="s">
        <v>55</v>
      </c>
      <c r="F12" s="50" t="s">
        <v>29</v>
      </c>
      <c r="G12" s="2" t="s">
        <v>26</v>
      </c>
      <c r="H12" s="2" t="s">
        <v>27</v>
      </c>
    </row>
    <row r="13" spans="1:8" ht="12">
      <c r="A13" s="7" t="s">
        <v>105</v>
      </c>
      <c r="B13" s="7" t="s">
        <v>92</v>
      </c>
      <c r="C13" s="9">
        <v>150.1</v>
      </c>
      <c r="D13" s="9">
        <v>963.4</v>
      </c>
      <c r="E13" s="9">
        <v>191.5</v>
      </c>
      <c r="F13" s="9">
        <v>959.2</v>
      </c>
      <c r="G13" s="12">
        <f>C13/SUM(C13:D13)*100</f>
        <v>13.480017961383025</v>
      </c>
      <c r="H13" s="12">
        <f>E13/SUM(E13:F13)*100</f>
        <v>16.642043973233683</v>
      </c>
    </row>
    <row r="14" spans="1:8" ht="12">
      <c r="A14" s="7"/>
      <c r="B14" s="7" t="s">
        <v>93</v>
      </c>
      <c r="C14" s="10">
        <v>304.5</v>
      </c>
      <c r="D14" s="10">
        <v>1642.7</v>
      </c>
      <c r="E14" s="10">
        <v>518.1</v>
      </c>
      <c r="F14" s="10">
        <v>1568.3</v>
      </c>
      <c r="G14" s="12">
        <f aca="true" t="shared" si="0" ref="G14:G18">C14/SUM(C14:D14)*100</f>
        <v>15.637838948233359</v>
      </c>
      <c r="H14" s="12">
        <f aca="true" t="shared" si="1" ref="H14:H18">E14/SUM(E14:F14)*100</f>
        <v>24.832246932515336</v>
      </c>
    </row>
    <row r="15" spans="1:8" ht="12">
      <c r="A15" s="7"/>
      <c r="B15" s="7" t="s">
        <v>94</v>
      </c>
      <c r="C15" s="9">
        <v>243.3</v>
      </c>
      <c r="D15" s="9">
        <v>1135.5</v>
      </c>
      <c r="E15" s="9">
        <v>483.3</v>
      </c>
      <c r="F15" s="9">
        <v>1266.2</v>
      </c>
      <c r="G15" s="12">
        <f t="shared" si="0"/>
        <v>17.645778938207137</v>
      </c>
      <c r="H15" s="12">
        <f t="shared" si="1"/>
        <v>27.625035724492715</v>
      </c>
    </row>
    <row r="16" spans="1:8" ht="12">
      <c r="A16" s="7" t="s">
        <v>104</v>
      </c>
      <c r="B16" s="7" t="s">
        <v>92</v>
      </c>
      <c r="C16" s="11">
        <v>1017</v>
      </c>
      <c r="D16" s="10">
        <v>2975.2</v>
      </c>
      <c r="E16" s="10">
        <v>938.2</v>
      </c>
      <c r="F16" s="10">
        <v>2357.6</v>
      </c>
      <c r="G16" s="12">
        <f t="shared" si="0"/>
        <v>25.474675617454036</v>
      </c>
      <c r="H16" s="12">
        <f t="shared" si="1"/>
        <v>28.46653316342011</v>
      </c>
    </row>
    <row r="17" spans="1:8" ht="12">
      <c r="A17" s="7"/>
      <c r="B17" s="7" t="s">
        <v>93</v>
      </c>
      <c r="C17" s="9">
        <v>1007.2</v>
      </c>
      <c r="D17" s="9">
        <v>2805.4</v>
      </c>
      <c r="E17" s="9">
        <v>1088.1</v>
      </c>
      <c r="F17" s="8">
        <v>2584</v>
      </c>
      <c r="G17" s="12">
        <f t="shared" si="0"/>
        <v>26.417667733305354</v>
      </c>
      <c r="H17" s="12">
        <f t="shared" si="1"/>
        <v>29.63154598186324</v>
      </c>
    </row>
    <row r="18" spans="1:8" ht="14.25" customHeight="1">
      <c r="A18" s="7"/>
      <c r="B18" s="7" t="s">
        <v>94</v>
      </c>
      <c r="C18" s="10">
        <v>952.8</v>
      </c>
      <c r="D18" s="10">
        <v>2118.5</v>
      </c>
      <c r="E18" s="10">
        <v>1302.4</v>
      </c>
      <c r="F18" s="10">
        <v>2096.1</v>
      </c>
      <c r="G18" s="12">
        <f t="shared" si="0"/>
        <v>31.022693973236088</v>
      </c>
      <c r="H18" s="12">
        <f t="shared" si="1"/>
        <v>38.32278946594086</v>
      </c>
    </row>
    <row r="20" ht="12">
      <c r="A20" s="3" t="s">
        <v>31</v>
      </c>
    </row>
    <row r="21" spans="1:2" ht="12">
      <c r="A21" s="3" t="s">
        <v>32</v>
      </c>
      <c r="B21" s="1" t="s">
        <v>33</v>
      </c>
    </row>
    <row r="22" ht="12">
      <c r="A22" s="3" t="s">
        <v>46</v>
      </c>
    </row>
    <row r="23" spans="1:2" ht="12">
      <c r="A23" s="3" t="s">
        <v>42</v>
      </c>
      <c r="B23" s="1" t="s">
        <v>47</v>
      </c>
    </row>
    <row r="25" ht="11.45" customHeight="1">
      <c r="A25" s="2" t="s">
        <v>200</v>
      </c>
    </row>
    <row r="26" ht="11.45" customHeight="1">
      <c r="A26" s="2" t="s">
        <v>229</v>
      </c>
    </row>
    <row r="28" ht="11.45" customHeight="1">
      <c r="A28" s="2" t="s">
        <v>35</v>
      </c>
    </row>
  </sheetData>
  <mergeCells count="4">
    <mergeCell ref="A11:B11"/>
    <mergeCell ref="C11:D11"/>
    <mergeCell ref="E11:F11"/>
    <mergeCell ref="A12:B12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showGridLines="0" workbookViewId="0" topLeftCell="G1">
      <selection activeCell="AF26" sqref="AF26"/>
    </sheetView>
  </sheetViews>
  <sheetFormatPr defaultColWidth="9.140625" defaultRowHeight="11.25" customHeight="1"/>
  <cols>
    <col min="1" max="1" width="29.8515625" style="2" customWidth="1"/>
    <col min="2" max="2" width="19.8515625" style="2" customWidth="1"/>
    <col min="3" max="3" width="10.00390625" style="2" customWidth="1"/>
    <col min="4" max="4" width="19.8515625" style="2" customWidth="1"/>
    <col min="5" max="5" width="10.00390625" style="2" customWidth="1"/>
    <col min="6" max="6" width="19.8515625" style="2" customWidth="1"/>
    <col min="7" max="7" width="10.00390625" style="2" customWidth="1"/>
    <col min="8" max="8" width="19.8515625" style="2" customWidth="1"/>
    <col min="9" max="10" width="10.00390625" style="2" customWidth="1"/>
    <col min="11" max="16384" width="9.140625" style="2" customWidth="1"/>
  </cols>
  <sheetData>
    <row r="1" spans="1:15" ht="11.45" customHeight="1">
      <c r="A1" s="1" t="s">
        <v>103</v>
      </c>
      <c r="O1" s="2" t="s">
        <v>201</v>
      </c>
    </row>
    <row r="2" spans="1:15" ht="12">
      <c r="A2" s="1" t="s">
        <v>1</v>
      </c>
      <c r="B2" s="3" t="s">
        <v>102</v>
      </c>
      <c r="O2" s="2" t="s">
        <v>229</v>
      </c>
    </row>
    <row r="3" spans="1:2" ht="12">
      <c r="A3" s="1" t="s">
        <v>3</v>
      </c>
      <c r="B3" s="1" t="s">
        <v>4</v>
      </c>
    </row>
    <row r="4" ht="12">
      <c r="O4" s="2" t="s">
        <v>52</v>
      </c>
    </row>
    <row r="5" spans="1:15" ht="12">
      <c r="A5" s="3" t="s">
        <v>5</v>
      </c>
      <c r="C5" s="1" t="s">
        <v>6</v>
      </c>
      <c r="O5" s="2" t="s">
        <v>91</v>
      </c>
    </row>
    <row r="6" spans="1:15" ht="12">
      <c r="A6" s="3" t="s">
        <v>101</v>
      </c>
      <c r="C6" s="1" t="s">
        <v>20</v>
      </c>
      <c r="O6" s="2" t="s">
        <v>205</v>
      </c>
    </row>
    <row r="7" spans="1:15" ht="12">
      <c r="A7" s="3" t="s">
        <v>11</v>
      </c>
      <c r="C7" s="1" t="s">
        <v>12</v>
      </c>
      <c r="O7" s="2" t="s">
        <v>100</v>
      </c>
    </row>
    <row r="8" spans="1:3" ht="12">
      <c r="A8" s="3" t="s">
        <v>54</v>
      </c>
      <c r="C8" s="1" t="s">
        <v>20</v>
      </c>
    </row>
    <row r="9" spans="1:3" ht="12">
      <c r="A9" s="3" t="s">
        <v>13</v>
      </c>
      <c r="C9" s="1" t="s">
        <v>14</v>
      </c>
    </row>
    <row r="10" spans="1:3" ht="12">
      <c r="A10" s="3" t="s">
        <v>17</v>
      </c>
      <c r="C10" s="1" t="s">
        <v>18</v>
      </c>
    </row>
    <row r="11" ht="12"/>
    <row r="12" spans="1:9" ht="12">
      <c r="A12" s="4" t="s">
        <v>99</v>
      </c>
      <c r="B12" s="80" t="s">
        <v>20</v>
      </c>
      <c r="C12" s="80" t="s">
        <v>20</v>
      </c>
      <c r="D12" s="80" t="s">
        <v>97</v>
      </c>
      <c r="E12" s="80" t="s">
        <v>97</v>
      </c>
      <c r="F12" s="80" t="s">
        <v>96</v>
      </c>
      <c r="G12" s="80" t="s">
        <v>96</v>
      </c>
      <c r="H12" s="80" t="s">
        <v>98</v>
      </c>
      <c r="I12" s="80" t="s">
        <v>98</v>
      </c>
    </row>
    <row r="13" spans="1:13" ht="12">
      <c r="A13" s="4" t="s">
        <v>23</v>
      </c>
      <c r="B13" s="13" t="s">
        <v>55</v>
      </c>
      <c r="C13" s="13" t="s">
        <v>29</v>
      </c>
      <c r="D13" s="13" t="s">
        <v>55</v>
      </c>
      <c r="E13" s="13" t="s">
        <v>29</v>
      </c>
      <c r="F13" s="13" t="s">
        <v>55</v>
      </c>
      <c r="G13" s="13" t="s">
        <v>29</v>
      </c>
      <c r="H13" s="13" t="s">
        <v>55</v>
      </c>
      <c r="I13" s="13" t="s">
        <v>29</v>
      </c>
      <c r="J13" s="21" t="s">
        <v>20</v>
      </c>
      <c r="K13" s="21" t="s">
        <v>97</v>
      </c>
      <c r="L13" s="21" t="s">
        <v>96</v>
      </c>
      <c r="M13" s="21" t="s">
        <v>95</v>
      </c>
    </row>
    <row r="14" spans="1:13" ht="12">
      <c r="A14" s="7" t="s">
        <v>64</v>
      </c>
      <c r="B14" s="9">
        <v>8276.3</v>
      </c>
      <c r="C14" s="9">
        <v>22705.9</v>
      </c>
      <c r="D14" s="9">
        <v>4716.3</v>
      </c>
      <c r="E14" s="9">
        <v>16024.9</v>
      </c>
      <c r="F14" s="9">
        <v>1388.2</v>
      </c>
      <c r="G14" s="8">
        <v>1459</v>
      </c>
      <c r="H14" s="9">
        <v>2171.8</v>
      </c>
      <c r="I14" s="9">
        <v>5221.9</v>
      </c>
      <c r="J14" s="12">
        <f>B14/(B14+C14)*100</f>
        <v>26.713080413915087</v>
      </c>
      <c r="K14" s="12">
        <f>D14/(D14+E14)*100</f>
        <v>22.738800069427036</v>
      </c>
      <c r="L14" s="12">
        <f>F14/(F14+G14)*100</f>
        <v>48.7566732228154</v>
      </c>
      <c r="M14" s="12">
        <f>H14/(H14+I14)*100</f>
        <v>29.373655950336104</v>
      </c>
    </row>
    <row r="15" spans="1:13" ht="12">
      <c r="A15" s="7"/>
      <c r="B15" s="9"/>
      <c r="C15" s="9"/>
      <c r="D15" s="9"/>
      <c r="E15" s="9"/>
      <c r="F15" s="9"/>
      <c r="G15" s="8"/>
      <c r="H15" s="9"/>
      <c r="I15" s="9"/>
      <c r="J15" s="12"/>
      <c r="K15" s="12"/>
      <c r="L15" s="12"/>
      <c r="M15" s="12"/>
    </row>
    <row r="16" spans="1:13" ht="12">
      <c r="A16" s="7" t="s">
        <v>65</v>
      </c>
      <c r="B16" s="10">
        <v>1893.6</v>
      </c>
      <c r="C16" s="10">
        <v>2719.7</v>
      </c>
      <c r="D16" s="10">
        <v>1124.5</v>
      </c>
      <c r="E16" s="10">
        <v>1981.7</v>
      </c>
      <c r="F16" s="11">
        <v>269</v>
      </c>
      <c r="G16" s="10">
        <v>195.2</v>
      </c>
      <c r="H16" s="10">
        <v>500.1</v>
      </c>
      <c r="I16" s="10">
        <v>542.8</v>
      </c>
      <c r="J16" s="12">
        <f aca="true" t="shared" si="0" ref="J16:J39">B16/(B16+C16)*100</f>
        <v>41.046539353608054</v>
      </c>
      <c r="K16" s="12">
        <f aca="true" t="shared" si="1" ref="K16:K39">D16/(D16+E16)*100</f>
        <v>36.2017899684502</v>
      </c>
      <c r="L16" s="12">
        <f>F16/(F16+G16)*100</f>
        <v>57.949159844894446</v>
      </c>
      <c r="M16" s="12">
        <f>H16/(H16+I16)*100</f>
        <v>47.95282385655384</v>
      </c>
    </row>
    <row r="17" spans="1:13" ht="12">
      <c r="A17" s="7" t="s">
        <v>66</v>
      </c>
      <c r="B17" s="11">
        <v>123</v>
      </c>
      <c r="C17" s="10">
        <v>204.3</v>
      </c>
      <c r="D17" s="10">
        <v>69.9</v>
      </c>
      <c r="E17" s="10">
        <v>158.3</v>
      </c>
      <c r="F17" s="10">
        <v>24.6</v>
      </c>
      <c r="G17" s="10">
        <v>12.2</v>
      </c>
      <c r="H17" s="10">
        <v>28.5</v>
      </c>
      <c r="I17" s="10">
        <v>33.8</v>
      </c>
      <c r="J17" s="12">
        <f t="shared" si="0"/>
        <v>37.58020164986251</v>
      </c>
      <c r="K17" s="12">
        <f t="shared" si="1"/>
        <v>30.631025416301487</v>
      </c>
      <c r="L17" s="12">
        <f>F17/(F17+G17)*100</f>
        <v>66.84782608695653</v>
      </c>
      <c r="M17" s="12">
        <f>H17/(H17+I17)*100</f>
        <v>45.74638844301766</v>
      </c>
    </row>
    <row r="18" spans="1:13" ht="12">
      <c r="A18" s="7" t="s">
        <v>67</v>
      </c>
      <c r="B18" s="9">
        <v>371.1</v>
      </c>
      <c r="C18" s="9">
        <v>700.3</v>
      </c>
      <c r="D18" s="9">
        <v>171.9</v>
      </c>
      <c r="E18" s="9">
        <v>504.4</v>
      </c>
      <c r="F18" s="9">
        <v>123.6</v>
      </c>
      <c r="G18" s="9">
        <v>62.4</v>
      </c>
      <c r="H18" s="9">
        <v>75.5</v>
      </c>
      <c r="I18" s="9">
        <v>133.5</v>
      </c>
      <c r="J18" s="12">
        <f t="shared" si="0"/>
        <v>34.636923651297366</v>
      </c>
      <c r="K18" s="12">
        <f t="shared" si="1"/>
        <v>25.41771403223422</v>
      </c>
      <c r="L18" s="12">
        <f>F18/(F18+G18)*100</f>
        <v>66.4516129032258</v>
      </c>
      <c r="M18" s="12">
        <f>H18/(H18+I18)*100</f>
        <v>36.124401913875595</v>
      </c>
    </row>
    <row r="19" spans="1:13" ht="12">
      <c r="A19" s="7" t="s">
        <v>68</v>
      </c>
      <c r="B19" s="10">
        <v>1552.3</v>
      </c>
      <c r="C19" s="10">
        <v>3864.1</v>
      </c>
      <c r="D19" s="10">
        <v>861.2</v>
      </c>
      <c r="E19" s="10">
        <v>2561.9</v>
      </c>
      <c r="F19" s="10">
        <v>235.2</v>
      </c>
      <c r="G19" s="10">
        <v>186.9</v>
      </c>
      <c r="H19" s="11">
        <v>456</v>
      </c>
      <c r="I19" s="10">
        <v>1115.3</v>
      </c>
      <c r="J19" s="12">
        <f t="shared" si="0"/>
        <v>28.65925707111735</v>
      </c>
      <c r="K19" s="12">
        <f t="shared" si="1"/>
        <v>25.158482077648912</v>
      </c>
      <c r="L19" s="12">
        <f>F19/(F19+G19)*100</f>
        <v>55.72139303482586</v>
      </c>
      <c r="M19" s="12">
        <f>H19/(H19+I19)*100</f>
        <v>29.020556227327692</v>
      </c>
    </row>
    <row r="20" spans="1:13" ht="12">
      <c r="A20" s="7" t="s">
        <v>69</v>
      </c>
      <c r="B20" s="9">
        <v>466.4</v>
      </c>
      <c r="C20" s="9">
        <v>1190.1</v>
      </c>
      <c r="D20" s="9">
        <v>273.3</v>
      </c>
      <c r="E20" s="8">
        <v>830</v>
      </c>
      <c r="F20" s="9">
        <v>48.5</v>
      </c>
      <c r="G20" s="9">
        <v>42.3</v>
      </c>
      <c r="H20" s="9">
        <v>144.6</v>
      </c>
      <c r="I20" s="9">
        <v>317.8</v>
      </c>
      <c r="J20" s="12">
        <f t="shared" si="0"/>
        <v>28.155750075460308</v>
      </c>
      <c r="K20" s="12">
        <f t="shared" si="1"/>
        <v>24.771141122088284</v>
      </c>
      <c r="L20" s="12">
        <f>F20/(F20+G20)*100</f>
        <v>53.414096916299556</v>
      </c>
      <c r="M20" s="12">
        <f>H20/(H20+I20)*100</f>
        <v>31.271626297577853</v>
      </c>
    </row>
    <row r="21" spans="1:13" ht="12">
      <c r="A21" s="7" t="s">
        <v>70</v>
      </c>
      <c r="B21" s="9">
        <v>29.7</v>
      </c>
      <c r="C21" s="9">
        <v>86.4</v>
      </c>
      <c r="D21" s="9">
        <v>22.7</v>
      </c>
      <c r="E21" s="9">
        <v>69.1</v>
      </c>
      <c r="F21" s="14" t="s">
        <v>32</v>
      </c>
      <c r="G21" s="14" t="s">
        <v>32</v>
      </c>
      <c r="H21" s="14" t="s">
        <v>32</v>
      </c>
      <c r="I21" s="9">
        <v>15.8</v>
      </c>
      <c r="J21" s="12">
        <f t="shared" si="0"/>
        <v>25.581395348837205</v>
      </c>
      <c r="K21" s="12">
        <f t="shared" si="1"/>
        <v>24.727668845315904</v>
      </c>
      <c r="L21" s="12"/>
      <c r="M21" s="12"/>
    </row>
    <row r="22" spans="1:13" ht="12">
      <c r="A22" s="7" t="s">
        <v>71</v>
      </c>
      <c r="B22" s="10">
        <v>84.2</v>
      </c>
      <c r="C22" s="10">
        <v>256.5</v>
      </c>
      <c r="D22" s="10">
        <v>54.2</v>
      </c>
      <c r="E22" s="10">
        <v>192.9</v>
      </c>
      <c r="F22" s="10">
        <v>5.5</v>
      </c>
      <c r="G22" s="11">
        <v>9</v>
      </c>
      <c r="H22" s="10">
        <v>24.5</v>
      </c>
      <c r="I22" s="10">
        <v>54.6</v>
      </c>
      <c r="J22" s="12">
        <f t="shared" si="0"/>
        <v>24.713824479013795</v>
      </c>
      <c r="K22" s="12">
        <f t="shared" si="1"/>
        <v>21.93443949817887</v>
      </c>
      <c r="L22" s="12">
        <f aca="true" t="shared" si="2" ref="L22:L33">F22/(F22+G22)*100</f>
        <v>37.93103448275862</v>
      </c>
      <c r="M22" s="12">
        <f aca="true" t="shared" si="3" ref="M22:M37">H22/(H22+I22)*100</f>
        <v>30.973451327433633</v>
      </c>
    </row>
    <row r="23" spans="1:13" ht="12">
      <c r="A23" s="7" t="s">
        <v>72</v>
      </c>
      <c r="B23" s="9">
        <v>1264.4</v>
      </c>
      <c r="C23" s="8">
        <v>4006</v>
      </c>
      <c r="D23" s="9">
        <v>632.4</v>
      </c>
      <c r="E23" s="9">
        <v>2784.7</v>
      </c>
      <c r="F23" s="8">
        <v>366</v>
      </c>
      <c r="G23" s="9">
        <v>528.2</v>
      </c>
      <c r="H23" s="8">
        <v>266</v>
      </c>
      <c r="I23" s="9">
        <v>693.1</v>
      </c>
      <c r="J23" s="12">
        <f t="shared" si="0"/>
        <v>23.990588949605346</v>
      </c>
      <c r="K23" s="12">
        <f t="shared" si="1"/>
        <v>18.506921073424834</v>
      </c>
      <c r="L23" s="12">
        <f t="shared" si="2"/>
        <v>40.93044061731156</v>
      </c>
      <c r="M23" s="12">
        <f t="shared" si="3"/>
        <v>27.734334271713063</v>
      </c>
    </row>
    <row r="24" spans="1:13" ht="12">
      <c r="A24" s="7" t="s">
        <v>73</v>
      </c>
      <c r="B24" s="10">
        <v>53.1</v>
      </c>
      <c r="C24" s="10">
        <v>170.7</v>
      </c>
      <c r="D24" s="10">
        <v>41.5</v>
      </c>
      <c r="E24" s="10">
        <v>132.4</v>
      </c>
      <c r="F24" s="10">
        <v>4.1</v>
      </c>
      <c r="G24" s="11">
        <v>4</v>
      </c>
      <c r="H24" s="10">
        <v>7.5</v>
      </c>
      <c r="I24" s="10">
        <v>34.3</v>
      </c>
      <c r="J24" s="12">
        <f t="shared" si="0"/>
        <v>23.726541554959788</v>
      </c>
      <c r="K24" s="12">
        <f t="shared" si="1"/>
        <v>23.864289821736627</v>
      </c>
      <c r="L24" s="12">
        <f t="shared" si="2"/>
        <v>50.617283950617285</v>
      </c>
      <c r="M24" s="12">
        <f t="shared" si="3"/>
        <v>17.942583732057418</v>
      </c>
    </row>
    <row r="25" spans="1:13" ht="12">
      <c r="A25" s="7" t="s">
        <v>74</v>
      </c>
      <c r="B25" s="10">
        <v>320.3</v>
      </c>
      <c r="C25" s="10">
        <v>1030.6</v>
      </c>
      <c r="D25" s="10">
        <v>209.9</v>
      </c>
      <c r="E25" s="10">
        <v>744.6</v>
      </c>
      <c r="F25" s="10">
        <v>47.6</v>
      </c>
      <c r="G25" s="10">
        <v>72.1</v>
      </c>
      <c r="H25" s="10">
        <v>62.8</v>
      </c>
      <c r="I25" s="11">
        <v>214</v>
      </c>
      <c r="J25" s="12">
        <f t="shared" si="0"/>
        <v>23.710119179806057</v>
      </c>
      <c r="K25" s="12">
        <f t="shared" si="1"/>
        <v>21.990570979570457</v>
      </c>
      <c r="L25" s="12">
        <f t="shared" si="2"/>
        <v>39.76608187134503</v>
      </c>
      <c r="M25" s="12">
        <f t="shared" si="3"/>
        <v>22.687861271676297</v>
      </c>
    </row>
    <row r="26" spans="1:13" ht="12">
      <c r="A26" s="7" t="s">
        <v>75</v>
      </c>
      <c r="B26" s="8">
        <v>1367</v>
      </c>
      <c r="C26" s="9">
        <v>4604.5</v>
      </c>
      <c r="D26" s="9">
        <v>826.7</v>
      </c>
      <c r="E26" s="9">
        <v>3277.7</v>
      </c>
      <c r="F26" s="9">
        <v>125.6</v>
      </c>
      <c r="G26" s="9">
        <v>142.6</v>
      </c>
      <c r="H26" s="9">
        <v>414.7</v>
      </c>
      <c r="I26" s="9">
        <v>1184.2</v>
      </c>
      <c r="J26" s="12">
        <f t="shared" si="0"/>
        <v>22.892070669011137</v>
      </c>
      <c r="K26" s="12">
        <f t="shared" si="1"/>
        <v>20.141799044927396</v>
      </c>
      <c r="L26" s="12">
        <f t="shared" si="2"/>
        <v>46.830723340790456</v>
      </c>
      <c r="M26" s="12">
        <f t="shared" si="3"/>
        <v>25.9365813997123</v>
      </c>
    </row>
    <row r="27" spans="1:13" ht="12">
      <c r="A27" s="7" t="s">
        <v>76</v>
      </c>
      <c r="B27" s="9">
        <v>284.2</v>
      </c>
      <c r="C27" s="9">
        <v>1015.7</v>
      </c>
      <c r="D27" s="9">
        <v>147.9</v>
      </c>
      <c r="E27" s="9">
        <v>728.3</v>
      </c>
      <c r="F27" s="9">
        <v>60.2</v>
      </c>
      <c r="G27" s="9">
        <v>49.9</v>
      </c>
      <c r="H27" s="9">
        <v>76.1</v>
      </c>
      <c r="I27" s="9">
        <v>237.5</v>
      </c>
      <c r="J27" s="12">
        <f t="shared" si="0"/>
        <v>21.86322024771136</v>
      </c>
      <c r="K27" s="12">
        <f t="shared" si="1"/>
        <v>16.879707829262728</v>
      </c>
      <c r="L27" s="12">
        <f t="shared" si="2"/>
        <v>54.67756584922798</v>
      </c>
      <c r="M27" s="12">
        <f t="shared" si="3"/>
        <v>24.266581632653057</v>
      </c>
    </row>
    <row r="28" spans="1:13" ht="12">
      <c r="A28" s="7" t="s">
        <v>77</v>
      </c>
      <c r="B28" s="10">
        <v>87.7</v>
      </c>
      <c r="C28" s="10">
        <v>400.9</v>
      </c>
      <c r="D28" s="10">
        <v>35.4</v>
      </c>
      <c r="E28" s="10">
        <v>240.6</v>
      </c>
      <c r="F28" s="10">
        <v>26.4</v>
      </c>
      <c r="G28" s="10">
        <v>61.9</v>
      </c>
      <c r="H28" s="10">
        <v>25.9</v>
      </c>
      <c r="I28" s="10">
        <v>98.4</v>
      </c>
      <c r="J28" s="12">
        <f t="shared" si="0"/>
        <v>17.949242734343024</v>
      </c>
      <c r="K28" s="12">
        <f t="shared" si="1"/>
        <v>12.826086956521737</v>
      </c>
      <c r="L28" s="12">
        <f t="shared" si="2"/>
        <v>29.898074745186864</v>
      </c>
      <c r="M28" s="12">
        <f t="shared" si="3"/>
        <v>20.836685438455348</v>
      </c>
    </row>
    <row r="29" spans="1:13" ht="12">
      <c r="A29" s="7" t="s">
        <v>78</v>
      </c>
      <c r="B29" s="9">
        <v>49.3</v>
      </c>
      <c r="C29" s="8">
        <v>235</v>
      </c>
      <c r="D29" s="9">
        <v>25.4</v>
      </c>
      <c r="E29" s="9">
        <v>143.9</v>
      </c>
      <c r="F29" s="9">
        <v>5.8</v>
      </c>
      <c r="G29" s="9">
        <v>12.7</v>
      </c>
      <c r="H29" s="9">
        <v>18.1</v>
      </c>
      <c r="I29" s="9">
        <v>78.4</v>
      </c>
      <c r="J29" s="12">
        <f t="shared" si="0"/>
        <v>17.340837143862114</v>
      </c>
      <c r="K29" s="12">
        <f t="shared" si="1"/>
        <v>15.002953337271114</v>
      </c>
      <c r="L29" s="12">
        <f t="shared" si="2"/>
        <v>31.351351351351354</v>
      </c>
      <c r="M29" s="12">
        <f t="shared" si="3"/>
        <v>18.756476683937827</v>
      </c>
    </row>
    <row r="30" spans="1:13" ht="12">
      <c r="A30" s="7" t="s">
        <v>79</v>
      </c>
      <c r="B30" s="10">
        <v>89.7</v>
      </c>
      <c r="C30" s="10">
        <v>442.7</v>
      </c>
      <c r="D30" s="10">
        <v>57.6</v>
      </c>
      <c r="E30" s="10">
        <v>352.7</v>
      </c>
      <c r="F30" s="10">
        <v>14.2</v>
      </c>
      <c r="G30" s="10">
        <v>20.5</v>
      </c>
      <c r="H30" s="10">
        <v>17.9</v>
      </c>
      <c r="I30" s="10">
        <v>69.5</v>
      </c>
      <c r="J30" s="12">
        <f t="shared" si="0"/>
        <v>16.848234410217884</v>
      </c>
      <c r="K30" s="12">
        <f t="shared" si="1"/>
        <v>14.038508408481597</v>
      </c>
      <c r="L30" s="12">
        <f t="shared" si="2"/>
        <v>40.9221902017291</v>
      </c>
      <c r="M30" s="12">
        <f t="shared" si="3"/>
        <v>20.480549199084667</v>
      </c>
    </row>
    <row r="31" spans="1:13" ht="12">
      <c r="A31" s="7" t="s">
        <v>80</v>
      </c>
      <c r="B31" s="11">
        <v>14</v>
      </c>
      <c r="C31" s="11">
        <v>71</v>
      </c>
      <c r="D31" s="11">
        <v>8</v>
      </c>
      <c r="E31" s="10">
        <v>45.1</v>
      </c>
      <c r="F31" s="10">
        <v>2.4</v>
      </c>
      <c r="G31" s="10">
        <v>2.3</v>
      </c>
      <c r="H31" s="10">
        <v>3.6</v>
      </c>
      <c r="I31" s="10">
        <v>23.6</v>
      </c>
      <c r="J31" s="12">
        <f t="shared" si="0"/>
        <v>16.470588235294116</v>
      </c>
      <c r="K31" s="12">
        <f t="shared" si="1"/>
        <v>15.065913370998116</v>
      </c>
      <c r="L31" s="12">
        <f t="shared" si="2"/>
        <v>51.06382978723405</v>
      </c>
      <c r="M31" s="12">
        <f t="shared" si="3"/>
        <v>13.23529411764706</v>
      </c>
    </row>
    <row r="32" spans="1:13" ht="12">
      <c r="A32" s="7" t="s">
        <v>81</v>
      </c>
      <c r="B32" s="9">
        <v>101.3</v>
      </c>
      <c r="C32" s="9">
        <v>630.5</v>
      </c>
      <c r="D32" s="9">
        <v>64.9</v>
      </c>
      <c r="E32" s="9">
        <v>502.4</v>
      </c>
      <c r="F32" s="9">
        <v>13.8</v>
      </c>
      <c r="G32" s="9">
        <v>26.5</v>
      </c>
      <c r="H32" s="9">
        <v>22.6</v>
      </c>
      <c r="I32" s="9">
        <v>101.6</v>
      </c>
      <c r="J32" s="12">
        <f t="shared" si="0"/>
        <v>13.842579939874284</v>
      </c>
      <c r="K32" s="12">
        <f t="shared" si="1"/>
        <v>11.440155120747402</v>
      </c>
      <c r="L32" s="12">
        <f t="shared" si="2"/>
        <v>34.24317617866006</v>
      </c>
      <c r="M32" s="12">
        <f t="shared" si="3"/>
        <v>18.196457326892112</v>
      </c>
    </row>
    <row r="33" spans="1:13" ht="12">
      <c r="A33" s="7" t="s">
        <v>82</v>
      </c>
      <c r="B33" s="9">
        <v>37.1</v>
      </c>
      <c r="C33" s="8">
        <v>292</v>
      </c>
      <c r="D33" s="9">
        <v>29.1</v>
      </c>
      <c r="E33" s="9">
        <v>225.3</v>
      </c>
      <c r="F33" s="9">
        <v>2.2</v>
      </c>
      <c r="G33" s="9">
        <v>4.7</v>
      </c>
      <c r="H33" s="9">
        <v>5.9</v>
      </c>
      <c r="I33" s="8">
        <v>62</v>
      </c>
      <c r="J33" s="12">
        <f t="shared" si="0"/>
        <v>11.273169249468246</v>
      </c>
      <c r="K33" s="12">
        <f t="shared" si="1"/>
        <v>11.43867924528302</v>
      </c>
      <c r="L33" s="12">
        <f t="shared" si="2"/>
        <v>31.884057971014496</v>
      </c>
      <c r="M33" s="12">
        <f t="shared" si="3"/>
        <v>8.689248895434462</v>
      </c>
    </row>
    <row r="34" spans="1:13" ht="12">
      <c r="A34" s="7" t="s">
        <v>83</v>
      </c>
      <c r="B34" s="9">
        <v>20.7</v>
      </c>
      <c r="C34" s="8">
        <v>165</v>
      </c>
      <c r="D34" s="9">
        <v>15.4</v>
      </c>
      <c r="E34" s="9">
        <v>130.9</v>
      </c>
      <c r="F34" s="14" t="s">
        <v>32</v>
      </c>
      <c r="G34" s="14" t="s">
        <v>32</v>
      </c>
      <c r="H34" s="9">
        <v>4.3</v>
      </c>
      <c r="I34" s="9">
        <v>31.8</v>
      </c>
      <c r="J34" s="12">
        <f t="shared" si="0"/>
        <v>11.147011308562197</v>
      </c>
      <c r="K34" s="12">
        <f t="shared" si="1"/>
        <v>10.526315789473683</v>
      </c>
      <c r="L34" s="12"/>
      <c r="M34" s="12">
        <f t="shared" si="3"/>
        <v>11.91135734072022</v>
      </c>
    </row>
    <row r="35" spans="1:13" ht="12">
      <c r="A35" s="7" t="s">
        <v>84</v>
      </c>
      <c r="B35" s="10">
        <v>9.7</v>
      </c>
      <c r="C35" s="10">
        <v>82.1</v>
      </c>
      <c r="D35" s="10">
        <v>7.8</v>
      </c>
      <c r="E35" s="11">
        <v>74</v>
      </c>
      <c r="F35" s="15" t="s">
        <v>32</v>
      </c>
      <c r="G35" s="11">
        <v>2</v>
      </c>
      <c r="H35" s="10">
        <v>1.2</v>
      </c>
      <c r="I35" s="10">
        <v>6.1</v>
      </c>
      <c r="J35" s="12">
        <f t="shared" si="0"/>
        <v>10.566448801742919</v>
      </c>
      <c r="K35" s="12">
        <f t="shared" si="1"/>
        <v>9.535452322738386</v>
      </c>
      <c r="L35" s="12"/>
      <c r="M35" s="12">
        <f t="shared" si="3"/>
        <v>16.43835616438356</v>
      </c>
    </row>
    <row r="36" spans="1:13" ht="12">
      <c r="A36" s="7" t="s">
        <v>85</v>
      </c>
      <c r="B36" s="9">
        <v>16.2</v>
      </c>
      <c r="C36" s="9">
        <v>139.5</v>
      </c>
      <c r="D36" s="9">
        <v>9.7</v>
      </c>
      <c r="E36" s="9">
        <v>112.3</v>
      </c>
      <c r="F36" s="9">
        <v>3.7</v>
      </c>
      <c r="G36" s="9">
        <v>7.5</v>
      </c>
      <c r="H36" s="9">
        <v>2.8</v>
      </c>
      <c r="I36" s="9">
        <v>19.8</v>
      </c>
      <c r="J36" s="12">
        <f t="shared" si="0"/>
        <v>10.404624277456648</v>
      </c>
      <c r="K36" s="12">
        <f t="shared" si="1"/>
        <v>7.950819672131147</v>
      </c>
      <c r="L36" s="12">
        <f>F36/(F36+G36)*100</f>
        <v>33.03571428571429</v>
      </c>
      <c r="M36" s="12">
        <f t="shared" si="3"/>
        <v>12.38938053097345</v>
      </c>
    </row>
    <row r="37" spans="1:13" ht="12">
      <c r="A37" s="7" t="s">
        <v>86</v>
      </c>
      <c r="B37" s="10">
        <v>12.3</v>
      </c>
      <c r="C37" s="10">
        <v>112.7</v>
      </c>
      <c r="D37" s="11">
        <v>9</v>
      </c>
      <c r="E37" s="10">
        <v>70.5</v>
      </c>
      <c r="F37" s="15" t="s">
        <v>32</v>
      </c>
      <c r="G37" s="10">
        <v>3.3</v>
      </c>
      <c r="H37" s="10">
        <v>2.3</v>
      </c>
      <c r="I37" s="11">
        <v>39</v>
      </c>
      <c r="J37" s="12">
        <f t="shared" si="0"/>
        <v>9.84</v>
      </c>
      <c r="K37" s="12">
        <f t="shared" si="1"/>
        <v>11.320754716981133</v>
      </c>
      <c r="L37" s="12"/>
      <c r="M37" s="12">
        <f t="shared" si="3"/>
        <v>5.569007263922518</v>
      </c>
    </row>
    <row r="38" spans="1:13" ht="12">
      <c r="A38" s="7" t="s">
        <v>87</v>
      </c>
      <c r="B38" s="10">
        <v>12.5</v>
      </c>
      <c r="C38" s="10">
        <v>121.3</v>
      </c>
      <c r="D38" s="10">
        <v>8.2</v>
      </c>
      <c r="E38" s="10">
        <v>58.6</v>
      </c>
      <c r="F38" s="15" t="s">
        <v>32</v>
      </c>
      <c r="G38" s="15" t="s">
        <v>32</v>
      </c>
      <c r="H38" s="15" t="s">
        <v>32</v>
      </c>
      <c r="I38" s="10">
        <v>59.2</v>
      </c>
      <c r="J38" s="12">
        <f t="shared" si="0"/>
        <v>9.342301943198803</v>
      </c>
      <c r="K38" s="12">
        <f t="shared" si="1"/>
        <v>12.275449101796406</v>
      </c>
      <c r="L38" s="12"/>
      <c r="M38" s="12"/>
    </row>
    <row r="39" spans="1:13" ht="12">
      <c r="A39" s="7" t="s">
        <v>88</v>
      </c>
      <c r="B39" s="9">
        <v>6.7</v>
      </c>
      <c r="C39" s="9">
        <v>98.7</v>
      </c>
      <c r="D39" s="9">
        <v>3.5</v>
      </c>
      <c r="E39" s="9">
        <v>55.5</v>
      </c>
      <c r="F39" s="14" t="s">
        <v>32</v>
      </c>
      <c r="G39" s="9">
        <v>4.7</v>
      </c>
      <c r="H39" s="9">
        <v>2.1</v>
      </c>
      <c r="I39" s="9">
        <v>38.5</v>
      </c>
      <c r="J39" s="12">
        <f t="shared" si="0"/>
        <v>6.35673624288425</v>
      </c>
      <c r="K39" s="12">
        <f t="shared" si="1"/>
        <v>5.932203389830509</v>
      </c>
      <c r="L39" s="12"/>
      <c r="M39" s="12">
        <f>H39/(H39+I39)*100</f>
        <v>5.172413793103448</v>
      </c>
    </row>
    <row r="40" spans="1:13" ht="12">
      <c r="A40" s="7"/>
      <c r="B40" s="9"/>
      <c r="C40" s="9"/>
      <c r="D40" s="9"/>
      <c r="E40" s="9"/>
      <c r="F40" s="9"/>
      <c r="G40" s="9"/>
      <c r="H40" s="9"/>
      <c r="I40" s="9"/>
      <c r="J40" s="12"/>
      <c r="K40" s="12"/>
      <c r="L40" s="12"/>
      <c r="M40" s="12"/>
    </row>
    <row r="41" spans="1:13" ht="12">
      <c r="A41" s="7" t="s">
        <v>89</v>
      </c>
      <c r="B41" s="10">
        <v>257.2</v>
      </c>
      <c r="C41" s="10">
        <v>376.9</v>
      </c>
      <c r="D41" s="10">
        <v>159.3</v>
      </c>
      <c r="E41" s="10">
        <v>322.8</v>
      </c>
      <c r="F41" s="10">
        <v>46.2</v>
      </c>
      <c r="G41" s="15" t="s">
        <v>32</v>
      </c>
      <c r="H41" s="10">
        <v>51.7</v>
      </c>
      <c r="I41" s="10">
        <v>54.1</v>
      </c>
      <c r="J41" s="12">
        <f>B41/(B41+C41)*100</f>
        <v>40.56142564264312</v>
      </c>
      <c r="K41" s="12">
        <f>D41/(D41+E41)*100</f>
        <v>33.042937149968886</v>
      </c>
      <c r="L41" s="12"/>
      <c r="M41" s="12">
        <f>H41/(H41+I41)*100</f>
        <v>48.86578449905482</v>
      </c>
    </row>
    <row r="42" spans="1:13" ht="12">
      <c r="A42" s="7" t="s">
        <v>90</v>
      </c>
      <c r="B42" s="9">
        <v>424.8</v>
      </c>
      <c r="C42" s="9">
        <v>1436.9</v>
      </c>
      <c r="D42" s="9">
        <v>262.9</v>
      </c>
      <c r="E42" s="8">
        <v>1177</v>
      </c>
      <c r="F42" s="9">
        <v>62.5</v>
      </c>
      <c r="G42" s="9">
        <v>45.6</v>
      </c>
      <c r="H42" s="9">
        <v>99.4</v>
      </c>
      <c r="I42" s="9">
        <v>214.2</v>
      </c>
      <c r="J42" s="12">
        <f>B42/(B42+C42)*100</f>
        <v>22.81785464897674</v>
      </c>
      <c r="K42" s="12">
        <f>D42/(D42+E42)*100</f>
        <v>18.258212375859433</v>
      </c>
      <c r="L42" s="12">
        <f>F42/(F42+G42)*100</f>
        <v>57.816836262719704</v>
      </c>
      <c r="M42" s="12">
        <f>H42/(H42+I42)*100</f>
        <v>31.69642857142857</v>
      </c>
    </row>
    <row r="44" ht="12">
      <c r="A44" s="3" t="s">
        <v>31</v>
      </c>
    </row>
    <row r="45" spans="1:2" ht="12">
      <c r="A45" s="3" t="s">
        <v>32</v>
      </c>
      <c r="B45" s="1" t="s">
        <v>33</v>
      </c>
    </row>
  </sheetData>
  <mergeCells count="4">
    <mergeCell ref="B12:C12"/>
    <mergeCell ref="D12:E12"/>
    <mergeCell ref="F12:G12"/>
    <mergeCell ref="H12:I12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showGridLines="0" workbookViewId="0" topLeftCell="A28">
      <selection activeCell="N51" sqref="N51"/>
    </sheetView>
  </sheetViews>
  <sheetFormatPr defaultColWidth="9.140625" defaultRowHeight="15"/>
  <cols>
    <col min="1" max="1" width="49.00390625" style="22" customWidth="1"/>
    <col min="2" max="2" width="9.140625" style="22" customWidth="1"/>
    <col min="3" max="3" width="7.8515625" style="22" customWidth="1"/>
    <col min="4" max="16384" width="9.140625" style="22" customWidth="1"/>
  </cols>
  <sheetData>
    <row r="1" spans="1:7" ht="12">
      <c r="A1" s="26" t="s">
        <v>125</v>
      </c>
      <c r="B1" s="26" t="s">
        <v>124</v>
      </c>
      <c r="C1" s="26" t="s">
        <v>119</v>
      </c>
      <c r="D1" s="26" t="s">
        <v>120</v>
      </c>
      <c r="E1" s="26" t="s">
        <v>121</v>
      </c>
      <c r="F1" s="26" t="s">
        <v>122</v>
      </c>
      <c r="G1" s="26" t="s">
        <v>123</v>
      </c>
    </row>
    <row r="2" spans="1:7" ht="12">
      <c r="A2" s="31" t="s">
        <v>118</v>
      </c>
      <c r="B2" s="30">
        <v>30991.804</v>
      </c>
      <c r="C2" s="30">
        <v>4662.928</v>
      </c>
      <c r="D2" s="30">
        <v>5815.633</v>
      </c>
      <c r="E2" s="30">
        <v>4008.751</v>
      </c>
      <c r="F2" s="30">
        <v>15895.421</v>
      </c>
      <c r="G2" s="30">
        <v>338.961</v>
      </c>
    </row>
    <row r="3" spans="1:7" ht="12">
      <c r="A3" s="25" t="s">
        <v>62</v>
      </c>
      <c r="B3" s="29">
        <v>8278.585</v>
      </c>
      <c r="C3" s="29">
        <v>1619.569</v>
      </c>
      <c r="D3" s="29">
        <v>1842.628</v>
      </c>
      <c r="E3" s="29">
        <v>1149.433</v>
      </c>
      <c r="F3" s="29">
        <v>3542.8250000000003</v>
      </c>
      <c r="G3" s="29">
        <v>66.118</v>
      </c>
    </row>
    <row r="4" spans="1:7" ht="12">
      <c r="A4" s="28" t="s">
        <v>117</v>
      </c>
      <c r="B4" s="27">
        <v>1946.81</v>
      </c>
      <c r="C4" s="27">
        <v>564.42</v>
      </c>
      <c r="D4" s="27">
        <v>387.574</v>
      </c>
      <c r="E4" s="27">
        <v>104.787</v>
      </c>
      <c r="F4" s="27">
        <v>863.929</v>
      </c>
      <c r="G4" s="27"/>
    </row>
    <row r="5" spans="1:7" ht="12">
      <c r="A5" s="28" t="s">
        <v>116</v>
      </c>
      <c r="B5" s="27">
        <v>1230.946</v>
      </c>
      <c r="C5" s="27">
        <v>231.501</v>
      </c>
      <c r="D5" s="27">
        <v>243.454</v>
      </c>
      <c r="E5" s="27">
        <v>234.56</v>
      </c>
      <c r="F5" s="27">
        <v>503.752</v>
      </c>
      <c r="G5" s="27"/>
    </row>
    <row r="6" spans="1:7" ht="12">
      <c r="A6" s="28" t="s">
        <v>115</v>
      </c>
      <c r="B6" s="27">
        <v>514.347</v>
      </c>
      <c r="C6" s="27">
        <v>56.478</v>
      </c>
      <c r="D6" s="27">
        <v>186.762</v>
      </c>
      <c r="E6" s="27">
        <v>138.801</v>
      </c>
      <c r="F6" s="27">
        <v>125.129</v>
      </c>
      <c r="G6" s="27"/>
    </row>
    <row r="7" spans="1:7" ht="12">
      <c r="A7" s="28" t="s">
        <v>114</v>
      </c>
      <c r="B7" s="27">
        <v>598.254</v>
      </c>
      <c r="C7" s="27">
        <v>116.316</v>
      </c>
      <c r="D7" s="27">
        <v>179.712</v>
      </c>
      <c r="E7" s="27">
        <v>81.826</v>
      </c>
      <c r="F7" s="27">
        <v>210.336</v>
      </c>
      <c r="G7" s="27"/>
    </row>
    <row r="8" spans="1:7" ht="12">
      <c r="A8" s="28" t="s">
        <v>60</v>
      </c>
      <c r="B8" s="27">
        <v>1297.176</v>
      </c>
      <c r="C8" s="27">
        <v>199.23</v>
      </c>
      <c r="D8" s="27">
        <v>249.712</v>
      </c>
      <c r="E8" s="27">
        <v>174.799</v>
      </c>
      <c r="F8" s="27">
        <v>644.029</v>
      </c>
      <c r="G8" s="27"/>
    </row>
    <row r="9" spans="1:7" ht="12">
      <c r="A9" s="28" t="s">
        <v>113</v>
      </c>
      <c r="B9" s="27">
        <v>2691.052</v>
      </c>
      <c r="C9" s="27">
        <v>451.624</v>
      </c>
      <c r="D9" s="27">
        <v>595.414</v>
      </c>
      <c r="E9" s="27">
        <v>414.66</v>
      </c>
      <c r="F9" s="27">
        <v>1195.65</v>
      </c>
      <c r="G9" s="27"/>
    </row>
    <row r="10" spans="1:7" ht="12">
      <c r="A10" s="28" t="s">
        <v>112</v>
      </c>
      <c r="B10" s="27">
        <v>22713.219</v>
      </c>
      <c r="C10" s="27">
        <v>3043.359</v>
      </c>
      <c r="D10" s="27">
        <v>3973.005</v>
      </c>
      <c r="E10" s="27">
        <v>2859.318</v>
      </c>
      <c r="F10" s="27">
        <v>12352.596</v>
      </c>
      <c r="G10" s="27">
        <v>272.843</v>
      </c>
    </row>
    <row r="11" ht="12">
      <c r="L11" s="24"/>
    </row>
    <row r="12" spans="2:12" ht="12">
      <c r="B12" s="26" t="s">
        <v>20</v>
      </c>
      <c r="C12" s="26" t="s">
        <v>109</v>
      </c>
      <c r="D12" s="26" t="s">
        <v>110</v>
      </c>
      <c r="E12" s="26" t="s">
        <v>228</v>
      </c>
      <c r="F12" s="26" t="s">
        <v>111</v>
      </c>
      <c r="G12" s="26" t="s">
        <v>203</v>
      </c>
      <c r="L12" s="24"/>
    </row>
    <row r="13" spans="1:12" ht="12">
      <c r="A13" s="25" t="s">
        <v>62</v>
      </c>
      <c r="B13" s="24">
        <f aca="true" t="shared" si="0" ref="B13:G13">B3/B$2*100</f>
        <v>26.712175257690706</v>
      </c>
      <c r="C13" s="24">
        <f aca="true" t="shared" si="1" ref="C13:F19">C3/C$2*100</f>
        <v>34.73287599551183</v>
      </c>
      <c r="D13" s="24">
        <f t="shared" si="1"/>
        <v>31.684048838707668</v>
      </c>
      <c r="E13" s="24">
        <f t="shared" si="1"/>
        <v>28.673095435461065</v>
      </c>
      <c r="F13" s="24">
        <f t="shared" si="1"/>
        <v>22.288336999693183</v>
      </c>
      <c r="G13" s="24">
        <f t="shared" si="0"/>
        <v>19.506078870430517</v>
      </c>
      <c r="L13" s="24"/>
    </row>
    <row r="14" spans="1:12" ht="12">
      <c r="A14" s="25" t="s">
        <v>56</v>
      </c>
      <c r="B14" s="24">
        <f aca="true" t="shared" si="2" ref="B14:B19">B4/B$2*100</f>
        <v>6.281693056654591</v>
      </c>
      <c r="C14" s="24">
        <f t="shared" si="1"/>
        <v>12.104411648646515</v>
      </c>
      <c r="D14" s="24">
        <f t="shared" si="1"/>
        <v>6.664347629914061</v>
      </c>
      <c r="E14" s="24">
        <f t="shared" si="1"/>
        <v>2.613956317067336</v>
      </c>
      <c r="F14" s="24">
        <f t="shared" si="1"/>
        <v>5.43508095822061</v>
      </c>
      <c r="G14" s="24"/>
      <c r="L14" s="24"/>
    </row>
    <row r="15" spans="1:12" ht="12">
      <c r="A15" s="25" t="s">
        <v>63</v>
      </c>
      <c r="B15" s="24">
        <f t="shared" si="2"/>
        <v>3.971843652599248</v>
      </c>
      <c r="C15" s="24">
        <f t="shared" si="1"/>
        <v>4.964713158770627</v>
      </c>
      <c r="D15" s="24">
        <f t="shared" si="1"/>
        <v>4.186199507431092</v>
      </c>
      <c r="E15" s="24">
        <f t="shared" si="1"/>
        <v>5.851199039301767</v>
      </c>
      <c r="F15" s="24">
        <f t="shared" si="1"/>
        <v>3.1691642517678518</v>
      </c>
      <c r="G15" s="24"/>
      <c r="L15" s="24"/>
    </row>
    <row r="16" spans="1:12" ht="12">
      <c r="A16" s="25" t="s">
        <v>58</v>
      </c>
      <c r="B16" s="24">
        <f t="shared" si="2"/>
        <v>1.6596226537829162</v>
      </c>
      <c r="C16" s="24">
        <f t="shared" si="1"/>
        <v>1.2112132119560928</v>
      </c>
      <c r="D16" s="24">
        <f t="shared" si="1"/>
        <v>3.211378709763838</v>
      </c>
      <c r="E16" s="24">
        <f t="shared" si="1"/>
        <v>3.462450024957898</v>
      </c>
      <c r="F16" s="24">
        <f t="shared" si="1"/>
        <v>0.7872015469108997</v>
      </c>
      <c r="G16" s="24"/>
      <c r="L16" s="24"/>
    </row>
    <row r="17" spans="1:12" ht="12">
      <c r="A17" s="25" t="s">
        <v>59</v>
      </c>
      <c r="B17" s="24">
        <f t="shared" si="2"/>
        <v>1.930361975701705</v>
      </c>
      <c r="C17" s="24">
        <f t="shared" si="1"/>
        <v>2.494484152446703</v>
      </c>
      <c r="D17" s="24">
        <f t="shared" si="1"/>
        <v>3.0901537287514533</v>
      </c>
      <c r="E17" s="24">
        <f t="shared" si="1"/>
        <v>2.041184398831456</v>
      </c>
      <c r="F17" s="24">
        <f t="shared" si="1"/>
        <v>1.3232490035966962</v>
      </c>
      <c r="G17" s="24"/>
      <c r="L17" s="24"/>
    </row>
    <row r="18" spans="1:7" ht="12">
      <c r="A18" s="25" t="s">
        <v>60</v>
      </c>
      <c r="B18" s="24">
        <f t="shared" si="2"/>
        <v>4.185545313851366</v>
      </c>
      <c r="C18" s="24">
        <f t="shared" si="1"/>
        <v>4.2726372785511595</v>
      </c>
      <c r="D18" s="24">
        <f t="shared" si="1"/>
        <v>4.293806022491447</v>
      </c>
      <c r="E18" s="24">
        <f t="shared" si="1"/>
        <v>4.36043545732823</v>
      </c>
      <c r="F18" s="24">
        <f t="shared" si="1"/>
        <v>4.0516636835224435</v>
      </c>
      <c r="G18" s="24"/>
    </row>
    <row r="19" spans="1:7" ht="12">
      <c r="A19" s="25" t="s">
        <v>61</v>
      </c>
      <c r="B19" s="24">
        <f t="shared" si="2"/>
        <v>8.683108605100886</v>
      </c>
      <c r="C19" s="24">
        <f t="shared" si="1"/>
        <v>9.685416545140736</v>
      </c>
      <c r="D19" s="24">
        <f t="shared" si="1"/>
        <v>10.238163240355778</v>
      </c>
      <c r="E19" s="24">
        <f t="shared" si="1"/>
        <v>10.343870197974383</v>
      </c>
      <c r="F19" s="24">
        <f t="shared" si="1"/>
        <v>7.521977555674682</v>
      </c>
      <c r="G19" s="24"/>
    </row>
    <row r="20" spans="2:7" ht="12">
      <c r="B20" s="24">
        <f aca="true" t="shared" si="3" ref="B20:G20">SUM(B14:B19)-B13</f>
        <v>0</v>
      </c>
      <c r="C20" s="24">
        <f>SUM(C14:C19)-C13</f>
        <v>0</v>
      </c>
      <c r="D20" s="24">
        <f>SUM(D14:D19)-D13</f>
        <v>0</v>
      </c>
      <c r="E20" s="24">
        <f>SUM(E14:E19)-E13</f>
        <v>0</v>
      </c>
      <c r="F20" s="24">
        <f>SUM(F14:F19)-F13</f>
        <v>0</v>
      </c>
      <c r="G20" s="24">
        <f t="shared" si="3"/>
        <v>-19.506078870430517</v>
      </c>
    </row>
    <row r="21" ht="12">
      <c r="A21" s="22" t="s">
        <v>202</v>
      </c>
    </row>
    <row r="22" ht="12">
      <c r="A22" s="23" t="s">
        <v>229</v>
      </c>
    </row>
    <row r="23" ht="12"/>
    <row r="24" ht="12">
      <c r="A24" s="22" t="s">
        <v>108</v>
      </c>
    </row>
    <row r="25" ht="12">
      <c r="A25" s="22" t="s">
        <v>191</v>
      </c>
    </row>
    <row r="26" ht="12">
      <c r="A26" s="22" t="s">
        <v>107</v>
      </c>
    </row>
    <row r="27" ht="12">
      <c r="A27" s="22" t="s">
        <v>106</v>
      </c>
    </row>
    <row r="28" ht="12">
      <c r="A28" s="22" t="s">
        <v>194</v>
      </c>
    </row>
  </sheetData>
  <conditionalFormatting sqref="B2:G3 B5:G10">
    <cfRule type="cellIs" priority="3" dxfId="0" operator="lessThan" stopIfTrue="1">
      <formula>50</formula>
    </cfRule>
  </conditionalFormatting>
  <conditionalFormatting sqref="B4:G10">
    <cfRule type="cellIs" priority="1" dxfId="0" operator="lessThan" stopIfTrue="1">
      <formula>100</formula>
    </cfRule>
    <cfRule type="cellIs" priority="2" dxfId="0" operator="lessThan" stopIfTrue="1">
      <formula>50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showGridLines="0" workbookViewId="0" topLeftCell="A40">
      <selection activeCell="X43" sqref="X43"/>
    </sheetView>
  </sheetViews>
  <sheetFormatPr defaultColWidth="9.140625" defaultRowHeight="15"/>
  <cols>
    <col min="1" max="19" width="9.140625" style="33" customWidth="1"/>
    <col min="20" max="20" width="11.28125" style="33" customWidth="1"/>
    <col min="21" max="16384" width="9.140625" style="33" customWidth="1"/>
  </cols>
  <sheetData>
    <row r="1" spans="1:18" ht="12">
      <c r="A1" s="41" t="s">
        <v>125</v>
      </c>
      <c r="B1" s="41"/>
      <c r="C1" s="41" t="s">
        <v>181</v>
      </c>
      <c r="D1" s="41" t="s">
        <v>180</v>
      </c>
      <c r="E1" s="41" t="s">
        <v>179</v>
      </c>
      <c r="F1" s="41" t="s">
        <v>178</v>
      </c>
      <c r="G1" s="41" t="s">
        <v>177</v>
      </c>
      <c r="H1" s="41" t="s">
        <v>176</v>
      </c>
      <c r="I1" s="40" t="s">
        <v>175</v>
      </c>
      <c r="M1" s="41" t="s">
        <v>181</v>
      </c>
      <c r="N1" s="41" t="s">
        <v>180</v>
      </c>
      <c r="O1" s="41" t="s">
        <v>179</v>
      </c>
      <c r="P1" s="41" t="s">
        <v>178</v>
      </c>
      <c r="Q1" s="41" t="s">
        <v>177</v>
      </c>
      <c r="R1" s="41" t="s">
        <v>176</v>
      </c>
    </row>
    <row r="2" spans="1:19" ht="12">
      <c r="A2" s="35" t="s">
        <v>155</v>
      </c>
      <c r="B2" s="35" t="s">
        <v>64</v>
      </c>
      <c r="C2" s="34">
        <v>6.162945297949393</v>
      </c>
      <c r="D2" s="34">
        <v>17.806945321751027</v>
      </c>
      <c r="E2" s="34">
        <v>10.329195720015521</v>
      </c>
      <c r="F2" s="34">
        <v>8.465076988452774</v>
      </c>
      <c r="G2" s="34">
        <v>14.619327350647835</v>
      </c>
      <c r="H2" s="34">
        <v>42.61650932118346</v>
      </c>
      <c r="J2" s="34">
        <v>28.13614104176655</v>
      </c>
      <c r="K2" s="48"/>
      <c r="L2" s="48"/>
      <c r="M2" s="33" t="s">
        <v>24</v>
      </c>
      <c r="N2" s="33" t="s">
        <v>24</v>
      </c>
      <c r="O2" s="33" t="s">
        <v>24</v>
      </c>
      <c r="P2" s="33" t="s">
        <v>24</v>
      </c>
      <c r="Q2" s="33" t="s">
        <v>24</v>
      </c>
      <c r="R2" s="33" t="s">
        <v>24</v>
      </c>
      <c r="S2" s="33" t="s">
        <v>24</v>
      </c>
    </row>
    <row r="3" spans="1:12" ht="12">
      <c r="A3" s="35"/>
      <c r="B3" s="35"/>
      <c r="C3" s="34"/>
      <c r="D3" s="34"/>
      <c r="E3" s="34"/>
      <c r="F3" s="34"/>
      <c r="G3" s="34"/>
      <c r="H3" s="34"/>
      <c r="J3" s="34"/>
      <c r="K3" s="48"/>
      <c r="L3" s="48"/>
    </row>
    <row r="4" spans="1:19" ht="12">
      <c r="A4" s="35" t="s">
        <v>154</v>
      </c>
      <c r="B4" s="35" t="s">
        <v>78</v>
      </c>
      <c r="C4" s="34">
        <v>4.272252661889979</v>
      </c>
      <c r="D4" s="34">
        <v>67.76321254203185</v>
      </c>
      <c r="E4" s="34">
        <v>18.03317017944876</v>
      </c>
      <c r="F4" s="34">
        <v>5.546206595272741</v>
      </c>
      <c r="G4" s="34">
        <v>3.1272015775985915</v>
      </c>
      <c r="H4" s="49">
        <v>1.2579564437580757</v>
      </c>
      <c r="J4" s="34">
        <v>85.79638272148061</v>
      </c>
      <c r="M4" s="33" t="s">
        <v>42</v>
      </c>
      <c r="N4" s="33" t="s">
        <v>24</v>
      </c>
      <c r="O4" s="33" t="s">
        <v>24</v>
      </c>
      <c r="P4" s="33" t="s">
        <v>42</v>
      </c>
      <c r="Q4" s="33" t="s">
        <v>42</v>
      </c>
      <c r="R4" s="33" t="s">
        <v>42</v>
      </c>
      <c r="S4" s="33" t="s">
        <v>24</v>
      </c>
    </row>
    <row r="5" spans="1:19" ht="12">
      <c r="A5" s="35" t="s">
        <v>152</v>
      </c>
      <c r="B5" s="35" t="s">
        <v>83</v>
      </c>
      <c r="C5" s="34">
        <v>1.6477123087605046</v>
      </c>
      <c r="D5" s="34">
        <v>74.78631455455263</v>
      </c>
      <c r="E5" s="34">
        <v>4.8923791510043815</v>
      </c>
      <c r="F5" s="34">
        <v>3.3552804845931</v>
      </c>
      <c r="G5" s="34">
        <v>5.557018698972873</v>
      </c>
      <c r="H5" s="34">
        <v>9.761294802116502</v>
      </c>
      <c r="J5" s="34">
        <v>79.67869370555701</v>
      </c>
      <c r="M5" s="33" t="s">
        <v>42</v>
      </c>
      <c r="N5" s="33" t="s">
        <v>24</v>
      </c>
      <c r="O5" s="33" t="s">
        <v>24</v>
      </c>
      <c r="P5" s="33" t="s">
        <v>24</v>
      </c>
      <c r="Q5" s="33" t="s">
        <v>24</v>
      </c>
      <c r="R5" s="33" t="s">
        <v>24</v>
      </c>
      <c r="S5" s="33" t="s">
        <v>24</v>
      </c>
    </row>
    <row r="6" spans="1:19" ht="12">
      <c r="A6" s="35" t="s">
        <v>151</v>
      </c>
      <c r="B6" s="35" t="s">
        <v>79</v>
      </c>
      <c r="C6" s="34">
        <v>4.035941866674963</v>
      </c>
      <c r="D6" s="34">
        <v>70.61515621300343</v>
      </c>
      <c r="E6" s="34">
        <v>5.906142574935059</v>
      </c>
      <c r="F6" s="34">
        <v>3.4439968130023972</v>
      </c>
      <c r="G6" s="34">
        <v>4.467672886842574</v>
      </c>
      <c r="H6" s="34">
        <v>11.531089645541574</v>
      </c>
      <c r="J6" s="34">
        <v>76.52129878793849</v>
      </c>
      <c r="M6" s="33" t="s">
        <v>24</v>
      </c>
      <c r="N6" s="33" t="s">
        <v>24</v>
      </c>
      <c r="O6" s="33" t="s">
        <v>24</v>
      </c>
      <c r="P6" s="33" t="s">
        <v>24</v>
      </c>
      <c r="Q6" s="33" t="s">
        <v>24</v>
      </c>
      <c r="R6" s="33" t="s">
        <v>24</v>
      </c>
      <c r="S6" s="33" t="s">
        <v>24</v>
      </c>
    </row>
    <row r="7" spans="1:19" ht="12">
      <c r="A7" s="35" t="s">
        <v>150</v>
      </c>
      <c r="B7" s="35" t="s">
        <v>81</v>
      </c>
      <c r="C7" s="34">
        <v>6.103082488053834</v>
      </c>
      <c r="D7" s="34">
        <v>30.388025384512662</v>
      </c>
      <c r="E7" s="34">
        <v>23.68505089095459</v>
      </c>
      <c r="F7" s="34">
        <v>12.576829955118415</v>
      </c>
      <c r="G7" s="34">
        <v>14.497854625473927</v>
      </c>
      <c r="H7" s="34">
        <v>12.749156655886571</v>
      </c>
      <c r="J7" s="34">
        <v>54.07307627546725</v>
      </c>
      <c r="M7" s="33" t="s">
        <v>24</v>
      </c>
      <c r="N7" s="33" t="s">
        <v>24</v>
      </c>
      <c r="O7" s="33" t="s">
        <v>24</v>
      </c>
      <c r="P7" s="33" t="s">
        <v>24</v>
      </c>
      <c r="Q7" s="33" t="s">
        <v>24</v>
      </c>
      <c r="R7" s="33" t="s">
        <v>24</v>
      </c>
      <c r="S7" s="33" t="s">
        <v>24</v>
      </c>
    </row>
    <row r="8" spans="1:19" ht="12">
      <c r="A8" s="35" t="s">
        <v>149</v>
      </c>
      <c r="B8" s="35" t="s">
        <v>72</v>
      </c>
      <c r="C8" s="34">
        <v>2.9353367102416787</v>
      </c>
      <c r="D8" s="34">
        <v>47.41752296570137</v>
      </c>
      <c r="E8" s="34">
        <v>4.926471718864691</v>
      </c>
      <c r="F8" s="34">
        <v>3.971312195149585</v>
      </c>
      <c r="G8" s="34">
        <v>9.796956574167217</v>
      </c>
      <c r="H8" s="34">
        <v>30.95239983587545</v>
      </c>
      <c r="J8" s="34">
        <v>52.34399468456606</v>
      </c>
      <c r="M8" s="33" t="s">
        <v>24</v>
      </c>
      <c r="N8" s="33" t="s">
        <v>24</v>
      </c>
      <c r="O8" s="33" t="s">
        <v>24</v>
      </c>
      <c r="P8" s="33" t="s">
        <v>24</v>
      </c>
      <c r="Q8" s="33" t="s">
        <v>24</v>
      </c>
      <c r="R8" s="33" t="s">
        <v>24</v>
      </c>
      <c r="S8" s="33" t="s">
        <v>24</v>
      </c>
    </row>
    <row r="9" spans="1:19" ht="12">
      <c r="A9" s="35" t="s">
        <v>148</v>
      </c>
      <c r="B9" s="35" t="s">
        <v>73</v>
      </c>
      <c r="C9" s="34">
        <v>7.633396997821482</v>
      </c>
      <c r="D9" s="34">
        <v>34.49222596914262</v>
      </c>
      <c r="E9" s="34">
        <v>12.49552359067713</v>
      </c>
      <c r="F9" s="34">
        <v>12.019159031901877</v>
      </c>
      <c r="G9" s="34">
        <v>10.641544062789102</v>
      </c>
      <c r="H9" s="34">
        <v>22.71815034766779</v>
      </c>
      <c r="J9" s="34">
        <v>46.987749559819754</v>
      </c>
      <c r="M9" s="33" t="s">
        <v>24</v>
      </c>
      <c r="N9" s="33" t="s">
        <v>24</v>
      </c>
      <c r="O9" s="33" t="s">
        <v>24</v>
      </c>
      <c r="P9" s="33" t="s">
        <v>24</v>
      </c>
      <c r="Q9" s="33" t="s">
        <v>24</v>
      </c>
      <c r="R9" s="33" t="s">
        <v>24</v>
      </c>
      <c r="S9" s="33" t="s">
        <v>24</v>
      </c>
    </row>
    <row r="10" spans="1:19" ht="12">
      <c r="A10" s="35" t="s">
        <v>147</v>
      </c>
      <c r="B10" s="35" t="s">
        <v>88</v>
      </c>
      <c r="C10" s="34">
        <v>7.590680892549632</v>
      </c>
      <c r="D10" s="34">
        <v>27.67851448251984</v>
      </c>
      <c r="E10" s="34">
        <v>15.77724526892203</v>
      </c>
      <c r="F10" s="34">
        <v>6.87270507412098</v>
      </c>
      <c r="G10" s="34">
        <v>6.109172414421472</v>
      </c>
      <c r="H10" s="34">
        <v>35.97168186746603</v>
      </c>
      <c r="J10" s="34">
        <v>43.455759751441875</v>
      </c>
      <c r="M10" s="33" t="s">
        <v>24</v>
      </c>
      <c r="N10" s="33" t="s">
        <v>24</v>
      </c>
      <c r="O10" s="33" t="s">
        <v>24</v>
      </c>
      <c r="P10" s="33" t="s">
        <v>24</v>
      </c>
      <c r="Q10" s="33" t="s">
        <v>24</v>
      </c>
      <c r="R10" s="33" t="s">
        <v>24</v>
      </c>
      <c r="S10" s="33" t="s">
        <v>24</v>
      </c>
    </row>
    <row r="11" spans="1:19" ht="12">
      <c r="A11" s="35" t="s">
        <v>146</v>
      </c>
      <c r="B11" s="35" t="s">
        <v>145</v>
      </c>
      <c r="C11" s="49">
        <v>8.266326143777803</v>
      </c>
      <c r="D11" s="34"/>
      <c r="E11" s="34" t="s">
        <v>24</v>
      </c>
      <c r="F11" s="34">
        <v>19.260160817254935</v>
      </c>
      <c r="G11" s="34">
        <v>20.261776970809475</v>
      </c>
      <c r="H11" s="34">
        <v>15.361439773339452</v>
      </c>
      <c r="I11" s="49">
        <v>36.850296294818335</v>
      </c>
      <c r="J11" s="34">
        <v>36.850296294818335</v>
      </c>
      <c r="M11" s="33" t="s">
        <v>42</v>
      </c>
      <c r="N11" s="33" t="s">
        <v>24</v>
      </c>
      <c r="O11" s="33" t="s">
        <v>42</v>
      </c>
      <c r="P11" s="33" t="s">
        <v>42</v>
      </c>
      <c r="Q11" s="33" t="s">
        <v>42</v>
      </c>
      <c r="R11" s="33" t="s">
        <v>42</v>
      </c>
      <c r="S11" s="33" t="s">
        <v>24</v>
      </c>
    </row>
    <row r="12" spans="1:19" ht="12">
      <c r="A12" s="35" t="s">
        <v>144</v>
      </c>
      <c r="B12" s="35" t="s">
        <v>76</v>
      </c>
      <c r="C12" s="34">
        <v>7.970475914056618</v>
      </c>
      <c r="D12" s="34">
        <v>23.723544944894527</v>
      </c>
      <c r="E12" s="34">
        <v>12.342092739592339</v>
      </c>
      <c r="F12" s="34">
        <v>6.197161831077523</v>
      </c>
      <c r="G12" s="34">
        <v>7.5762685956627305</v>
      </c>
      <c r="H12" s="34">
        <v>42.19045597471627</v>
      </c>
      <c r="J12" s="34">
        <v>36.065637684486866</v>
      </c>
      <c r="M12" s="33" t="s">
        <v>24</v>
      </c>
      <c r="N12" s="33" t="s">
        <v>24</v>
      </c>
      <c r="O12" s="33" t="s">
        <v>24</v>
      </c>
      <c r="P12" s="33" t="s">
        <v>24</v>
      </c>
      <c r="Q12" s="33" t="s">
        <v>24</v>
      </c>
      <c r="R12" s="33" t="s">
        <v>24</v>
      </c>
      <c r="S12" s="33" t="s">
        <v>24</v>
      </c>
    </row>
    <row r="13" spans="1:19" ht="12">
      <c r="A13" s="35" t="s">
        <v>143</v>
      </c>
      <c r="B13" s="35" t="s">
        <v>77</v>
      </c>
      <c r="C13" s="34">
        <v>1.986586746314253</v>
      </c>
      <c r="D13" s="34">
        <v>23.045974660065735</v>
      </c>
      <c r="E13" s="34">
        <v>8.956262018739004</v>
      </c>
      <c r="F13" s="34">
        <v>7.806043124258418</v>
      </c>
      <c r="G13" s="34">
        <v>17.651350872168347</v>
      </c>
      <c r="H13" s="34">
        <v>40.55378257845423</v>
      </c>
      <c r="J13" s="34">
        <v>32.002236678804735</v>
      </c>
      <c r="M13" s="33" t="s">
        <v>24</v>
      </c>
      <c r="N13" s="33" t="s">
        <v>24</v>
      </c>
      <c r="O13" s="33" t="s">
        <v>24</v>
      </c>
      <c r="P13" s="33" t="s">
        <v>24</v>
      </c>
      <c r="Q13" s="33" t="s">
        <v>24</v>
      </c>
      <c r="R13" s="33" t="s">
        <v>24</v>
      </c>
      <c r="S13" s="33" t="s">
        <v>24</v>
      </c>
    </row>
    <row r="14" spans="1:19" ht="12">
      <c r="A14" s="35" t="s">
        <v>142</v>
      </c>
      <c r="B14" s="35" t="s">
        <v>68</v>
      </c>
      <c r="C14" s="34">
        <v>6.5623022248092004</v>
      </c>
      <c r="D14" s="34">
        <v>2.981733166781988</v>
      </c>
      <c r="E14" s="34">
        <v>28.406006352424534</v>
      </c>
      <c r="F14" s="34">
        <v>16.511269330400506</v>
      </c>
      <c r="G14" s="34">
        <v>14.62538455693618</v>
      </c>
      <c r="H14" s="34">
        <v>30.913304368647598</v>
      </c>
      <c r="J14" s="34">
        <v>31.387739519206523</v>
      </c>
      <c r="M14" s="33" t="s">
        <v>24</v>
      </c>
      <c r="N14" s="33" t="s">
        <v>24</v>
      </c>
      <c r="O14" s="33" t="s">
        <v>24</v>
      </c>
      <c r="P14" s="33" t="s">
        <v>24</v>
      </c>
      <c r="Q14" s="33" t="s">
        <v>24</v>
      </c>
      <c r="R14" s="33" t="s">
        <v>24</v>
      </c>
      <c r="S14" s="33" t="s">
        <v>24</v>
      </c>
    </row>
    <row r="15" spans="1:19" ht="12">
      <c r="A15" s="35" t="s">
        <v>141</v>
      </c>
      <c r="B15" s="35" t="s">
        <v>70</v>
      </c>
      <c r="C15" s="49">
        <v>2.964532316804437</v>
      </c>
      <c r="D15" s="34">
        <v>17.171709361396125</v>
      </c>
      <c r="E15" s="34">
        <v>11.800910855260614</v>
      </c>
      <c r="F15" s="34">
        <v>18.283602285643592</v>
      </c>
      <c r="G15" s="34">
        <v>19.314306922654623</v>
      </c>
      <c r="H15" s="34">
        <v>30.464938258240608</v>
      </c>
      <c r="J15" s="34">
        <v>28.97262021665674</v>
      </c>
      <c r="M15" s="33" t="s">
        <v>42</v>
      </c>
      <c r="N15" s="33" t="s">
        <v>24</v>
      </c>
      <c r="O15" s="33" t="s">
        <v>42</v>
      </c>
      <c r="P15" s="33" t="s">
        <v>24</v>
      </c>
      <c r="Q15" s="33" t="s">
        <v>24</v>
      </c>
      <c r="R15" s="33" t="s">
        <v>24</v>
      </c>
      <c r="S15" s="33" t="s">
        <v>24</v>
      </c>
    </row>
    <row r="16" spans="1:19" ht="12">
      <c r="A16" s="35" t="s">
        <v>140</v>
      </c>
      <c r="B16" s="35" t="s">
        <v>85</v>
      </c>
      <c r="C16" s="34">
        <v>0.5800026615800914</v>
      </c>
      <c r="D16" s="34">
        <v>20.969924144967393</v>
      </c>
      <c r="E16" s="34">
        <v>4.852393204098834</v>
      </c>
      <c r="F16" s="34">
        <v>3.0879874018542344</v>
      </c>
      <c r="G16" s="34">
        <v>5.021514439071996</v>
      </c>
      <c r="H16" s="34">
        <v>65.48817814842745</v>
      </c>
      <c r="J16" s="34">
        <v>25.82231734906623</v>
      </c>
      <c r="M16" s="33" t="s">
        <v>42</v>
      </c>
      <c r="N16" s="33" t="s">
        <v>24</v>
      </c>
      <c r="O16" s="33" t="s">
        <v>24</v>
      </c>
      <c r="P16" s="33" t="s">
        <v>24</v>
      </c>
      <c r="Q16" s="33" t="s">
        <v>24</v>
      </c>
      <c r="R16" s="33" t="s">
        <v>24</v>
      </c>
      <c r="S16" s="33" t="s">
        <v>24</v>
      </c>
    </row>
    <row r="17" spans="1:19" ht="12">
      <c r="A17" s="35" t="s">
        <v>139</v>
      </c>
      <c r="B17" s="35" t="s">
        <v>82</v>
      </c>
      <c r="C17" s="34">
        <v>5.897083567021874</v>
      </c>
      <c r="D17" s="34">
        <v>6.226023555804824</v>
      </c>
      <c r="E17" s="34">
        <v>19.50336511497476</v>
      </c>
      <c r="F17" s="34">
        <v>22.373247335950648</v>
      </c>
      <c r="G17" s="34">
        <v>23.463544587773416</v>
      </c>
      <c r="H17" s="34">
        <v>22.536735838474485</v>
      </c>
      <c r="J17" s="34">
        <v>25.729388670779585</v>
      </c>
      <c r="M17" s="33" t="s">
        <v>24</v>
      </c>
      <c r="N17" s="33" t="s">
        <v>24</v>
      </c>
      <c r="O17" s="33" t="s">
        <v>24</v>
      </c>
      <c r="P17" s="33" t="s">
        <v>24</v>
      </c>
      <c r="Q17" s="33" t="s">
        <v>24</v>
      </c>
      <c r="R17" s="33" t="s">
        <v>24</v>
      </c>
      <c r="S17" s="33" t="s">
        <v>24</v>
      </c>
    </row>
    <row r="18" spans="1:19" ht="12">
      <c r="A18" s="35" t="s">
        <v>138</v>
      </c>
      <c r="B18" s="35" t="s">
        <v>74</v>
      </c>
      <c r="C18" s="34">
        <v>1.9685318868378463</v>
      </c>
      <c r="D18" s="34">
        <v>18.804748088130697</v>
      </c>
      <c r="E18" s="34">
        <v>3.986298434350937</v>
      </c>
      <c r="F18" s="34">
        <v>4.884683090490546</v>
      </c>
      <c r="G18" s="34">
        <v>12.086747659545937</v>
      </c>
      <c r="H18" s="34">
        <v>58.26899084064403</v>
      </c>
      <c r="J18" s="34">
        <v>22.791046522481636</v>
      </c>
      <c r="M18" s="33" t="s">
        <v>24</v>
      </c>
      <c r="N18" s="33" t="s">
        <v>24</v>
      </c>
      <c r="O18" s="33" t="s">
        <v>24</v>
      </c>
      <c r="P18" s="33" t="s">
        <v>24</v>
      </c>
      <c r="Q18" s="33" t="s">
        <v>24</v>
      </c>
      <c r="R18" s="33" t="s">
        <v>24</v>
      </c>
      <c r="S18" s="33" t="s">
        <v>24</v>
      </c>
    </row>
    <row r="19" spans="1:19" ht="12">
      <c r="A19" s="35" t="s">
        <v>137</v>
      </c>
      <c r="B19" s="35" t="s">
        <v>87</v>
      </c>
      <c r="C19" s="34">
        <v>13.974153524488129</v>
      </c>
      <c r="D19" s="34">
        <v>3.594296993748152</v>
      </c>
      <c r="E19" s="34">
        <v>13.991347826984052</v>
      </c>
      <c r="F19" s="34">
        <v>8.469913409492632</v>
      </c>
      <c r="G19" s="34">
        <v>6.8777209983699805</v>
      </c>
      <c r="H19" s="34">
        <v>53.09256724691706</v>
      </c>
      <c r="J19" s="34">
        <v>17.585644820732206</v>
      </c>
      <c r="M19" s="33" t="s">
        <v>24</v>
      </c>
      <c r="N19" s="33" t="s">
        <v>42</v>
      </c>
      <c r="O19" s="33" t="s">
        <v>24</v>
      </c>
      <c r="P19" s="33" t="s">
        <v>24</v>
      </c>
      <c r="Q19" s="33" t="s">
        <v>24</v>
      </c>
      <c r="R19" s="33" t="s">
        <v>24</v>
      </c>
      <c r="S19" s="33" t="s">
        <v>24</v>
      </c>
    </row>
    <row r="20" spans="1:19" ht="12">
      <c r="A20" s="35" t="s">
        <v>136</v>
      </c>
      <c r="B20" s="35" t="s">
        <v>65</v>
      </c>
      <c r="C20" s="34">
        <v>5.098994289095138</v>
      </c>
      <c r="D20" s="34">
        <v>8.594786229453904</v>
      </c>
      <c r="E20" s="34">
        <v>6.451750342570567</v>
      </c>
      <c r="F20" s="34">
        <v>9.368823613135731</v>
      </c>
      <c r="G20" s="34">
        <v>24.596910957699862</v>
      </c>
      <c r="H20" s="34">
        <v>45.888734568044796</v>
      </c>
      <c r="J20" s="34">
        <v>15.046536572024472</v>
      </c>
      <c r="M20" s="33" t="s">
        <v>24</v>
      </c>
      <c r="N20" s="33" t="s">
        <v>24</v>
      </c>
      <c r="O20" s="33" t="s">
        <v>24</v>
      </c>
      <c r="P20" s="33" t="s">
        <v>24</v>
      </c>
      <c r="Q20" s="33" t="s">
        <v>24</v>
      </c>
      <c r="R20" s="33" t="s">
        <v>24</v>
      </c>
      <c r="S20" s="33" t="s">
        <v>24</v>
      </c>
    </row>
    <row r="21" spans="1:19" ht="12">
      <c r="A21" s="35" t="s">
        <v>135</v>
      </c>
      <c r="B21" s="35" t="s">
        <v>75</v>
      </c>
      <c r="C21" s="34">
        <v>5.223401351179055</v>
      </c>
      <c r="D21" s="34">
        <v>8.297842692757115</v>
      </c>
      <c r="E21" s="34">
        <v>6.38602456366151</v>
      </c>
      <c r="F21" s="34">
        <v>7.643104486911661</v>
      </c>
      <c r="G21" s="34">
        <v>18.107864356453458</v>
      </c>
      <c r="H21" s="34">
        <v>54.3417625490372</v>
      </c>
      <c r="J21" s="34">
        <v>14.683867256418626</v>
      </c>
      <c r="M21" s="33" t="s">
        <v>24</v>
      </c>
      <c r="N21" s="33" t="s">
        <v>24</v>
      </c>
      <c r="O21" s="33" t="s">
        <v>24</v>
      </c>
      <c r="P21" s="33" t="s">
        <v>24</v>
      </c>
      <c r="Q21" s="33" t="s">
        <v>24</v>
      </c>
      <c r="R21" s="33" t="s">
        <v>24</v>
      </c>
      <c r="S21" s="33" t="s">
        <v>24</v>
      </c>
    </row>
    <row r="22" spans="1:19" ht="12">
      <c r="A22" s="35" t="s">
        <v>134</v>
      </c>
      <c r="B22" s="35" t="s">
        <v>69</v>
      </c>
      <c r="C22" s="34">
        <v>20.073964275554356</v>
      </c>
      <c r="D22" s="34">
        <v>12.70214157021865</v>
      </c>
      <c r="E22" s="34">
        <v>1.9542639256963468</v>
      </c>
      <c r="F22" s="34">
        <v>4.966885764621919</v>
      </c>
      <c r="G22" s="34">
        <v>7.377063089231262</v>
      </c>
      <c r="H22" s="34">
        <v>52.92568137467747</v>
      </c>
      <c r="J22" s="34">
        <v>14.656405495914997</v>
      </c>
      <c r="M22" s="33" t="s">
        <v>24</v>
      </c>
      <c r="N22" s="33" t="s">
        <v>24</v>
      </c>
      <c r="O22" s="33" t="s">
        <v>24</v>
      </c>
      <c r="P22" s="33" t="s">
        <v>24</v>
      </c>
      <c r="Q22" s="33" t="s">
        <v>24</v>
      </c>
      <c r="R22" s="33" t="s">
        <v>24</v>
      </c>
      <c r="S22" s="33" t="s">
        <v>24</v>
      </c>
    </row>
    <row r="23" spans="1:19" ht="12">
      <c r="A23" s="35" t="s">
        <v>133</v>
      </c>
      <c r="B23" s="35" t="s">
        <v>66</v>
      </c>
      <c r="C23" s="34">
        <v>12.476637874425418</v>
      </c>
      <c r="D23" s="34">
        <v>7.749210037435525</v>
      </c>
      <c r="E23" s="34">
        <v>1.5675775790944757</v>
      </c>
      <c r="F23" s="34">
        <v>3.263120674849725</v>
      </c>
      <c r="G23" s="34">
        <v>9.573560528250633</v>
      </c>
      <c r="H23" s="34">
        <v>65.36989330594422</v>
      </c>
      <c r="J23" s="34">
        <v>9.31678761653</v>
      </c>
      <c r="M23" s="33" t="s">
        <v>24</v>
      </c>
      <c r="N23" s="33" t="s">
        <v>24</v>
      </c>
      <c r="O23" s="33" t="s">
        <v>24</v>
      </c>
      <c r="P23" s="33" t="s">
        <v>24</v>
      </c>
      <c r="Q23" s="33" t="s">
        <v>24</v>
      </c>
      <c r="R23" s="33" t="s">
        <v>24</v>
      </c>
      <c r="S23" s="33" t="s">
        <v>24</v>
      </c>
    </row>
    <row r="24" spans="1:19" ht="12">
      <c r="A24" s="35" t="s">
        <v>132</v>
      </c>
      <c r="B24" s="35" t="s">
        <v>71</v>
      </c>
      <c r="C24" s="34">
        <v>8.15668539310647</v>
      </c>
      <c r="D24" s="34">
        <v>4.375603515197088</v>
      </c>
      <c r="E24" s="34">
        <v>4.690175245936669</v>
      </c>
      <c r="F24" s="34">
        <v>5.017189194745056</v>
      </c>
      <c r="G24" s="34">
        <v>8.445561238703954</v>
      </c>
      <c r="H24" s="34">
        <v>69.31478541231075</v>
      </c>
      <c r="J24" s="34">
        <v>9.065778761133757</v>
      </c>
      <c r="M24" s="33" t="s">
        <v>24</v>
      </c>
      <c r="N24" s="33" t="s">
        <v>24</v>
      </c>
      <c r="O24" s="33" t="s">
        <v>24</v>
      </c>
      <c r="P24" s="33" t="s">
        <v>24</v>
      </c>
      <c r="Q24" s="33" t="s">
        <v>24</v>
      </c>
      <c r="R24" s="33" t="s">
        <v>24</v>
      </c>
      <c r="S24" s="33" t="s">
        <v>24</v>
      </c>
    </row>
    <row r="25" spans="1:19" ht="12">
      <c r="A25" s="35" t="s">
        <v>131</v>
      </c>
      <c r="B25" s="35" t="s">
        <v>86</v>
      </c>
      <c r="C25" s="34">
        <v>8.68955011248951</v>
      </c>
      <c r="D25" s="34">
        <v>4.331727683703479</v>
      </c>
      <c r="E25" s="34">
        <v>4.3853277006298</v>
      </c>
      <c r="F25" s="34">
        <v>3.7068643284834724</v>
      </c>
      <c r="G25" s="34">
        <v>8.668392211071225</v>
      </c>
      <c r="H25" s="34">
        <v>70.21813796362252</v>
      </c>
      <c r="J25" s="34">
        <v>8.717055384333278</v>
      </c>
      <c r="M25" s="33" t="s">
        <v>24</v>
      </c>
      <c r="N25" s="33" t="s">
        <v>42</v>
      </c>
      <c r="O25" s="33" t="s">
        <v>42</v>
      </c>
      <c r="P25" s="33" t="s">
        <v>42</v>
      </c>
      <c r="Q25" s="33" t="s">
        <v>24</v>
      </c>
      <c r="R25" s="33" t="s">
        <v>24</v>
      </c>
      <c r="S25" s="33" t="s">
        <v>24</v>
      </c>
    </row>
    <row r="26" spans="1:19" ht="12">
      <c r="A26" s="35" t="s">
        <v>130</v>
      </c>
      <c r="B26" s="35" t="s">
        <v>67</v>
      </c>
      <c r="C26" s="34">
        <v>11.572482266831202</v>
      </c>
      <c r="D26" s="34">
        <v>6.1583743460586255</v>
      </c>
      <c r="E26" s="34">
        <v>2.2067657937171954</v>
      </c>
      <c r="F26" s="34">
        <v>3.803971304936856</v>
      </c>
      <c r="G26" s="34">
        <v>7.133431015982332</v>
      </c>
      <c r="H26" s="34">
        <v>69.12497527247379</v>
      </c>
      <c r="J26" s="34">
        <v>8.365140139775821</v>
      </c>
      <c r="M26" s="33" t="s">
        <v>24</v>
      </c>
      <c r="N26" s="33" t="s">
        <v>24</v>
      </c>
      <c r="O26" s="33" t="s">
        <v>24</v>
      </c>
      <c r="P26" s="33" t="s">
        <v>24</v>
      </c>
      <c r="Q26" s="33" t="s">
        <v>24</v>
      </c>
      <c r="R26" s="33" t="s">
        <v>24</v>
      </c>
      <c r="S26" s="33" t="s">
        <v>24</v>
      </c>
    </row>
    <row r="27" spans="1:19" ht="12">
      <c r="A27" s="35" t="s">
        <v>129</v>
      </c>
      <c r="B27" s="35" t="s">
        <v>84</v>
      </c>
      <c r="C27" s="34">
        <v>3.445372458311961</v>
      </c>
      <c r="D27" s="34">
        <v>5.812614321522933</v>
      </c>
      <c r="E27" s="34">
        <v>1.7497846642213555</v>
      </c>
      <c r="F27" s="34">
        <v>1.8388223794361593</v>
      </c>
      <c r="G27" s="34">
        <v>9.209596717218153</v>
      </c>
      <c r="H27" s="34">
        <v>77.94380945928945</v>
      </c>
      <c r="J27" s="34">
        <v>7.562398985744288</v>
      </c>
      <c r="M27" s="33" t="s">
        <v>24</v>
      </c>
      <c r="N27" s="33" t="s">
        <v>24</v>
      </c>
      <c r="O27" s="33" t="s">
        <v>42</v>
      </c>
      <c r="P27" s="33" t="s">
        <v>42</v>
      </c>
      <c r="Q27" s="33" t="s">
        <v>24</v>
      </c>
      <c r="R27" s="33" t="s">
        <v>24</v>
      </c>
      <c r="S27" s="33" t="s">
        <v>24</v>
      </c>
    </row>
    <row r="28" spans="1:19" ht="12">
      <c r="A28" s="35" t="s">
        <v>128</v>
      </c>
      <c r="B28" s="35" t="s">
        <v>80</v>
      </c>
      <c r="C28" s="34">
        <v>37.57958871069147</v>
      </c>
      <c r="D28" s="34"/>
      <c r="E28" s="34" t="s">
        <v>24</v>
      </c>
      <c r="F28" s="34">
        <v>1.5134714966678473</v>
      </c>
      <c r="G28" s="34">
        <v>3.479612715904025</v>
      </c>
      <c r="H28" s="34">
        <v>52.60570866816795</v>
      </c>
      <c r="I28" s="49">
        <v>4.821618408568718</v>
      </c>
      <c r="J28" s="34">
        <v>4.821618408568718</v>
      </c>
      <c r="M28" s="33" t="s">
        <v>24</v>
      </c>
      <c r="N28" s="33" t="s">
        <v>42</v>
      </c>
      <c r="O28" s="33" t="s">
        <v>42</v>
      </c>
      <c r="P28" s="33" t="s">
        <v>42</v>
      </c>
      <c r="Q28" s="33" t="s">
        <v>42</v>
      </c>
      <c r="R28" s="33" t="s">
        <v>24</v>
      </c>
      <c r="S28" s="33" t="s">
        <v>24</v>
      </c>
    </row>
    <row r="29" spans="1:10" ht="12">
      <c r="A29" s="35"/>
      <c r="B29" s="35"/>
      <c r="C29" s="34"/>
      <c r="D29" s="34"/>
      <c r="E29" s="34"/>
      <c r="F29" s="34"/>
      <c r="G29" s="34"/>
      <c r="H29" s="34"/>
      <c r="J29" s="34"/>
    </row>
    <row r="30" spans="1:19" ht="12">
      <c r="A30" s="35" t="s">
        <v>127</v>
      </c>
      <c r="B30" s="35" t="s">
        <v>90</v>
      </c>
      <c r="C30" s="34">
        <v>4.706942282800097</v>
      </c>
      <c r="D30" s="34">
        <v>30.388832108912005</v>
      </c>
      <c r="E30" s="34">
        <v>5.849374265806627</v>
      </c>
      <c r="F30" s="34">
        <v>6.370524924996243</v>
      </c>
      <c r="G30" s="34">
        <v>11.10531531264092</v>
      </c>
      <c r="H30" s="34">
        <v>41.57901110484411</v>
      </c>
      <c r="J30" s="34">
        <v>36.23820637471863</v>
      </c>
      <c r="M30" s="33" t="s">
        <v>24</v>
      </c>
      <c r="N30" s="33" t="s">
        <v>24</v>
      </c>
      <c r="O30" s="33" t="s">
        <v>24</v>
      </c>
      <c r="P30" s="33" t="s">
        <v>24</v>
      </c>
      <c r="Q30" s="33" t="s">
        <v>24</v>
      </c>
      <c r="R30" s="33" t="s">
        <v>24</v>
      </c>
      <c r="S30" s="33" t="s">
        <v>24</v>
      </c>
    </row>
    <row r="31" spans="1:19" ht="12">
      <c r="A31" s="35" t="s">
        <v>126</v>
      </c>
      <c r="B31" s="35" t="s">
        <v>89</v>
      </c>
      <c r="C31" s="34" t="s">
        <v>24</v>
      </c>
      <c r="D31" s="34">
        <v>2.9560300442679925</v>
      </c>
      <c r="E31" s="34">
        <v>13.571461773399285</v>
      </c>
      <c r="F31" s="34">
        <v>5.04050835732664</v>
      </c>
      <c r="G31" s="34">
        <v>7.626727039567766</v>
      </c>
      <c r="H31" s="34">
        <v>70.80527278543832</v>
      </c>
      <c r="J31" s="34">
        <v>16.52749181766728</v>
      </c>
      <c r="M31" s="33" t="s">
        <v>42</v>
      </c>
      <c r="N31" s="33" t="s">
        <v>24</v>
      </c>
      <c r="O31" s="33" t="s">
        <v>24</v>
      </c>
      <c r="P31" s="33" t="s">
        <v>24</v>
      </c>
      <c r="Q31" s="33" t="s">
        <v>24</v>
      </c>
      <c r="R31" s="33" t="s">
        <v>24</v>
      </c>
      <c r="S31" s="33" t="s">
        <v>24</v>
      </c>
    </row>
    <row r="32" ht="12"/>
    <row r="33" ht="12"/>
    <row r="34" spans="13:14" ht="15">
      <c r="M34" s="60" t="s">
        <v>46</v>
      </c>
      <c r="N34" s="59"/>
    </row>
    <row r="35" spans="1:14" ht="12">
      <c r="A35" s="33" t="s">
        <v>207</v>
      </c>
      <c r="M35" s="60" t="s">
        <v>42</v>
      </c>
      <c r="N35" s="58" t="s">
        <v>47</v>
      </c>
    </row>
    <row r="36" ht="12">
      <c r="A36" s="33" t="s">
        <v>206</v>
      </c>
    </row>
    <row r="37" ht="12"/>
    <row r="38" ht="12">
      <c r="A38" s="33" t="s">
        <v>153</v>
      </c>
    </row>
    <row r="39" ht="12">
      <c r="A39" s="33" t="s">
        <v>198</v>
      </c>
    </row>
    <row r="40" ht="12">
      <c r="A40" s="33" t="s">
        <v>192</v>
      </c>
    </row>
  </sheetData>
  <autoFilter ref="A3:S28">
    <sortState ref="A4:S40">
      <sortCondition descending="1" sortBy="value" ref="J4:J40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showGridLines="0" workbookViewId="0" topLeftCell="A1">
      <selection activeCell="H36" sqref="H36"/>
    </sheetView>
  </sheetViews>
  <sheetFormatPr defaultColWidth="9.140625" defaultRowHeight="15"/>
  <cols>
    <col min="1" max="16384" width="9.140625" style="33" customWidth="1"/>
  </cols>
  <sheetData>
    <row r="1" spans="1:11" ht="15">
      <c r="A1" s="41" t="s">
        <v>125</v>
      </c>
      <c r="B1" s="40"/>
      <c r="C1" s="40" t="s">
        <v>20</v>
      </c>
      <c r="D1" s="40" t="s">
        <v>105</v>
      </c>
      <c r="E1" s="40" t="s">
        <v>104</v>
      </c>
      <c r="F1" s="40" t="s">
        <v>105</v>
      </c>
      <c r="G1" s="40" t="s">
        <v>104</v>
      </c>
      <c r="K1" s="39" t="s">
        <v>156</v>
      </c>
    </row>
    <row r="2" spans="1:11" ht="15">
      <c r="A2" s="35" t="s">
        <v>155</v>
      </c>
      <c r="B2" s="35" t="s">
        <v>64</v>
      </c>
      <c r="C2" s="34">
        <v>28.13614104176655</v>
      </c>
      <c r="D2" s="34">
        <v>25.393665548660877</v>
      </c>
      <c r="E2" s="34">
        <v>29.279195833971812</v>
      </c>
      <c r="K2" t="s">
        <v>208</v>
      </c>
    </row>
    <row r="3" spans="1:5" ht="12">
      <c r="A3" s="35"/>
      <c r="B3" s="35"/>
      <c r="C3" s="34"/>
      <c r="D3" s="34"/>
      <c r="E3" s="34"/>
    </row>
    <row r="4" spans="1:11" ht="12">
      <c r="A4" s="35" t="s">
        <v>154</v>
      </c>
      <c r="B4" s="35" t="s">
        <v>78</v>
      </c>
      <c r="C4" s="34">
        <v>85.79638272148063</v>
      </c>
      <c r="D4" s="34">
        <v>72.23102124058926</v>
      </c>
      <c r="E4" s="34">
        <v>88.0377114998566</v>
      </c>
      <c r="F4" s="33" t="s">
        <v>42</v>
      </c>
      <c r="G4" s="33" t="s">
        <v>24</v>
      </c>
      <c r="K4" s="33" t="s">
        <v>153</v>
      </c>
    </row>
    <row r="5" spans="1:11" ht="12">
      <c r="A5" s="35" t="s">
        <v>152</v>
      </c>
      <c r="B5" s="35" t="s">
        <v>83</v>
      </c>
      <c r="C5" s="34">
        <v>79.67869370555704</v>
      </c>
      <c r="D5" s="34">
        <v>89.31800824805255</v>
      </c>
      <c r="E5" s="34">
        <v>63.475190962192706</v>
      </c>
      <c r="F5" s="33" t="s">
        <v>24</v>
      </c>
      <c r="G5" s="33" t="s">
        <v>24</v>
      </c>
      <c r="K5" s="33" t="s">
        <v>198</v>
      </c>
    </row>
    <row r="6" spans="1:11" ht="12">
      <c r="A6" s="35" t="s">
        <v>151</v>
      </c>
      <c r="B6" s="35" t="s">
        <v>79</v>
      </c>
      <c r="C6" s="34">
        <v>76.52129878793849</v>
      </c>
      <c r="D6" s="34">
        <v>65.2031574384596</v>
      </c>
      <c r="E6" s="34">
        <v>81.44216391540138</v>
      </c>
      <c r="F6" s="33" t="s">
        <v>24</v>
      </c>
      <c r="G6" s="33" t="s">
        <v>24</v>
      </c>
      <c r="K6" s="33" t="s">
        <v>192</v>
      </c>
    </row>
    <row r="7" spans="1:7" ht="12">
      <c r="A7" s="35" t="s">
        <v>150</v>
      </c>
      <c r="B7" s="35" t="s">
        <v>81</v>
      </c>
      <c r="C7" s="34">
        <v>54.07307627546726</v>
      </c>
      <c r="D7" s="34">
        <v>24.798185912033365</v>
      </c>
      <c r="E7" s="34">
        <v>70.76105168544244</v>
      </c>
      <c r="F7" s="33" t="s">
        <v>24</v>
      </c>
      <c r="G7" s="33" t="s">
        <v>24</v>
      </c>
    </row>
    <row r="8" spans="1:7" ht="12">
      <c r="A8" s="35" t="s">
        <v>149</v>
      </c>
      <c r="B8" s="35" t="s">
        <v>72</v>
      </c>
      <c r="C8" s="34">
        <v>52.34399468456606</v>
      </c>
      <c r="D8" s="34">
        <v>19.123530770326504</v>
      </c>
      <c r="E8" s="34">
        <v>62.49648937917009</v>
      </c>
      <c r="F8" s="33" t="s">
        <v>24</v>
      </c>
      <c r="G8" s="33" t="s">
        <v>24</v>
      </c>
    </row>
    <row r="9" spans="1:7" ht="12">
      <c r="A9" s="35" t="s">
        <v>148</v>
      </c>
      <c r="B9" s="35" t="s">
        <v>73</v>
      </c>
      <c r="C9" s="34">
        <v>46.98774955981975</v>
      </c>
      <c r="D9" s="34">
        <v>52.806394403423184</v>
      </c>
      <c r="E9" s="34">
        <v>28.630325950495212</v>
      </c>
      <c r="F9" s="33" t="s">
        <v>24</v>
      </c>
      <c r="G9" s="33" t="s">
        <v>24</v>
      </c>
    </row>
    <row r="10" spans="1:7" ht="12">
      <c r="A10" s="35" t="s">
        <v>147</v>
      </c>
      <c r="B10" s="35" t="s">
        <v>88</v>
      </c>
      <c r="C10" s="34">
        <v>43.45575975144187</v>
      </c>
      <c r="D10" s="34">
        <v>46.779440468445024</v>
      </c>
      <c r="E10" s="34">
        <v>43.205510052122115</v>
      </c>
      <c r="F10" s="33" t="s">
        <v>42</v>
      </c>
      <c r="G10" s="33" t="s">
        <v>24</v>
      </c>
    </row>
    <row r="11" spans="1:7" ht="12">
      <c r="A11" s="35" t="s">
        <v>146</v>
      </c>
      <c r="B11" s="35" t="s">
        <v>145</v>
      </c>
      <c r="C11" s="34">
        <v>36.85029629481833</v>
      </c>
      <c r="D11" s="34">
        <v>44.07640232108317</v>
      </c>
      <c r="E11" s="34"/>
      <c r="F11" s="33" t="s">
        <v>24</v>
      </c>
      <c r="G11" s="33" t="s">
        <v>42</v>
      </c>
    </row>
    <row r="12" spans="1:7" ht="12">
      <c r="A12" s="35" t="s">
        <v>144</v>
      </c>
      <c r="B12" s="35" t="s">
        <v>76</v>
      </c>
      <c r="C12" s="34">
        <v>36.065637684486866</v>
      </c>
      <c r="D12" s="34">
        <v>45.978879327222835</v>
      </c>
      <c r="E12" s="34">
        <v>29.15074686917945</v>
      </c>
      <c r="F12" s="33" t="s">
        <v>24</v>
      </c>
      <c r="G12" s="33" t="s">
        <v>24</v>
      </c>
    </row>
    <row r="13" spans="1:7" ht="12">
      <c r="A13" s="35" t="s">
        <v>143</v>
      </c>
      <c r="B13" s="35" t="s">
        <v>77</v>
      </c>
      <c r="C13" s="34">
        <v>32.002236678804735</v>
      </c>
      <c r="D13" s="34">
        <v>55.5216825375077</v>
      </c>
      <c r="E13" s="34">
        <v>26.156217007798933</v>
      </c>
      <c r="F13" s="33" t="s">
        <v>24</v>
      </c>
      <c r="G13" s="33" t="s">
        <v>24</v>
      </c>
    </row>
    <row r="14" spans="1:7" ht="12">
      <c r="A14" s="35" t="s">
        <v>142</v>
      </c>
      <c r="B14" s="35" t="s">
        <v>68</v>
      </c>
      <c r="C14" s="34">
        <v>31.387739519206516</v>
      </c>
      <c r="D14" s="34">
        <v>20.117059359771368</v>
      </c>
      <c r="E14" s="34">
        <v>34.17437193428542</v>
      </c>
      <c r="F14" s="33" t="s">
        <v>24</v>
      </c>
      <c r="G14" s="33" t="s">
        <v>24</v>
      </c>
    </row>
    <row r="15" spans="1:7" s="36" customFormat="1" ht="12">
      <c r="A15" s="38" t="s">
        <v>141</v>
      </c>
      <c r="B15" s="38" t="s">
        <v>70</v>
      </c>
      <c r="C15" s="37">
        <v>28.972620216656743</v>
      </c>
      <c r="D15" s="37"/>
      <c r="E15" s="37">
        <v>28.121864629157983</v>
      </c>
      <c r="F15" s="36" t="s">
        <v>42</v>
      </c>
      <c r="G15" s="36" t="s">
        <v>24</v>
      </c>
    </row>
    <row r="16" spans="1:7" ht="12">
      <c r="A16" s="35" t="s">
        <v>140</v>
      </c>
      <c r="B16" s="35" t="s">
        <v>85</v>
      </c>
      <c r="C16" s="34">
        <v>25.822317349066232</v>
      </c>
      <c r="D16" s="34">
        <v>41.178508986091636</v>
      </c>
      <c r="E16" s="34">
        <v>17.47948347125119</v>
      </c>
      <c r="F16" s="33" t="s">
        <v>24</v>
      </c>
      <c r="G16" s="33" t="s">
        <v>24</v>
      </c>
    </row>
    <row r="17" spans="1:7" ht="12">
      <c r="A17" s="35" t="s">
        <v>139</v>
      </c>
      <c r="B17" s="35" t="s">
        <v>82</v>
      </c>
      <c r="C17" s="34">
        <v>25.729388670779585</v>
      </c>
      <c r="D17" s="34">
        <v>36.76703126023373</v>
      </c>
      <c r="E17" s="34">
        <v>9.21271859205018</v>
      </c>
      <c r="F17" s="33" t="s">
        <v>24</v>
      </c>
      <c r="G17" s="33" t="s">
        <v>24</v>
      </c>
    </row>
    <row r="18" spans="1:7" ht="12">
      <c r="A18" s="35" t="s">
        <v>138</v>
      </c>
      <c r="B18" s="35" t="s">
        <v>74</v>
      </c>
      <c r="C18" s="34">
        <v>22.791046522481636</v>
      </c>
      <c r="D18" s="34">
        <v>40.471636264895224</v>
      </c>
      <c r="E18" s="34">
        <v>9.002320077031706</v>
      </c>
      <c r="F18" s="33" t="s">
        <v>24</v>
      </c>
      <c r="G18" s="33" t="s">
        <v>24</v>
      </c>
    </row>
    <row r="19" spans="1:7" s="36" customFormat="1" ht="12">
      <c r="A19" s="38" t="s">
        <v>137</v>
      </c>
      <c r="B19" s="38" t="s">
        <v>87</v>
      </c>
      <c r="C19" s="37">
        <v>17.585644820732206</v>
      </c>
      <c r="D19" s="37"/>
      <c r="E19" s="37">
        <v>16.30798999480863</v>
      </c>
      <c r="F19" s="36" t="s">
        <v>42</v>
      </c>
      <c r="G19" s="36" t="s">
        <v>24</v>
      </c>
    </row>
    <row r="20" spans="1:7" ht="12">
      <c r="A20" s="35" t="s">
        <v>136</v>
      </c>
      <c r="B20" s="35" t="s">
        <v>65</v>
      </c>
      <c r="C20" s="34">
        <v>15.046536572024472</v>
      </c>
      <c r="D20" s="34">
        <v>17.46114592466882</v>
      </c>
      <c r="E20" s="34">
        <v>14.078177573552795</v>
      </c>
      <c r="F20" s="33" t="s">
        <v>24</v>
      </c>
      <c r="G20" s="33" t="s">
        <v>24</v>
      </c>
    </row>
    <row r="21" spans="1:7" ht="12">
      <c r="A21" s="35" t="s">
        <v>135</v>
      </c>
      <c r="B21" s="35" t="s">
        <v>75</v>
      </c>
      <c r="C21" s="34">
        <v>14.683867256418626</v>
      </c>
      <c r="D21" s="34">
        <v>21.029805903326398</v>
      </c>
      <c r="E21" s="34">
        <v>11.16154402207533</v>
      </c>
      <c r="F21" s="33" t="s">
        <v>24</v>
      </c>
      <c r="G21" s="33" t="s">
        <v>24</v>
      </c>
    </row>
    <row r="22" spans="1:7" ht="12">
      <c r="A22" s="35" t="s">
        <v>134</v>
      </c>
      <c r="B22" s="35" t="s">
        <v>69</v>
      </c>
      <c r="C22" s="34">
        <v>14.656405495914996</v>
      </c>
      <c r="D22" s="34">
        <v>11.572107676296024</v>
      </c>
      <c r="E22" s="34">
        <v>15.675756795019241</v>
      </c>
      <c r="F22" s="33" t="s">
        <v>24</v>
      </c>
      <c r="G22" s="33" t="s">
        <v>24</v>
      </c>
    </row>
    <row r="23" spans="1:7" ht="12">
      <c r="A23" s="35" t="s">
        <v>133</v>
      </c>
      <c r="B23" s="35" t="s">
        <v>66</v>
      </c>
      <c r="C23" s="34">
        <v>9.31678761653</v>
      </c>
      <c r="D23" s="34">
        <v>23.982634072526167</v>
      </c>
      <c r="E23" s="34">
        <v>2.6797215111444457</v>
      </c>
      <c r="F23" s="33" t="s">
        <v>24</v>
      </c>
      <c r="G23" s="33" t="s">
        <v>24</v>
      </c>
    </row>
    <row r="24" spans="1:7" ht="12">
      <c r="A24" s="35" t="s">
        <v>132</v>
      </c>
      <c r="B24" s="35" t="s">
        <v>71</v>
      </c>
      <c r="C24" s="34">
        <v>9.065778761133755</v>
      </c>
      <c r="D24" s="34">
        <v>10.829852115974727</v>
      </c>
      <c r="E24" s="34">
        <v>8.369671821953977</v>
      </c>
      <c r="F24" s="33" t="s">
        <v>24</v>
      </c>
      <c r="G24" s="33" t="s">
        <v>24</v>
      </c>
    </row>
    <row r="25" spans="1:7" ht="12">
      <c r="A25" s="35" t="s">
        <v>131</v>
      </c>
      <c r="B25" s="35" t="s">
        <v>86</v>
      </c>
      <c r="C25" s="34">
        <v>8.717055384333278</v>
      </c>
      <c r="D25" s="34">
        <v>16.96425311279074</v>
      </c>
      <c r="E25" s="34">
        <v>6.742771231775113</v>
      </c>
      <c r="F25" s="33" t="s">
        <v>42</v>
      </c>
      <c r="G25" s="33" t="s">
        <v>42</v>
      </c>
    </row>
    <row r="26" spans="1:7" ht="12">
      <c r="A26" s="35" t="s">
        <v>130</v>
      </c>
      <c r="B26" s="35" t="s">
        <v>67</v>
      </c>
      <c r="C26" s="34">
        <v>8.36514013977582</v>
      </c>
      <c r="D26" s="34">
        <v>15.295127234475453</v>
      </c>
      <c r="E26" s="34">
        <v>6.086035234821043</v>
      </c>
      <c r="F26" s="33" t="s">
        <v>24</v>
      </c>
      <c r="G26" s="33" t="s">
        <v>24</v>
      </c>
    </row>
    <row r="27" spans="1:7" ht="12">
      <c r="A27" s="35" t="s">
        <v>129</v>
      </c>
      <c r="B27" s="35" t="s">
        <v>84</v>
      </c>
      <c r="C27" s="34">
        <v>7.562398985744288</v>
      </c>
      <c r="D27" s="34">
        <v>3.827025876971357</v>
      </c>
      <c r="E27" s="34">
        <v>9.699357940541034</v>
      </c>
      <c r="F27" s="33" t="s">
        <v>42</v>
      </c>
      <c r="G27" s="33" t="s">
        <v>24</v>
      </c>
    </row>
    <row r="28" spans="1:7" s="36" customFormat="1" ht="12">
      <c r="A28" s="38" t="s">
        <v>128</v>
      </c>
      <c r="B28" s="38" t="s">
        <v>80</v>
      </c>
      <c r="C28" s="37">
        <v>4.821618408568718</v>
      </c>
      <c r="D28" s="37"/>
      <c r="E28" s="37">
        <v>4.219995170248732</v>
      </c>
      <c r="F28" s="36" t="s">
        <v>42</v>
      </c>
      <c r="G28" s="36" t="s">
        <v>42</v>
      </c>
    </row>
    <row r="29" spans="1:5" ht="12">
      <c r="A29" s="35"/>
      <c r="B29" s="35"/>
      <c r="C29" s="34"/>
      <c r="D29" s="34"/>
      <c r="E29" s="34"/>
    </row>
    <row r="30" spans="1:7" ht="12">
      <c r="A30" s="35" t="s">
        <v>127</v>
      </c>
      <c r="B30" s="35" t="s">
        <v>90</v>
      </c>
      <c r="C30" s="34">
        <v>36.23820637471864</v>
      </c>
      <c r="D30" s="34">
        <v>50.45583825330496</v>
      </c>
      <c r="E30" s="34">
        <v>16.682262657377724</v>
      </c>
      <c r="F30" s="33" t="s">
        <v>24</v>
      </c>
      <c r="G30" s="33" t="s">
        <v>24</v>
      </c>
    </row>
    <row r="31" spans="1:7" ht="12">
      <c r="A31" s="35" t="s">
        <v>126</v>
      </c>
      <c r="B31" s="35" t="s">
        <v>89</v>
      </c>
      <c r="C31" s="34">
        <v>16.527491817667272</v>
      </c>
      <c r="D31" s="34">
        <v>31.064101222759593</v>
      </c>
      <c r="E31" s="34">
        <v>6.629561284777677</v>
      </c>
      <c r="F31" s="33" t="s">
        <v>24</v>
      </c>
      <c r="G31" s="33" t="s">
        <v>24</v>
      </c>
    </row>
    <row r="33" spans="1:2" ht="15">
      <c r="A33" s="60" t="s">
        <v>46</v>
      </c>
      <c r="B33" s="59"/>
    </row>
    <row r="34" spans="1:2" ht="12">
      <c r="A34" s="60" t="s">
        <v>42</v>
      </c>
      <c r="B34" s="58" t="s">
        <v>47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showGridLines="0" workbookViewId="0" topLeftCell="A55">
      <selection activeCell="M47" sqref="M47"/>
    </sheetView>
  </sheetViews>
  <sheetFormatPr defaultColWidth="9.140625" defaultRowHeight="11.25" customHeight="1"/>
  <cols>
    <col min="1" max="1" width="29.8515625" style="2" customWidth="1"/>
    <col min="2" max="2" width="10.00390625" style="2" customWidth="1"/>
    <col min="3" max="4" width="19.8515625" style="2" customWidth="1"/>
    <col min="5" max="5" width="18.00390625" style="2" customWidth="1"/>
    <col min="6" max="6" width="11.00390625" style="2" customWidth="1"/>
    <col min="7" max="7" width="9.140625" style="2" customWidth="1"/>
    <col min="8" max="8" width="16.8515625" style="2" customWidth="1"/>
    <col min="9" max="9" width="16.421875" style="2" customWidth="1"/>
    <col min="10" max="10" width="18.8515625" style="2" customWidth="1"/>
    <col min="11" max="11" width="12.57421875" style="2" customWidth="1"/>
    <col min="12" max="12" width="13.8515625" style="2" customWidth="1"/>
    <col min="13" max="13" width="14.00390625" style="2" customWidth="1"/>
    <col min="14" max="14" width="8.28125" style="2" customWidth="1"/>
    <col min="15" max="21" width="9.140625" style="2" customWidth="1"/>
    <col min="22" max="16384" width="9.140625" style="42" customWidth="1"/>
  </cols>
  <sheetData>
    <row r="1" spans="1:7" ht="11.45" customHeight="1">
      <c r="A1" s="1" t="s">
        <v>157</v>
      </c>
      <c r="G1" s="1" t="s">
        <v>158</v>
      </c>
    </row>
    <row r="2" spans="1:8" ht="12">
      <c r="A2" s="1" t="s">
        <v>1</v>
      </c>
      <c r="B2" s="3" t="s">
        <v>159</v>
      </c>
      <c r="G2" s="1" t="s">
        <v>1</v>
      </c>
      <c r="H2" s="3" t="s">
        <v>160</v>
      </c>
    </row>
    <row r="3" spans="1:8" ht="12">
      <c r="A3" s="1" t="s">
        <v>3</v>
      </c>
      <c r="B3" s="1" t="s">
        <v>4</v>
      </c>
      <c r="G3" s="1" t="s">
        <v>3</v>
      </c>
      <c r="H3" s="1" t="s">
        <v>4</v>
      </c>
    </row>
    <row r="4" ht="12"/>
    <row r="5" spans="1:9" ht="12">
      <c r="A5" s="3" t="s">
        <v>5</v>
      </c>
      <c r="C5" s="1" t="s">
        <v>6</v>
      </c>
      <c r="G5" s="3" t="s">
        <v>5</v>
      </c>
      <c r="I5" s="1" t="s">
        <v>6</v>
      </c>
    </row>
    <row r="6" spans="1:9" ht="12">
      <c r="A6" s="3" t="s">
        <v>7</v>
      </c>
      <c r="C6" s="1" t="s">
        <v>8</v>
      </c>
      <c r="G6" s="3" t="s">
        <v>7</v>
      </c>
      <c r="I6" s="1" t="s">
        <v>8</v>
      </c>
    </row>
    <row r="7" spans="1:9" ht="12">
      <c r="A7" s="3" t="s">
        <v>9</v>
      </c>
      <c r="C7" s="1" t="s">
        <v>10</v>
      </c>
      <c r="G7" s="3" t="s">
        <v>9</v>
      </c>
      <c r="I7" s="1" t="s">
        <v>10</v>
      </c>
    </row>
    <row r="8" spans="1:9" ht="12">
      <c r="A8" s="3" t="s">
        <v>11</v>
      </c>
      <c r="C8" s="1" t="s">
        <v>12</v>
      </c>
      <c r="G8" s="3" t="s">
        <v>11</v>
      </c>
      <c r="I8" s="1" t="s">
        <v>12</v>
      </c>
    </row>
    <row r="9" spans="1:9" ht="12">
      <c r="A9" s="3" t="s">
        <v>54</v>
      </c>
      <c r="C9" s="1" t="s">
        <v>20</v>
      </c>
      <c r="G9" s="3" t="s">
        <v>54</v>
      </c>
      <c r="I9" s="1" t="s">
        <v>20</v>
      </c>
    </row>
    <row r="10" spans="1:9" ht="12">
      <c r="A10" s="3" t="s">
        <v>13</v>
      </c>
      <c r="C10" s="1" t="s">
        <v>14</v>
      </c>
      <c r="G10" s="3" t="s">
        <v>13</v>
      </c>
      <c r="I10" s="1" t="s">
        <v>14</v>
      </c>
    </row>
    <row r="11" spans="1:9" ht="12">
      <c r="A11" s="3" t="s">
        <v>17</v>
      </c>
      <c r="C11" s="1" t="s">
        <v>18</v>
      </c>
      <c r="G11" s="3" t="s">
        <v>17</v>
      </c>
      <c r="I11" s="1" t="s">
        <v>18</v>
      </c>
    </row>
    <row r="12" spans="15:20" ht="12">
      <c r="O12" s="2" t="s">
        <v>193</v>
      </c>
      <c r="P12" s="81" t="s">
        <v>161</v>
      </c>
      <c r="Q12" s="81"/>
      <c r="R12" s="81" t="s">
        <v>162</v>
      </c>
      <c r="S12" s="81"/>
      <c r="T12" s="81"/>
    </row>
    <row r="13" spans="1:20" ht="12">
      <c r="A13" s="4" t="s">
        <v>163</v>
      </c>
      <c r="B13" s="32" t="s">
        <v>20</v>
      </c>
      <c r="C13" s="32" t="s">
        <v>164</v>
      </c>
      <c r="D13" s="32" t="s">
        <v>165</v>
      </c>
      <c r="E13" s="32" t="s">
        <v>166</v>
      </c>
      <c r="F13" s="32" t="s">
        <v>30</v>
      </c>
      <c r="G13" s="4"/>
      <c r="H13" s="32" t="s">
        <v>20</v>
      </c>
      <c r="I13" s="32" t="s">
        <v>167</v>
      </c>
      <c r="J13" s="32" t="s">
        <v>168</v>
      </c>
      <c r="K13" s="32" t="s">
        <v>45</v>
      </c>
      <c r="L13" s="32" t="s">
        <v>169</v>
      </c>
      <c r="M13" s="32" t="s">
        <v>30</v>
      </c>
      <c r="N13" s="43" t="s">
        <v>20</v>
      </c>
      <c r="O13" s="57"/>
      <c r="P13" s="32" t="s">
        <v>164</v>
      </c>
      <c r="Q13" s="32" t="s">
        <v>165</v>
      </c>
      <c r="R13" s="32" t="s">
        <v>167</v>
      </c>
      <c r="S13" s="32" t="s">
        <v>168</v>
      </c>
      <c r="T13" s="32" t="s">
        <v>45</v>
      </c>
    </row>
    <row r="14" spans="1:20" ht="12">
      <c r="A14" s="7" t="s">
        <v>64</v>
      </c>
      <c r="B14" s="8">
        <v>43795</v>
      </c>
      <c r="C14" s="9">
        <v>11124.8</v>
      </c>
      <c r="D14" s="9">
        <v>1222.9</v>
      </c>
      <c r="E14" s="9">
        <v>24066.6</v>
      </c>
      <c r="F14" s="9">
        <v>7380.6</v>
      </c>
      <c r="G14" s="7" t="s">
        <v>64</v>
      </c>
      <c r="H14" s="8">
        <v>43795</v>
      </c>
      <c r="I14" s="9">
        <v>2884.6</v>
      </c>
      <c r="J14" s="9">
        <v>15000.5</v>
      </c>
      <c r="K14" s="9">
        <v>6181.5</v>
      </c>
      <c r="L14" s="9">
        <v>12347.8</v>
      </c>
      <c r="M14" s="9">
        <v>7380.6</v>
      </c>
      <c r="N14" s="9">
        <f>E14+L14</f>
        <v>36414.399999999994</v>
      </c>
      <c r="O14" s="12"/>
      <c r="P14" s="12">
        <f>C14/N14*100</f>
        <v>30.550551430203438</v>
      </c>
      <c r="Q14" s="12">
        <f>D14/N14*100</f>
        <v>3.3582868315831105</v>
      </c>
      <c r="R14" s="12">
        <f>I14/N14*100</f>
        <v>7.92159145832418</v>
      </c>
      <c r="S14" s="12">
        <f>J14/N14*100</f>
        <v>41.193868359769766</v>
      </c>
      <c r="T14" s="12">
        <f>K14/N14*100</f>
        <v>16.975427303484338</v>
      </c>
    </row>
    <row r="15" spans="1:20" ht="12">
      <c r="A15" s="7"/>
      <c r="B15" s="8"/>
      <c r="C15" s="9"/>
      <c r="D15" s="9"/>
      <c r="E15" s="9"/>
      <c r="F15" s="9"/>
      <c r="G15" s="7"/>
      <c r="H15" s="8"/>
      <c r="I15" s="9"/>
      <c r="J15" s="9"/>
      <c r="K15" s="9"/>
      <c r="L15" s="9"/>
      <c r="M15" s="9"/>
      <c r="N15" s="9"/>
      <c r="O15" s="12"/>
      <c r="P15" s="12"/>
      <c r="Q15" s="12"/>
      <c r="R15" s="12"/>
      <c r="S15" s="12"/>
      <c r="T15" s="12"/>
    </row>
    <row r="16" spans="1:21" ht="12">
      <c r="A16" s="7" t="s">
        <v>71</v>
      </c>
      <c r="B16" s="10">
        <v>453.2</v>
      </c>
      <c r="C16" s="10">
        <v>254.6</v>
      </c>
      <c r="D16" s="10">
        <v>12.7</v>
      </c>
      <c r="E16" s="10">
        <v>68.1</v>
      </c>
      <c r="F16" s="10">
        <v>117.9</v>
      </c>
      <c r="G16" s="7" t="s">
        <v>71</v>
      </c>
      <c r="H16" s="10">
        <v>453.2</v>
      </c>
      <c r="I16" s="10">
        <v>5.6</v>
      </c>
      <c r="J16" s="10">
        <v>19.2</v>
      </c>
      <c r="K16" s="10">
        <v>43.4</v>
      </c>
      <c r="L16" s="10">
        <v>267.3</v>
      </c>
      <c r="M16" s="10">
        <v>117.9</v>
      </c>
      <c r="N16" s="9">
        <f aca="true" t="shared" si="0" ref="N16:N35">E16+L16</f>
        <v>335.4</v>
      </c>
      <c r="O16" s="12"/>
      <c r="P16" s="12">
        <f aca="true" t="shared" si="1" ref="P16:P35">C16/N16*100</f>
        <v>75.90936195587359</v>
      </c>
      <c r="Q16" s="12">
        <f aca="true" t="shared" si="2" ref="Q16:Q35">D16/N16*100</f>
        <v>3.7865235539654143</v>
      </c>
      <c r="R16" s="12">
        <f aca="true" t="shared" si="3" ref="R16:R35">I16/N16*100</f>
        <v>1.6696481812760882</v>
      </c>
      <c r="S16" s="12">
        <f aca="true" t="shared" si="4" ref="S16:S35">J16/N16*100</f>
        <v>5.724508050089446</v>
      </c>
      <c r="T16" s="12">
        <f aca="true" t="shared" si="5" ref="T16:T35">K16/N16*100</f>
        <v>12.939773404889685</v>
      </c>
      <c r="U16" s="12">
        <f aca="true" t="shared" si="6" ref="U16:U35">P16+Q16</f>
        <v>79.695885509839</v>
      </c>
    </row>
    <row r="17" spans="1:21" ht="12">
      <c r="A17" s="7" t="s">
        <v>66</v>
      </c>
      <c r="B17" s="10">
        <v>367.6</v>
      </c>
      <c r="C17" s="10">
        <v>200.1</v>
      </c>
      <c r="D17" s="10">
        <v>14.1</v>
      </c>
      <c r="E17" s="10">
        <v>138.7</v>
      </c>
      <c r="F17" s="10">
        <v>14.8</v>
      </c>
      <c r="G17" s="7" t="s">
        <v>66</v>
      </c>
      <c r="H17" s="10">
        <v>367.6</v>
      </c>
      <c r="I17" s="11">
        <v>3</v>
      </c>
      <c r="J17" s="10">
        <v>65.9</v>
      </c>
      <c r="K17" s="10">
        <v>69.8</v>
      </c>
      <c r="L17" s="10">
        <v>214.1</v>
      </c>
      <c r="M17" s="10">
        <v>14.8</v>
      </c>
      <c r="N17" s="9">
        <f t="shared" si="0"/>
        <v>352.79999999999995</v>
      </c>
      <c r="O17" s="12"/>
      <c r="P17" s="12">
        <f t="shared" si="1"/>
        <v>56.71768707482994</v>
      </c>
      <c r="Q17" s="12">
        <f t="shared" si="2"/>
        <v>3.9965986394557826</v>
      </c>
      <c r="R17" s="12">
        <f t="shared" si="3"/>
        <v>0.8503401360544218</v>
      </c>
      <c r="S17" s="12">
        <f t="shared" si="4"/>
        <v>18.67913832199547</v>
      </c>
      <c r="T17" s="12">
        <f t="shared" si="5"/>
        <v>19.784580498866212</v>
      </c>
      <c r="U17" s="12">
        <f t="shared" si="6"/>
        <v>60.71428571428572</v>
      </c>
    </row>
    <row r="18" spans="1:21" ht="12">
      <c r="A18" s="7" t="s">
        <v>73</v>
      </c>
      <c r="B18" s="10">
        <v>268.6</v>
      </c>
      <c r="C18" s="10">
        <v>99.4</v>
      </c>
      <c r="D18" s="10">
        <v>57.3</v>
      </c>
      <c r="E18" s="10">
        <v>111.5</v>
      </c>
      <c r="F18" s="15" t="s">
        <v>32</v>
      </c>
      <c r="G18" s="7" t="s">
        <v>73</v>
      </c>
      <c r="H18" s="10">
        <v>268.6</v>
      </c>
      <c r="I18" s="10">
        <v>20.9</v>
      </c>
      <c r="J18" s="10">
        <v>49.3</v>
      </c>
      <c r="K18" s="10">
        <v>41.3</v>
      </c>
      <c r="L18" s="10">
        <v>156.6</v>
      </c>
      <c r="M18" s="15" t="s">
        <v>32</v>
      </c>
      <c r="N18" s="9">
        <f t="shared" si="0"/>
        <v>268.1</v>
      </c>
      <c r="O18" s="12"/>
      <c r="P18" s="12">
        <f t="shared" si="1"/>
        <v>37.07571801566579</v>
      </c>
      <c r="Q18" s="12">
        <f t="shared" si="2"/>
        <v>21.37262215591197</v>
      </c>
      <c r="R18" s="12">
        <f t="shared" si="3"/>
        <v>7.795598657217455</v>
      </c>
      <c r="S18" s="12">
        <f t="shared" si="4"/>
        <v>18.388660947407683</v>
      </c>
      <c r="T18" s="12">
        <f t="shared" si="5"/>
        <v>15.40469973890339</v>
      </c>
      <c r="U18" s="12">
        <f t="shared" si="6"/>
        <v>58.44834017157776</v>
      </c>
    </row>
    <row r="19" spans="1:21" ht="12">
      <c r="A19" s="7" t="s">
        <v>67</v>
      </c>
      <c r="B19" s="9">
        <v>1184.1</v>
      </c>
      <c r="C19" s="9">
        <v>592.3</v>
      </c>
      <c r="D19" s="9">
        <v>40.4</v>
      </c>
      <c r="E19" s="9">
        <v>530.8</v>
      </c>
      <c r="F19" s="9">
        <v>20.6</v>
      </c>
      <c r="G19" s="7" t="s">
        <v>67</v>
      </c>
      <c r="H19" s="9">
        <v>1184.1</v>
      </c>
      <c r="I19" s="9">
        <v>21.2</v>
      </c>
      <c r="J19" s="9">
        <v>216.1</v>
      </c>
      <c r="K19" s="9">
        <v>293.6</v>
      </c>
      <c r="L19" s="9">
        <v>632.7</v>
      </c>
      <c r="M19" s="9">
        <v>20.6</v>
      </c>
      <c r="N19" s="9">
        <f t="shared" si="0"/>
        <v>1163.5</v>
      </c>
      <c r="O19" s="12"/>
      <c r="P19" s="12">
        <f t="shared" si="1"/>
        <v>50.90674688440051</v>
      </c>
      <c r="Q19" s="12">
        <f t="shared" si="2"/>
        <v>3.4722819080360976</v>
      </c>
      <c r="R19" s="12">
        <f t="shared" si="3"/>
        <v>1.8220885259991406</v>
      </c>
      <c r="S19" s="12">
        <f t="shared" si="4"/>
        <v>18.57327030511388</v>
      </c>
      <c r="T19" s="12">
        <f t="shared" si="5"/>
        <v>25.23420713364848</v>
      </c>
      <c r="U19" s="12">
        <f t="shared" si="6"/>
        <v>54.37902879243661</v>
      </c>
    </row>
    <row r="20" spans="1:21" ht="12">
      <c r="A20" s="7" t="s">
        <v>75</v>
      </c>
      <c r="B20" s="9">
        <v>14055.4</v>
      </c>
      <c r="C20" s="9">
        <v>3629.5</v>
      </c>
      <c r="D20" s="9">
        <v>259.2</v>
      </c>
      <c r="E20" s="9">
        <v>3735.3</v>
      </c>
      <c r="F20" s="9">
        <v>6431.5</v>
      </c>
      <c r="G20" s="7" t="s">
        <v>75</v>
      </c>
      <c r="H20" s="9">
        <v>14055.4</v>
      </c>
      <c r="I20" s="9">
        <v>510.1</v>
      </c>
      <c r="J20" s="9">
        <v>1950.4</v>
      </c>
      <c r="K20" s="9">
        <v>1274.7</v>
      </c>
      <c r="L20" s="9">
        <v>3888.7</v>
      </c>
      <c r="M20" s="9">
        <v>6431.5</v>
      </c>
      <c r="N20" s="9">
        <f t="shared" si="0"/>
        <v>7624</v>
      </c>
      <c r="O20" s="12"/>
      <c r="P20" s="12">
        <f t="shared" si="1"/>
        <v>47.60624344176285</v>
      </c>
      <c r="Q20" s="12">
        <f t="shared" si="2"/>
        <v>3.3997901364113328</v>
      </c>
      <c r="R20" s="12">
        <f t="shared" si="3"/>
        <v>6.690713536201469</v>
      </c>
      <c r="S20" s="12">
        <f t="shared" si="4"/>
        <v>25.582371458551943</v>
      </c>
      <c r="T20" s="12">
        <f t="shared" si="5"/>
        <v>16.71956977964323</v>
      </c>
      <c r="U20" s="12">
        <f t="shared" si="6"/>
        <v>51.00603357817418</v>
      </c>
    </row>
    <row r="21" spans="1:21" ht="12">
      <c r="A21" s="7" t="s">
        <v>69</v>
      </c>
      <c r="B21" s="9">
        <v>2075.7</v>
      </c>
      <c r="C21" s="8">
        <v>618</v>
      </c>
      <c r="D21" s="9">
        <v>309.6</v>
      </c>
      <c r="E21" s="9">
        <v>981.5</v>
      </c>
      <c r="F21" s="9">
        <v>166.5</v>
      </c>
      <c r="G21" s="7" t="s">
        <v>69</v>
      </c>
      <c r="H21" s="9">
        <v>2075.7</v>
      </c>
      <c r="I21" s="9">
        <v>66.7</v>
      </c>
      <c r="J21" s="8">
        <v>779</v>
      </c>
      <c r="K21" s="9">
        <v>135.8</v>
      </c>
      <c r="L21" s="9">
        <v>927.6</v>
      </c>
      <c r="M21" s="9">
        <v>166.5</v>
      </c>
      <c r="N21" s="9">
        <f t="shared" si="0"/>
        <v>1909.1</v>
      </c>
      <c r="O21" s="12"/>
      <c r="P21" s="12">
        <f t="shared" si="1"/>
        <v>32.37127442250275</v>
      </c>
      <c r="Q21" s="12">
        <f t="shared" si="2"/>
        <v>16.2170656330208</v>
      </c>
      <c r="R21" s="12">
        <f t="shared" si="3"/>
        <v>3.4937928867005397</v>
      </c>
      <c r="S21" s="12">
        <f t="shared" si="4"/>
        <v>40.80456759729716</v>
      </c>
      <c r="T21" s="12">
        <f t="shared" si="5"/>
        <v>7.11329946047876</v>
      </c>
      <c r="U21" s="12">
        <f t="shared" si="6"/>
        <v>48.588340055523545</v>
      </c>
    </row>
    <row r="22" spans="1:21" ht="12">
      <c r="A22" s="7" t="s">
        <v>80</v>
      </c>
      <c r="B22" s="10">
        <v>129.3</v>
      </c>
      <c r="C22" s="10">
        <v>37.1</v>
      </c>
      <c r="D22" s="10">
        <v>2.1</v>
      </c>
      <c r="E22" s="10">
        <v>48.2</v>
      </c>
      <c r="F22" s="10">
        <v>41.9</v>
      </c>
      <c r="G22" s="7" t="s">
        <v>80</v>
      </c>
      <c r="H22" s="10">
        <v>129.3</v>
      </c>
      <c r="I22" s="10">
        <v>8.2</v>
      </c>
      <c r="J22" s="10">
        <v>10.3</v>
      </c>
      <c r="K22" s="10">
        <v>29.7</v>
      </c>
      <c r="L22" s="10">
        <v>39.2</v>
      </c>
      <c r="M22" s="10">
        <v>41.9</v>
      </c>
      <c r="N22" s="9">
        <f t="shared" si="0"/>
        <v>87.4</v>
      </c>
      <c r="O22" s="12"/>
      <c r="P22" s="12">
        <f t="shared" si="1"/>
        <v>42.44851258581235</v>
      </c>
      <c r="Q22" s="12">
        <f t="shared" si="2"/>
        <v>2.402745995423341</v>
      </c>
      <c r="R22" s="12">
        <f t="shared" si="3"/>
        <v>9.382151029748282</v>
      </c>
      <c r="S22" s="12">
        <f t="shared" si="4"/>
        <v>11.784897025171624</v>
      </c>
      <c r="T22" s="12">
        <f t="shared" si="5"/>
        <v>33.98169336384439</v>
      </c>
      <c r="U22" s="12">
        <f t="shared" si="6"/>
        <v>44.85125858123569</v>
      </c>
    </row>
    <row r="23" spans="1:21" ht="12">
      <c r="A23" s="7" t="s">
        <v>76</v>
      </c>
      <c r="B23" s="8">
        <v>1706</v>
      </c>
      <c r="C23" s="9">
        <v>629.4</v>
      </c>
      <c r="D23" s="9">
        <v>28.6</v>
      </c>
      <c r="E23" s="9">
        <v>957.9</v>
      </c>
      <c r="F23" s="9">
        <v>90.1</v>
      </c>
      <c r="G23" s="7" t="s">
        <v>76</v>
      </c>
      <c r="H23" s="8">
        <v>1706</v>
      </c>
      <c r="I23" s="9">
        <v>93.7</v>
      </c>
      <c r="J23" s="9">
        <v>750.2</v>
      </c>
      <c r="K23" s="9">
        <v>113.9</v>
      </c>
      <c r="L23" s="8">
        <v>658</v>
      </c>
      <c r="M23" s="9">
        <v>90.1</v>
      </c>
      <c r="N23" s="9">
        <f t="shared" si="0"/>
        <v>1615.9</v>
      </c>
      <c r="O23" s="12"/>
      <c r="P23" s="12">
        <f t="shared" si="1"/>
        <v>38.95043010087257</v>
      </c>
      <c r="Q23" s="12">
        <f t="shared" si="2"/>
        <v>1.7699115044247788</v>
      </c>
      <c r="R23" s="12">
        <f t="shared" si="3"/>
        <v>5.7986261526084535</v>
      </c>
      <c r="S23" s="12">
        <f t="shared" si="4"/>
        <v>46.42614023144996</v>
      </c>
      <c r="T23" s="12">
        <f t="shared" si="5"/>
        <v>7.048703508880499</v>
      </c>
      <c r="U23" s="12">
        <f t="shared" si="6"/>
        <v>40.72034160529735</v>
      </c>
    </row>
    <row r="24" spans="1:21" ht="12">
      <c r="A24" s="7" t="s">
        <v>74</v>
      </c>
      <c r="B24" s="10">
        <v>1521.3</v>
      </c>
      <c r="C24" s="10">
        <v>581.5</v>
      </c>
      <c r="D24" s="10">
        <v>33.8</v>
      </c>
      <c r="E24" s="11">
        <v>906</v>
      </c>
      <c r="F24" s="15" t="s">
        <v>32</v>
      </c>
      <c r="G24" s="7" t="s">
        <v>74</v>
      </c>
      <c r="H24" s="10">
        <v>1521.3</v>
      </c>
      <c r="I24" s="10">
        <v>162.7</v>
      </c>
      <c r="J24" s="10">
        <v>586.7</v>
      </c>
      <c r="K24" s="10">
        <v>156.6</v>
      </c>
      <c r="L24" s="10">
        <v>615.3</v>
      </c>
      <c r="M24" s="15" t="s">
        <v>32</v>
      </c>
      <c r="N24" s="9">
        <f t="shared" si="0"/>
        <v>1521.3</v>
      </c>
      <c r="O24" s="12"/>
      <c r="P24" s="12">
        <f t="shared" si="1"/>
        <v>38.22388746466838</v>
      </c>
      <c r="Q24" s="12">
        <f t="shared" si="2"/>
        <v>2.221784000525866</v>
      </c>
      <c r="R24" s="12">
        <f t="shared" si="3"/>
        <v>10.694800499572734</v>
      </c>
      <c r="S24" s="12">
        <f t="shared" si="4"/>
        <v>38.565700387826205</v>
      </c>
      <c r="T24" s="12">
        <f t="shared" si="5"/>
        <v>10.293827647406822</v>
      </c>
      <c r="U24" s="12">
        <f t="shared" si="6"/>
        <v>40.445671465194245</v>
      </c>
    </row>
    <row r="25" spans="1:21" ht="12">
      <c r="A25" s="7" t="s">
        <v>68</v>
      </c>
      <c r="B25" s="10">
        <v>6492.9</v>
      </c>
      <c r="C25" s="10">
        <v>2026.1</v>
      </c>
      <c r="D25" s="10">
        <v>313.7</v>
      </c>
      <c r="E25" s="10">
        <v>4089.5</v>
      </c>
      <c r="F25" s="10">
        <v>63.7</v>
      </c>
      <c r="G25" s="7" t="s">
        <v>68</v>
      </c>
      <c r="H25" s="10">
        <v>6492.9</v>
      </c>
      <c r="I25" s="10">
        <v>177.6</v>
      </c>
      <c r="J25" s="11">
        <v>2686</v>
      </c>
      <c r="K25" s="10">
        <v>1225.9</v>
      </c>
      <c r="L25" s="10">
        <v>2339.8</v>
      </c>
      <c r="M25" s="10">
        <v>63.7</v>
      </c>
      <c r="N25" s="9">
        <f t="shared" si="0"/>
        <v>6429.3</v>
      </c>
      <c r="O25" s="12"/>
      <c r="P25" s="12">
        <f t="shared" si="1"/>
        <v>31.51353957662576</v>
      </c>
      <c r="Q25" s="12">
        <f t="shared" si="2"/>
        <v>4.879224798967228</v>
      </c>
      <c r="R25" s="12">
        <f t="shared" si="3"/>
        <v>2.762353599925342</v>
      </c>
      <c r="S25" s="12">
        <f t="shared" si="4"/>
        <v>41.77748744031231</v>
      </c>
      <c r="T25" s="12">
        <f t="shared" si="5"/>
        <v>19.06739458416935</v>
      </c>
      <c r="U25" s="12">
        <f t="shared" si="6"/>
        <v>36.39276437559299</v>
      </c>
    </row>
    <row r="26" spans="1:21" ht="12">
      <c r="A26" s="7" t="s">
        <v>87</v>
      </c>
      <c r="B26" s="44">
        <v>149.7</v>
      </c>
      <c r="C26" s="44">
        <v>45.7</v>
      </c>
      <c r="D26" s="45">
        <f>L26-C26</f>
        <v>4.799999999999997</v>
      </c>
      <c r="E26" s="44">
        <v>93.2</v>
      </c>
      <c r="F26" s="45">
        <v>6</v>
      </c>
      <c r="G26" s="7" t="s">
        <v>87</v>
      </c>
      <c r="H26" s="44">
        <v>149.7</v>
      </c>
      <c r="I26" s="44">
        <v>11.8</v>
      </c>
      <c r="J26" s="44">
        <v>62.3</v>
      </c>
      <c r="K26" s="45">
        <v>19</v>
      </c>
      <c r="L26" s="44">
        <v>50.5</v>
      </c>
      <c r="M26" s="45">
        <v>6</v>
      </c>
      <c r="N26" s="44">
        <f t="shared" si="0"/>
        <v>143.7</v>
      </c>
      <c r="O26" s="46"/>
      <c r="P26" s="46">
        <f t="shared" si="1"/>
        <v>31.802366040361868</v>
      </c>
      <c r="Q26" s="46">
        <f t="shared" si="2"/>
        <v>3.340292275574111</v>
      </c>
      <c r="R26" s="46">
        <f t="shared" si="3"/>
        <v>8.211551844119695</v>
      </c>
      <c r="S26" s="46">
        <f t="shared" si="4"/>
        <v>43.35421016005567</v>
      </c>
      <c r="T26" s="46">
        <f t="shared" si="5"/>
        <v>13.221990257480865</v>
      </c>
      <c r="U26" s="12">
        <f t="shared" si="6"/>
        <v>35.142658315935975</v>
      </c>
    </row>
    <row r="27" spans="1:21" ht="12">
      <c r="A27" s="7" t="s">
        <v>70</v>
      </c>
      <c r="B27" s="44">
        <v>130.2</v>
      </c>
      <c r="C27" s="44">
        <v>34.4</v>
      </c>
      <c r="D27" s="45">
        <f>L27-C27</f>
        <v>2.1000000000000014</v>
      </c>
      <c r="E27" s="44">
        <v>91.1</v>
      </c>
      <c r="F27" s="47" t="s">
        <v>32</v>
      </c>
      <c r="G27" s="7" t="s">
        <v>70</v>
      </c>
      <c r="H27" s="44">
        <v>130.2</v>
      </c>
      <c r="I27" s="45">
        <f>E27-J27-K27</f>
        <v>6.199999999999996</v>
      </c>
      <c r="J27" s="44">
        <v>57.5</v>
      </c>
      <c r="K27" s="44">
        <v>27.4</v>
      </c>
      <c r="L27" s="44">
        <v>36.5</v>
      </c>
      <c r="M27" s="47" t="s">
        <v>32</v>
      </c>
      <c r="N27" s="44">
        <f t="shared" si="0"/>
        <v>127.6</v>
      </c>
      <c r="O27" s="46"/>
      <c r="P27" s="46">
        <f t="shared" si="1"/>
        <v>26.959247648902824</v>
      </c>
      <c r="Q27" s="46">
        <f t="shared" si="2"/>
        <v>1.6457680250783713</v>
      </c>
      <c r="R27" s="46">
        <f t="shared" si="3"/>
        <v>4.858934169278994</v>
      </c>
      <c r="S27" s="46">
        <f t="shared" si="4"/>
        <v>45.062695924764895</v>
      </c>
      <c r="T27" s="46">
        <f t="shared" si="5"/>
        <v>21.473354231974923</v>
      </c>
      <c r="U27" s="12">
        <f t="shared" si="6"/>
        <v>28.605015673981196</v>
      </c>
    </row>
    <row r="28" spans="1:21" ht="12">
      <c r="A28" s="7" t="s">
        <v>86</v>
      </c>
      <c r="B28" s="10">
        <v>165.9</v>
      </c>
      <c r="C28" s="10">
        <v>33.1</v>
      </c>
      <c r="D28" s="10">
        <v>3.9</v>
      </c>
      <c r="E28" s="10">
        <v>104.9</v>
      </c>
      <c r="F28" s="10">
        <v>24.1</v>
      </c>
      <c r="G28" s="7" t="s">
        <v>86</v>
      </c>
      <c r="H28" s="10">
        <v>165.9</v>
      </c>
      <c r="I28" s="10">
        <v>17.3</v>
      </c>
      <c r="J28" s="10">
        <v>29.1</v>
      </c>
      <c r="K28" s="10">
        <v>58.5</v>
      </c>
      <c r="L28" s="10">
        <v>36.9</v>
      </c>
      <c r="M28" s="10">
        <v>24.1</v>
      </c>
      <c r="N28" s="9">
        <f t="shared" si="0"/>
        <v>141.8</v>
      </c>
      <c r="O28" s="12"/>
      <c r="P28" s="12">
        <f t="shared" si="1"/>
        <v>23.342736248236953</v>
      </c>
      <c r="Q28" s="12">
        <f t="shared" si="2"/>
        <v>2.7503526093088855</v>
      </c>
      <c r="R28" s="12">
        <f t="shared" si="3"/>
        <v>12.200282087447107</v>
      </c>
      <c r="S28" s="12">
        <f t="shared" si="4"/>
        <v>20.521861777150914</v>
      </c>
      <c r="T28" s="12">
        <f t="shared" si="5"/>
        <v>41.255289139633284</v>
      </c>
      <c r="U28" s="12">
        <f t="shared" si="6"/>
        <v>26.093088857545837</v>
      </c>
    </row>
    <row r="29" spans="1:21" ht="12">
      <c r="A29" s="7" t="s">
        <v>65</v>
      </c>
      <c r="B29" s="10">
        <v>5424.7</v>
      </c>
      <c r="C29" s="10">
        <v>977.2</v>
      </c>
      <c r="D29" s="10">
        <v>76.2</v>
      </c>
      <c r="E29" s="11">
        <v>4256</v>
      </c>
      <c r="F29" s="10">
        <v>115.3</v>
      </c>
      <c r="G29" s="7" t="s">
        <v>65</v>
      </c>
      <c r="H29" s="10">
        <v>5424.7</v>
      </c>
      <c r="I29" s="10">
        <v>1459.8</v>
      </c>
      <c r="J29" s="10">
        <v>2122.5</v>
      </c>
      <c r="K29" s="10">
        <v>673.7</v>
      </c>
      <c r="L29" s="10">
        <v>1053.4</v>
      </c>
      <c r="M29" s="10">
        <v>115.3</v>
      </c>
      <c r="N29" s="9">
        <f t="shared" si="0"/>
        <v>5309.4</v>
      </c>
      <c r="O29" s="12"/>
      <c r="P29" s="12">
        <f t="shared" si="1"/>
        <v>18.40509285418315</v>
      </c>
      <c r="Q29" s="12">
        <f t="shared" si="2"/>
        <v>1.4351904169962708</v>
      </c>
      <c r="R29" s="12">
        <f t="shared" si="3"/>
        <v>27.494632161826193</v>
      </c>
      <c r="S29" s="12">
        <f t="shared" si="4"/>
        <v>39.976268504915815</v>
      </c>
      <c r="T29" s="12">
        <f t="shared" si="5"/>
        <v>12.688816062078578</v>
      </c>
      <c r="U29" s="12">
        <f t="shared" si="6"/>
        <v>19.84028327117942</v>
      </c>
    </row>
    <row r="30" spans="1:21" ht="12">
      <c r="A30" s="7" t="s">
        <v>84</v>
      </c>
      <c r="B30" s="10">
        <v>103.3</v>
      </c>
      <c r="C30" s="10">
        <v>17.1</v>
      </c>
      <c r="D30" s="10">
        <v>2.9</v>
      </c>
      <c r="E30" s="10">
        <v>83.3</v>
      </c>
      <c r="F30" s="15" t="s">
        <v>32</v>
      </c>
      <c r="G30" s="7" t="s">
        <v>84</v>
      </c>
      <c r="H30" s="10">
        <v>103.3</v>
      </c>
      <c r="I30" s="10">
        <v>4.4</v>
      </c>
      <c r="J30" s="10">
        <v>13.4</v>
      </c>
      <c r="K30" s="10">
        <v>65.5</v>
      </c>
      <c r="L30" s="11">
        <v>20</v>
      </c>
      <c r="M30" s="15" t="s">
        <v>32</v>
      </c>
      <c r="N30" s="9">
        <f t="shared" si="0"/>
        <v>103.3</v>
      </c>
      <c r="O30" s="12"/>
      <c r="P30" s="12">
        <f t="shared" si="1"/>
        <v>16.55372700871249</v>
      </c>
      <c r="Q30" s="12">
        <f t="shared" si="2"/>
        <v>2.8073572120038723</v>
      </c>
      <c r="R30" s="12">
        <f t="shared" si="3"/>
        <v>4.2594385285576</v>
      </c>
      <c r="S30" s="12">
        <f t="shared" si="4"/>
        <v>12.971926427879962</v>
      </c>
      <c r="T30" s="12">
        <f t="shared" si="5"/>
        <v>63.40755082284608</v>
      </c>
      <c r="U30" s="12">
        <f t="shared" si="6"/>
        <v>19.36108422071636</v>
      </c>
    </row>
    <row r="31" spans="1:21" ht="12">
      <c r="A31" s="7" t="s">
        <v>82</v>
      </c>
      <c r="B31" s="9">
        <v>358.1</v>
      </c>
      <c r="C31" s="8">
        <v>52</v>
      </c>
      <c r="D31" s="9">
        <v>7.6</v>
      </c>
      <c r="E31" s="9">
        <v>274.1</v>
      </c>
      <c r="F31" s="9">
        <v>24.3</v>
      </c>
      <c r="G31" s="7" t="s">
        <v>82</v>
      </c>
      <c r="H31" s="9">
        <v>358.1</v>
      </c>
      <c r="I31" s="9">
        <v>29.2</v>
      </c>
      <c r="J31" s="9">
        <v>164.4</v>
      </c>
      <c r="K31" s="9">
        <v>80.5</v>
      </c>
      <c r="L31" s="9">
        <v>59.6</v>
      </c>
      <c r="M31" s="9">
        <v>24.3</v>
      </c>
      <c r="N31" s="9">
        <f t="shared" si="0"/>
        <v>333.70000000000005</v>
      </c>
      <c r="O31" s="12"/>
      <c r="P31" s="12">
        <f t="shared" si="1"/>
        <v>15.582858855259213</v>
      </c>
      <c r="Q31" s="12">
        <f t="shared" si="2"/>
        <v>2.277494755768654</v>
      </c>
      <c r="R31" s="12">
        <f t="shared" si="3"/>
        <v>8.75037458795325</v>
      </c>
      <c r="S31" s="12">
        <f t="shared" si="4"/>
        <v>49.2658076116272</v>
      </c>
      <c r="T31" s="12">
        <f t="shared" si="5"/>
        <v>24.123464189391665</v>
      </c>
      <c r="U31" s="12">
        <f t="shared" si="6"/>
        <v>17.86035361102787</v>
      </c>
    </row>
    <row r="32" spans="1:21" ht="12">
      <c r="A32" s="7" t="s">
        <v>72</v>
      </c>
      <c r="B32" s="9">
        <v>6239.1</v>
      </c>
      <c r="C32" s="9">
        <v>1020.8</v>
      </c>
      <c r="D32" s="9">
        <v>34.1</v>
      </c>
      <c r="E32" s="9">
        <v>4982.1</v>
      </c>
      <c r="F32" s="9">
        <v>202.1</v>
      </c>
      <c r="G32" s="7" t="s">
        <v>72</v>
      </c>
      <c r="H32" s="9">
        <v>6239.1</v>
      </c>
      <c r="I32" s="9">
        <v>145.7</v>
      </c>
      <c r="J32" s="9">
        <v>3538.6</v>
      </c>
      <c r="K32" s="9">
        <v>1297.8</v>
      </c>
      <c r="L32" s="8">
        <v>1055</v>
      </c>
      <c r="M32" s="9">
        <v>202.1</v>
      </c>
      <c r="N32" s="9">
        <f t="shared" si="0"/>
        <v>6037.1</v>
      </c>
      <c r="O32" s="12"/>
      <c r="P32" s="12">
        <f t="shared" si="1"/>
        <v>16.908780705968095</v>
      </c>
      <c r="Q32" s="12">
        <f t="shared" si="2"/>
        <v>0.5648407347898825</v>
      </c>
      <c r="R32" s="12">
        <f t="shared" si="3"/>
        <v>2.413410412284043</v>
      </c>
      <c r="S32" s="12">
        <f t="shared" si="4"/>
        <v>58.61423531165625</v>
      </c>
      <c r="T32" s="12">
        <f t="shared" si="5"/>
        <v>21.497076410859517</v>
      </c>
      <c r="U32" s="12">
        <f t="shared" si="6"/>
        <v>17.473621440757977</v>
      </c>
    </row>
    <row r="33" spans="1:21" ht="12">
      <c r="A33" s="7" t="s">
        <v>85</v>
      </c>
      <c r="B33" s="44">
        <v>180.3</v>
      </c>
      <c r="C33" s="44">
        <v>29.2</v>
      </c>
      <c r="D33" s="45">
        <f>L33-C33</f>
        <v>0</v>
      </c>
      <c r="E33" s="44">
        <v>151.1</v>
      </c>
      <c r="F33" s="47" t="s">
        <v>32</v>
      </c>
      <c r="G33" s="7" t="s">
        <v>85</v>
      </c>
      <c r="H33" s="44">
        <v>180.3</v>
      </c>
      <c r="I33" s="44">
        <v>21.5</v>
      </c>
      <c r="J33" s="45">
        <v>50</v>
      </c>
      <c r="K33" s="44">
        <v>79.6</v>
      </c>
      <c r="L33" s="44">
        <v>29.2</v>
      </c>
      <c r="M33" s="47" t="s">
        <v>32</v>
      </c>
      <c r="N33" s="44">
        <f t="shared" si="0"/>
        <v>180.29999999999998</v>
      </c>
      <c r="O33" s="46"/>
      <c r="P33" s="46">
        <f t="shared" si="1"/>
        <v>16.195230171935666</v>
      </c>
      <c r="Q33" s="46">
        <f t="shared" si="2"/>
        <v>0</v>
      </c>
      <c r="R33" s="46">
        <f t="shared" si="3"/>
        <v>11.92457016084304</v>
      </c>
      <c r="S33" s="46">
        <f t="shared" si="4"/>
        <v>27.731558513588467</v>
      </c>
      <c r="T33" s="46">
        <f t="shared" si="5"/>
        <v>44.14864115363283</v>
      </c>
      <c r="U33" s="12">
        <f t="shared" si="6"/>
        <v>16.195230171935666</v>
      </c>
    </row>
    <row r="34" spans="1:21" ht="12">
      <c r="A34" s="7" t="s">
        <v>81</v>
      </c>
      <c r="B34" s="44">
        <v>883.3</v>
      </c>
      <c r="C34" s="44">
        <v>110.7</v>
      </c>
      <c r="D34" s="45">
        <f>L34-C34</f>
        <v>5.8999999999999915</v>
      </c>
      <c r="E34" s="44">
        <v>733.9</v>
      </c>
      <c r="F34" s="44">
        <v>32.8</v>
      </c>
      <c r="G34" s="7" t="s">
        <v>81</v>
      </c>
      <c r="H34" s="44">
        <v>883.3</v>
      </c>
      <c r="I34" s="44">
        <v>20.2</v>
      </c>
      <c r="J34" s="44">
        <v>600.7</v>
      </c>
      <c r="K34" s="44">
        <v>112.9</v>
      </c>
      <c r="L34" s="44">
        <v>116.6</v>
      </c>
      <c r="M34" s="44">
        <v>32.8</v>
      </c>
      <c r="N34" s="44">
        <f t="shared" si="0"/>
        <v>850.5</v>
      </c>
      <c r="O34" s="46"/>
      <c r="P34" s="46">
        <f t="shared" si="1"/>
        <v>13.015873015873018</v>
      </c>
      <c r="Q34" s="46">
        <f t="shared" si="2"/>
        <v>0.6937095825984705</v>
      </c>
      <c r="R34" s="46">
        <f t="shared" si="3"/>
        <v>2.375073486184597</v>
      </c>
      <c r="S34" s="46">
        <f t="shared" si="4"/>
        <v>70.62904174015286</v>
      </c>
      <c r="T34" s="46">
        <f t="shared" si="5"/>
        <v>13.2745443856555</v>
      </c>
      <c r="U34" s="12">
        <f t="shared" si="6"/>
        <v>13.709582598471489</v>
      </c>
    </row>
    <row r="35" spans="1:21" ht="12">
      <c r="A35" s="7" t="s">
        <v>77</v>
      </c>
      <c r="B35" s="45">
        <v>588</v>
      </c>
      <c r="C35" s="44">
        <v>75.2</v>
      </c>
      <c r="D35" s="45">
        <f>L35-C35</f>
        <v>0.5999999999999943</v>
      </c>
      <c r="E35" s="44">
        <v>489.1</v>
      </c>
      <c r="F35" s="44">
        <v>23.2</v>
      </c>
      <c r="G35" s="7" t="s">
        <v>77</v>
      </c>
      <c r="H35" s="45">
        <v>588</v>
      </c>
      <c r="I35" s="44">
        <v>78.1</v>
      </c>
      <c r="J35" s="44">
        <v>208.6</v>
      </c>
      <c r="K35" s="44">
        <v>202.3</v>
      </c>
      <c r="L35" s="44">
        <v>75.8</v>
      </c>
      <c r="M35" s="44">
        <v>23.2</v>
      </c>
      <c r="N35" s="44">
        <f t="shared" si="0"/>
        <v>564.9</v>
      </c>
      <c r="O35" s="46"/>
      <c r="P35" s="46">
        <f t="shared" si="1"/>
        <v>13.312090635510712</v>
      </c>
      <c r="Q35" s="46">
        <f t="shared" si="2"/>
        <v>0.10621348911311636</v>
      </c>
      <c r="R35" s="46">
        <f t="shared" si="3"/>
        <v>13.825455832890777</v>
      </c>
      <c r="S35" s="46">
        <f t="shared" si="4"/>
        <v>36.926889714993806</v>
      </c>
      <c r="T35" s="46">
        <f t="shared" si="5"/>
        <v>35.811648079306075</v>
      </c>
      <c r="U35" s="12">
        <f t="shared" si="6"/>
        <v>13.418304124623829</v>
      </c>
    </row>
    <row r="36" spans="1:21" ht="12">
      <c r="A36" s="7" t="s">
        <v>170</v>
      </c>
      <c r="B36" s="44">
        <v>26.5</v>
      </c>
      <c r="C36" s="47" t="s">
        <v>32</v>
      </c>
      <c r="D36" s="47" t="s">
        <v>32</v>
      </c>
      <c r="E36" s="44">
        <v>23.3</v>
      </c>
      <c r="F36" s="47" t="s">
        <v>32</v>
      </c>
      <c r="G36" s="7" t="s">
        <v>170</v>
      </c>
      <c r="H36" s="44">
        <v>26.5</v>
      </c>
      <c r="I36" s="45">
        <f>E36-K36-J36</f>
        <v>1.1999999999999993</v>
      </c>
      <c r="J36" s="44">
        <v>9.3</v>
      </c>
      <c r="K36" s="44">
        <v>12.8</v>
      </c>
      <c r="L36" s="47" t="s">
        <v>32</v>
      </c>
      <c r="M36" s="47" t="s">
        <v>32</v>
      </c>
      <c r="N36" s="44"/>
      <c r="O36" s="46">
        <f>100-R36-S36-T36</f>
        <v>12.075471698113205</v>
      </c>
      <c r="P36" s="46"/>
      <c r="Q36" s="46"/>
      <c r="R36" s="46">
        <f>I36/$H36*100</f>
        <v>4.52830188679245</v>
      </c>
      <c r="S36" s="46">
        <f>J36/$H36*100</f>
        <v>35.09433962264151</v>
      </c>
      <c r="T36" s="46">
        <f>K36/$H36*100</f>
        <v>48.301886792452834</v>
      </c>
      <c r="U36" s="12">
        <f>O36</f>
        <v>12.075471698113205</v>
      </c>
    </row>
    <row r="37" spans="1:21" ht="12">
      <c r="A37" s="7" t="s">
        <v>83</v>
      </c>
      <c r="B37" s="44">
        <v>208.8</v>
      </c>
      <c r="C37" s="44">
        <v>12.1</v>
      </c>
      <c r="D37" s="44">
        <v>6.2</v>
      </c>
      <c r="E37" s="44">
        <v>190.5</v>
      </c>
      <c r="F37" s="47" t="s">
        <v>32</v>
      </c>
      <c r="G37" s="7" t="s">
        <v>83</v>
      </c>
      <c r="H37" s="44">
        <v>208.8</v>
      </c>
      <c r="I37" s="44">
        <v>4.5</v>
      </c>
      <c r="J37" s="44">
        <v>154.6</v>
      </c>
      <c r="K37" s="44">
        <v>31.4</v>
      </c>
      <c r="L37" s="44">
        <v>18.3</v>
      </c>
      <c r="M37" s="47" t="s">
        <v>32</v>
      </c>
      <c r="N37" s="44">
        <f>E37+L37</f>
        <v>208.8</v>
      </c>
      <c r="O37" s="46"/>
      <c r="P37" s="46">
        <f>C37/N37*100</f>
        <v>5.795019157088122</v>
      </c>
      <c r="Q37" s="46">
        <f>D37/N37*100</f>
        <v>2.9693486590038316</v>
      </c>
      <c r="R37" s="46">
        <f>I37/N37*100</f>
        <v>2.155172413793103</v>
      </c>
      <c r="S37" s="46">
        <f>J37/N37*100</f>
        <v>74.04214559386972</v>
      </c>
      <c r="T37" s="46">
        <f>K37/N37*100</f>
        <v>15.03831417624521</v>
      </c>
      <c r="U37" s="12">
        <f>P37+Q37</f>
        <v>8.764367816091953</v>
      </c>
    </row>
    <row r="38" spans="1:21" ht="12">
      <c r="A38" s="7" t="s">
        <v>88</v>
      </c>
      <c r="B38" s="44">
        <v>109.8</v>
      </c>
      <c r="C38" s="44">
        <v>6.6</v>
      </c>
      <c r="D38" s="44">
        <v>2.3</v>
      </c>
      <c r="E38" s="44">
        <v>100.9</v>
      </c>
      <c r="F38" s="47" t="s">
        <v>32</v>
      </c>
      <c r="G38" s="7" t="s">
        <v>88</v>
      </c>
      <c r="H38" s="44">
        <v>109.8</v>
      </c>
      <c r="I38" s="45">
        <f>E38-J38-K38</f>
        <v>1.000000000000007</v>
      </c>
      <c r="J38" s="45">
        <v>61</v>
      </c>
      <c r="K38" s="44">
        <v>38.9</v>
      </c>
      <c r="L38" s="44">
        <v>8.9</v>
      </c>
      <c r="M38" s="47" t="s">
        <v>32</v>
      </c>
      <c r="N38" s="44">
        <f>E38+L38</f>
        <v>109.80000000000001</v>
      </c>
      <c r="O38" s="46"/>
      <c r="P38" s="46">
        <f>C38/N38*100</f>
        <v>6.010928961748633</v>
      </c>
      <c r="Q38" s="46">
        <f>D38/N38*100</f>
        <v>2.09471766848816</v>
      </c>
      <c r="R38" s="46">
        <f>I38/N38*100</f>
        <v>0.910746812386163</v>
      </c>
      <c r="S38" s="46">
        <f>J38/N38*100</f>
        <v>55.55555555555555</v>
      </c>
      <c r="T38" s="46">
        <f>K38/N38*100</f>
        <v>35.42805100182149</v>
      </c>
      <c r="U38" s="12">
        <f>P38+Q38</f>
        <v>8.105646630236793</v>
      </c>
    </row>
    <row r="39" spans="1:21" ht="12">
      <c r="A39" s="7" t="s">
        <v>79</v>
      </c>
      <c r="B39" s="44">
        <v>580.6</v>
      </c>
      <c r="C39" s="44">
        <v>31.5</v>
      </c>
      <c r="D39" s="45">
        <f>L39-C39</f>
        <v>2.6000000000000014</v>
      </c>
      <c r="E39" s="44">
        <v>543.6</v>
      </c>
      <c r="F39" s="47" t="s">
        <v>32</v>
      </c>
      <c r="G39" s="7" t="s">
        <v>79</v>
      </c>
      <c r="H39" s="44">
        <v>580.6</v>
      </c>
      <c r="I39" s="45">
        <f>E39-J39-K39</f>
        <v>5.400000000000006</v>
      </c>
      <c r="J39" s="44">
        <v>467.3</v>
      </c>
      <c r="K39" s="44">
        <v>70.9</v>
      </c>
      <c r="L39" s="44">
        <v>34.1</v>
      </c>
      <c r="M39" s="47" t="s">
        <v>32</v>
      </c>
      <c r="N39" s="44">
        <f>E39+L39</f>
        <v>577.7</v>
      </c>
      <c r="O39" s="46"/>
      <c r="P39" s="46">
        <f>C39/N39*100</f>
        <v>5.452657088454214</v>
      </c>
      <c r="Q39" s="46">
        <f>D39/N39*100</f>
        <v>0.45006058507876084</v>
      </c>
      <c r="R39" s="46">
        <f>I39/N39*100</f>
        <v>0.9347412151635806</v>
      </c>
      <c r="S39" s="46">
        <f>J39/N39*100</f>
        <v>80.88973515665569</v>
      </c>
      <c r="T39" s="46">
        <f>K39/N39*100</f>
        <v>12.27280595464774</v>
      </c>
      <c r="U39" s="12">
        <f>P39+Q39</f>
        <v>5.902717673532975</v>
      </c>
    </row>
    <row r="40" spans="1:21" ht="12">
      <c r="A40" s="7" t="s">
        <v>78</v>
      </c>
      <c r="B40" s="45">
        <v>325</v>
      </c>
      <c r="C40" s="47" t="s">
        <v>32</v>
      </c>
      <c r="D40" s="47" t="s">
        <v>32</v>
      </c>
      <c r="E40" s="44">
        <v>324.6</v>
      </c>
      <c r="F40" s="47" t="s">
        <v>32</v>
      </c>
      <c r="G40" s="7" t="s">
        <v>78</v>
      </c>
      <c r="H40" s="45">
        <v>325</v>
      </c>
      <c r="I40" s="45">
        <f>E40-J40-K40</f>
        <v>2.900000000000034</v>
      </c>
      <c r="J40" s="44">
        <v>304.7</v>
      </c>
      <c r="K40" s="45">
        <v>17</v>
      </c>
      <c r="L40" s="45">
        <f>H40-(I40+J40+K40)</f>
        <v>0.39999999999997726</v>
      </c>
      <c r="M40" s="47" t="s">
        <v>32</v>
      </c>
      <c r="N40" s="44">
        <f>E40+L40</f>
        <v>325</v>
      </c>
      <c r="O40" s="46"/>
      <c r="P40" s="46"/>
      <c r="Q40" s="46"/>
      <c r="R40" s="46">
        <f>I40/N40*100</f>
        <v>0.8923076923077028</v>
      </c>
      <c r="S40" s="46">
        <f>J40/N40*100</f>
        <v>93.75384615384615</v>
      </c>
      <c r="T40" s="46">
        <f>K40/N40*100</f>
        <v>5.230769230769231</v>
      </c>
      <c r="U40" s="12">
        <f>P40+Q40</f>
        <v>0</v>
      </c>
    </row>
    <row r="41" spans="1:21" ht="12">
      <c r="A41" s="7"/>
      <c r="B41" s="9"/>
      <c r="C41" s="9"/>
      <c r="D41" s="9"/>
      <c r="E41" s="9"/>
      <c r="F41" s="9"/>
      <c r="G41" s="7"/>
      <c r="H41" s="9"/>
      <c r="I41" s="9"/>
      <c r="J41" s="9"/>
      <c r="K41" s="9"/>
      <c r="L41" s="9"/>
      <c r="M41" s="9"/>
      <c r="N41" s="9"/>
      <c r="O41" s="12"/>
      <c r="P41" s="12"/>
      <c r="Q41" s="12"/>
      <c r="R41" s="12"/>
      <c r="S41" s="12"/>
      <c r="T41" s="12"/>
      <c r="U41" s="12"/>
    </row>
    <row r="42" spans="1:21" ht="12">
      <c r="A42" s="7" t="s">
        <v>89</v>
      </c>
      <c r="B42" s="10">
        <v>809.5</v>
      </c>
      <c r="C42" s="10">
        <v>183.6</v>
      </c>
      <c r="D42" s="10">
        <v>257.4</v>
      </c>
      <c r="E42" s="10">
        <v>286.4</v>
      </c>
      <c r="F42" s="10">
        <v>82.1</v>
      </c>
      <c r="G42" s="7" t="s">
        <v>89</v>
      </c>
      <c r="H42" s="10">
        <v>809.5</v>
      </c>
      <c r="I42" s="10">
        <v>29.6</v>
      </c>
      <c r="J42" s="10">
        <v>164.8</v>
      </c>
      <c r="K42" s="11">
        <v>92</v>
      </c>
      <c r="L42" s="11">
        <v>441</v>
      </c>
      <c r="M42" s="10">
        <v>82.1</v>
      </c>
      <c r="N42" s="9">
        <f aca="true" t="shared" si="7" ref="N42:N43">E42+L42</f>
        <v>727.4</v>
      </c>
      <c r="O42" s="12"/>
      <c r="P42" s="12">
        <f>C42/N42*100</f>
        <v>25.24058289799285</v>
      </c>
      <c r="Q42" s="12">
        <f>D42/N42*100</f>
        <v>35.386307396205666</v>
      </c>
      <c r="R42" s="12">
        <f>I42/N42*100</f>
        <v>4.069287874621941</v>
      </c>
      <c r="S42" s="12">
        <f>J42/N42*100</f>
        <v>22.65603519384108</v>
      </c>
      <c r="T42" s="12">
        <f>K42/N42*100</f>
        <v>12.647786637338465</v>
      </c>
      <c r="U42" s="12">
        <f aca="true" t="shared" si="8" ref="U42:U43">P42+Q42</f>
        <v>60.62689029419852</v>
      </c>
    </row>
    <row r="43" spans="1:21" ht="12">
      <c r="A43" s="7" t="s">
        <v>90</v>
      </c>
      <c r="B43" s="9">
        <v>2133.9</v>
      </c>
      <c r="C43" s="9">
        <v>803.1</v>
      </c>
      <c r="D43" s="9">
        <v>33.2</v>
      </c>
      <c r="E43" s="9">
        <v>1264.1</v>
      </c>
      <c r="F43" s="9">
        <v>33.6</v>
      </c>
      <c r="G43" s="7" t="s">
        <v>90</v>
      </c>
      <c r="H43" s="9">
        <v>2133.9</v>
      </c>
      <c r="I43" s="9">
        <v>31.4</v>
      </c>
      <c r="J43" s="9">
        <v>903.1</v>
      </c>
      <c r="K43" s="9">
        <v>329.6</v>
      </c>
      <c r="L43" s="9">
        <v>836.3</v>
      </c>
      <c r="M43" s="9">
        <v>33.6</v>
      </c>
      <c r="N43" s="9">
        <f t="shared" si="7"/>
        <v>2100.3999999999996</v>
      </c>
      <c r="O43" s="12"/>
      <c r="P43" s="12">
        <f>C43/N43*100</f>
        <v>38.23557417634737</v>
      </c>
      <c r="Q43" s="12">
        <f>D43/N43*100</f>
        <v>1.5806513045134265</v>
      </c>
      <c r="R43" s="12">
        <f>I43/N43*100</f>
        <v>1.4949533422205297</v>
      </c>
      <c r="S43" s="12">
        <f>J43/N43*100</f>
        <v>42.9965720815083</v>
      </c>
      <c r="T43" s="12">
        <f>K43/N43*100</f>
        <v>15.692249095410402</v>
      </c>
      <c r="U43" s="12">
        <f t="shared" si="8"/>
        <v>39.816225480860794</v>
      </c>
    </row>
    <row r="45" spans="1:7" ht="12">
      <c r="A45" s="3" t="s">
        <v>31</v>
      </c>
      <c r="G45" s="3" t="s">
        <v>31</v>
      </c>
    </row>
    <row r="46" spans="1:8" ht="12">
      <c r="A46" s="3" t="s">
        <v>32</v>
      </c>
      <c r="B46" s="1" t="s">
        <v>33</v>
      </c>
      <c r="G46" s="3" t="s">
        <v>32</v>
      </c>
      <c r="H46" s="1" t="s">
        <v>33</v>
      </c>
    </row>
    <row r="49" ht="11.45" customHeight="1">
      <c r="L49" s="12"/>
    </row>
    <row r="50" ht="11.45" customHeight="1">
      <c r="A50" s="2" t="s">
        <v>171</v>
      </c>
    </row>
    <row r="51" spans="1:12" ht="11.45" customHeight="1">
      <c r="A51" s="2" t="s">
        <v>172</v>
      </c>
      <c r="L51" s="56"/>
    </row>
    <row r="53" ht="11.45" customHeight="1">
      <c r="A53" s="2" t="s">
        <v>173</v>
      </c>
    </row>
    <row r="54" ht="11.45" customHeight="1">
      <c r="A54" s="2" t="s">
        <v>48</v>
      </c>
    </row>
    <row r="55" ht="11.45" customHeight="1">
      <c r="A55" s="2" t="s">
        <v>174</v>
      </c>
    </row>
  </sheetData>
  <mergeCells count="2">
    <mergeCell ref="P12:Q12"/>
    <mergeCell ref="R12:T1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ATANASOV Dilyan (ESTAT)</dc:creator>
  <cp:keywords/>
  <dc:description/>
  <cp:lastModifiedBy>ATANASOV Dilyan (ESTAT)</cp:lastModifiedBy>
  <dcterms:created xsi:type="dcterms:W3CDTF">2023-02-06T16:22:20Z</dcterms:created>
  <dcterms:modified xsi:type="dcterms:W3CDTF">2023-03-22T10:56:02Z</dcterms:modified>
  <cp:category/>
  <cp:version/>
  <cp:contentType/>
  <cp:contentStatus/>
</cp:coreProperties>
</file>