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0" yWindow="0" windowWidth="19155" windowHeight="6570" tabRatio="587" activeTab="0"/>
  </bookViews>
  <sheets>
    <sheet name="Figure 1 Schematic presentation" sheetId="5" r:id="rId1"/>
    <sheet name="Figure 2 EU" sheetId="6" r:id="rId2"/>
    <sheet name="Figure 3 15-29" sheetId="16" r:id="rId3"/>
    <sheet name="Figure 4 15-34" sheetId="15" r:id="rId4"/>
    <sheet name="Figure 5 Romania" sheetId="17" r:id="rId5"/>
    <sheet name="Figure 6 Cyprus" sheetId="18" r:id="rId6"/>
    <sheet name="Figure 7 Italy" sheetId="19" r:id="rId7"/>
    <sheet name="Figure 8 Belgium" sheetId="20" r:id="rId8"/>
    <sheet name="Figure 9 Ireland" sheetId="21" r:id="rId9"/>
    <sheet name="Figure 10 the Netherlands" sheetId="22" r:id="rId10"/>
    <sheet name="Figure 11" sheetId="24" r:id="rId11"/>
    <sheet name="Figure 12" sheetId="23" r:id="rId12"/>
  </sheets>
  <definedNames/>
  <calcPr calcId="162913"/>
</workbook>
</file>

<file path=xl/sharedStrings.xml><?xml version="1.0" encoding="utf-8"?>
<sst xmlns="http://schemas.openxmlformats.org/spreadsheetml/2006/main" count="205" uniqueCount="127">
  <si>
    <t>Unemployed</t>
  </si>
  <si>
    <t>Employed</t>
  </si>
  <si>
    <t>Outside the labour force</t>
  </si>
  <si>
    <t>001.EU-27_2020</t>
  </si>
  <si>
    <t>EU</t>
  </si>
  <si>
    <t>101.BE</t>
  </si>
  <si>
    <t>102.BG</t>
  </si>
  <si>
    <t>103.CZ</t>
  </si>
  <si>
    <t>104.DK</t>
  </si>
  <si>
    <t>105.DE</t>
  </si>
  <si>
    <t>106.EE</t>
  </si>
  <si>
    <t>107.IE</t>
  </si>
  <si>
    <t>108.EL</t>
  </si>
  <si>
    <t>109.ES</t>
  </si>
  <si>
    <t>110.FR</t>
  </si>
  <si>
    <t>111.HR</t>
  </si>
  <si>
    <t>112.IT</t>
  </si>
  <si>
    <t>113.CY</t>
  </si>
  <si>
    <t>114.LV</t>
  </si>
  <si>
    <t>115.LT</t>
  </si>
  <si>
    <t>116.LU</t>
  </si>
  <si>
    <t>117.HU</t>
  </si>
  <si>
    <t>118.MT</t>
  </si>
  <si>
    <t>119.NL</t>
  </si>
  <si>
    <t>120.AT</t>
  </si>
  <si>
    <t>121.PL</t>
  </si>
  <si>
    <t>122.PT</t>
  </si>
  <si>
    <t>123.RO</t>
  </si>
  <si>
    <t>124.SI</t>
  </si>
  <si>
    <t>125.SK</t>
  </si>
  <si>
    <t>126.FI</t>
  </si>
  <si>
    <t>127.SE</t>
  </si>
  <si>
    <t>201.IS</t>
  </si>
  <si>
    <t>202.NO</t>
  </si>
  <si>
    <t>203.CH</t>
  </si>
  <si>
    <t>303.RS</t>
  </si>
  <si>
    <t>Grand Total</t>
  </si>
  <si>
    <t>Row Labels</t>
  </si>
  <si>
    <t>In education - Employed</t>
  </si>
  <si>
    <t>In education - Unemployed</t>
  </si>
  <si>
    <t>In education - Outside the labour force</t>
  </si>
  <si>
    <t>Not in education - Employed</t>
  </si>
  <si>
    <t>Not in education - Unemployed</t>
  </si>
  <si>
    <t>Not in education - Outside the labour force</t>
  </si>
  <si>
    <t>Men</t>
  </si>
  <si>
    <t>Women</t>
  </si>
  <si>
    <t>(in % of the population)</t>
  </si>
  <si>
    <t>(% of the population in formal education, age group 15-29)</t>
  </si>
  <si>
    <t>Source: Eurostat, EU Labour Force Survey, special extraction made for this article</t>
  </si>
  <si>
    <t xml:space="preserve">Youth unemployment ratio 15-34
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</si>
  <si>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</si>
  <si>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</si>
  <si>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</si>
  <si>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</si>
  <si>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</si>
  <si>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</si>
  <si>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</si>
  <si>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</si>
  <si>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</si>
  <si>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</si>
  <si>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</si>
  <si>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</si>
  <si>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</si>
  <si>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</si>
  <si>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</si>
  <si>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</si>
  <si>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</si>
  <si>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</si>
  <si>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</si>
  <si>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</si>
  <si>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</si>
  <si>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</si>
  <si>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</si>
  <si>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</si>
  <si>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</si>
  <si>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</si>
  <si>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</si>
  <si>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</si>
  <si>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NO</t>
  </si>
  <si>
    <t>CH</t>
  </si>
  <si>
    <t>RS</t>
  </si>
  <si>
    <t>Share of youth 15-34 simultaneously in education and in the labour market</t>
  </si>
  <si>
    <t xml:space="preserve">Youth unemployment ratio 15-29
</t>
  </si>
  <si>
    <t xml:space="preserve">Share of youth 15-29 simultaneously in education and in the labour market
</t>
  </si>
  <si>
    <t>Country grouping according to the structure of the youth population aged 15-34, 2022</t>
  </si>
  <si>
    <t>Country grouping according to the structure of the youth population aged 15-29, 2022</t>
  </si>
  <si>
    <t>Young people by participation in education and/or the labour market, sex and age, EU, 2022</t>
  </si>
  <si>
    <t>15-19 years</t>
  </si>
  <si>
    <t>20-24 years</t>
  </si>
  <si>
    <t>25-29 years</t>
  </si>
  <si>
    <t>COUNTRY_ORDER</t>
  </si>
  <si>
    <t>LIMIT_A</t>
  </si>
  <si>
    <t>LIMIT_B</t>
  </si>
  <si>
    <t>Netherlands</t>
  </si>
  <si>
    <t>Denmark</t>
  </si>
  <si>
    <t>Finland</t>
  </si>
  <si>
    <t>Germany</t>
  </si>
  <si>
    <t>Austria</t>
  </si>
  <si>
    <t>Sweden</t>
  </si>
  <si>
    <t>Ireland</t>
  </si>
  <si>
    <t>Estonia</t>
  </si>
  <si>
    <t>Malta</t>
  </si>
  <si>
    <t>Slovenia</t>
  </si>
  <si>
    <t>France</t>
  </si>
  <si>
    <t>Luxembourg</t>
  </si>
  <si>
    <t>Cyprus</t>
  </si>
  <si>
    <t>Spain</t>
  </si>
  <si>
    <t>Lithuania</t>
  </si>
  <si>
    <t>Belgium</t>
  </si>
  <si>
    <t>Latvia</t>
  </si>
  <si>
    <t>Poland</t>
  </si>
  <si>
    <t>Portugal</t>
  </si>
  <si>
    <t>Croatia</t>
  </si>
  <si>
    <t>Czechia</t>
  </si>
  <si>
    <t>Italy</t>
  </si>
  <si>
    <t>Greece</t>
  </si>
  <si>
    <t>Bulgaria</t>
  </si>
  <si>
    <t>Hungary</t>
  </si>
  <si>
    <t>Slovakia</t>
  </si>
  <si>
    <t>Romania</t>
  </si>
  <si>
    <t>Iceland</t>
  </si>
  <si>
    <t>Switzerland</t>
  </si>
  <si>
    <t>Norway</t>
  </si>
  <si>
    <t>Serbia</t>
  </si>
  <si>
    <t>Low data reliability for unemployed people: Bulgaria (not shown), Croatia, Cyprus, Latvia (not shown), Lithuania, Hungary, Malta, Romania, Slovakia (not shown) and Slovenia</t>
  </si>
  <si>
    <t>EA</t>
  </si>
  <si>
    <t>Young people in formal education by labour status,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</si>
</sst>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9" fillId="33" borderId="0" xfId="0" applyFont="1" applyFill="1"/>
    <xf numFmtId="0" fontId="19" fillId="33" borderId="10" xfId="0" applyFont="1" applyFill="1" applyBorder="1"/>
    <xf numFmtId="164" fontId="18" fillId="0" borderId="0" xfId="0" applyNumberFormat="1" applyFont="1"/>
    <xf numFmtId="0" fontId="18" fillId="0" borderId="0" xfId="0" applyFont="1" applyAlignment="1">
      <alignment horizontal="left"/>
    </xf>
    <xf numFmtId="164" fontId="18" fillId="30" borderId="0" xfId="0" applyNumberFormat="1" applyFont="1" applyFill="1"/>
    <xf numFmtId="0" fontId="18" fillId="30" borderId="0" xfId="0" applyFont="1" applyFill="1"/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NumberFormat="1" applyFont="1"/>
    <xf numFmtId="165" fontId="18" fillId="0" borderId="0" xfId="15" applyNumberFormat="1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grouping according to the structure of the youth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15-29, 2022</a:t>
            </a:r>
          </a:p>
        </c:rich>
      </c:tx>
      <c:layout>
        <c:manualLayout>
          <c:xMode val="edge"/>
          <c:yMode val="edge"/>
          <c:x val="0.004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25"/>
          <c:y val="0.13975"/>
          <c:w val="0.88825"/>
          <c:h val="0.65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3 15-29'!$O$7:$O$39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>
                <a:noFill/>
                <a:round/>
              </a:ln>
            </c:spPr>
            <c:marker>
              <c:symbol val="diamond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ymbol val="diamond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8"/>
                  <c:y val="-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371e7f-268c-46e2-9869-ef5e25d2fb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0525"/>
                  <c:y val="-0.02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9a8a61-2839-4b44-80e1-9e9cb429cb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622156-8198-45d5-96e1-f30620df44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84dd91-56d2-4038-8153-60f0a6ebb7e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06d259-efb2-4615-9858-ffe14b88b91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e4d8f6-d18e-4377-a56b-c33bb40ced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08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8ab4b1-6ed6-45ce-9227-38d250431e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8ea621-baee-4f27-8597-41b25a147f6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15e497-8243-4aca-afeb-468eddb3826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cd5cbe-6737-4037-9828-ed48446baad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33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f875fd-7098-46ba-9516-ac124461000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4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173cf5-93e1-4056-96cc-3059c9dc469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7dbef1-1d9e-4cc0-a552-7f311dc318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2d34d3-d565-46dc-9a4a-f17b2f3cd6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da4968-b6ba-4e8b-b5b8-e1377342c78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61558e-b7a1-41ab-87bb-17359da6a0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81d4fc-da92-4ec8-b136-02330b6a10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86ca70-075b-47d7-a9ca-4273827927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345b1f-f2d8-45c2-91e8-0257ffac5ba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2f769e-a415-46eb-9611-e171c38a05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714201-6d46-4797-8061-603fbe61ef3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0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d37bdc-9db8-4be6-8400-621276dff2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34aee7-dd2a-4aea-87ad-850739ad05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348c29-e898-492e-a58c-a2ccd88888e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36d9b9-199a-43fe-a678-3a44820b9c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fb3a98-9376-45e6-ab24-ed4e5fc947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4790e4-ac85-4e72-a78d-815d5708d9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6163f9-b18d-447d-b24d-c7f67f3515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71d0f9-20f2-4213-8a9b-5ff19c433e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8a6fc3-0243-4ed5-8eea-374a352310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663bff-1088-4a36-87a6-72328958d4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925c36-f25c-4d20-817b-2674113b08e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f05a6f-5c12-48ba-8400-df3ac6d59f0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3 15-29'!$M$7:$M$39</c:f>
              <c:numCache/>
            </c:numRef>
          </c:xVal>
          <c:yVal>
            <c:numRef>
              <c:f>'Figure 3 15-29'!$N$7:$N$39</c:f>
              <c:numCache/>
            </c:numRef>
          </c:yVal>
          <c:smooth val="0"/>
        </c:ser>
        <c:axId val="16738900"/>
        <c:axId val="16432373"/>
      </c:scatterChart>
      <c:valAx>
        <c:axId val="16738900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432373"/>
        <c:crosses val="autoZero"/>
        <c:crossBetween val="midCat"/>
        <c:dispUnits/>
      </c:valAx>
      <c:valAx>
        <c:axId val="164323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167389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Country grouping according to the structure of the youth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15-34, 2022</a:t>
            </a:r>
          </a:p>
        </c:rich>
      </c:tx>
      <c:layout>
        <c:manualLayout>
          <c:xMode val="edge"/>
          <c:yMode val="edge"/>
          <c:x val="0.004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13975"/>
          <c:w val="0.891"/>
          <c:h val="0.6517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4 15-34'!$O$7:$O$39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0"/>
            <c:spPr>
              <a:ln w="19050">
                <a:noFill/>
                <a:round/>
              </a:ln>
            </c:spPr>
            <c:marker>
              <c:symbol val="diamond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19050">
                <a:noFill/>
                <a:round/>
              </a:ln>
            </c:spPr>
            <c:marker>
              <c:symbol val="diamond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7827ce-c789-4680-ac45-182e2b9ae5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810dab-34b2-4471-84f4-f136fabec3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7242c7-014f-4008-aa45-52580eebe1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5b3cbf-9b93-47fc-9ffc-d4625f1a7b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01ee2a-013d-4d00-a206-e3a8791cd89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28ae10-bb0d-4fbd-b45b-35fa4adff79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5f5feb-a13a-4ed4-af2a-3adbb8fe3e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74458f-2ab6-4ae6-bfb6-448d955deab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a415e6-04af-4653-9356-91699a28320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ef3f15-cbed-4c10-a3cf-c384710e56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04"/>
                  <c:y val="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a7ac44-525f-48dc-8f9e-1e17b4c8394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4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af63a3-ebbf-4386-90e8-82cf23b7d86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02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ce9650-d9c5-4859-8130-20e2318894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b35923-c43b-4908-a05e-71cb58aa26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115787-595a-4d35-98cf-b2194192fe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6951ee-8538-4463-8303-8cc2a17c51c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7b02dd-deb2-4012-a2ae-d3db36f8e65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497570-0bec-4539-b41f-2c76b6ef4b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43512e-dfb2-4645-9f29-c676e06c7c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90da2e-2efd-4b0b-9cc9-062985bac8d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d6f20f-c077-4b1c-aa4d-d2197de2f9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d7aa2d-2a24-415c-8cc7-10b35e6d62b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533b79-45ea-4d49-bed2-64018c1f0c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802874-5e7a-4e54-a672-20ccdc3cfe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6e29e5-8613-44e4-a871-581ea618b1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a3cff3-7e8e-4f3c-bec6-43151704436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fe39182-0a94-4512-a72a-5122837932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133fae-0260-48f5-9408-631ce7b633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79d717-0588-4a26-ac1d-d39e799458a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8ab4c8-c7c2-43b4-a6ba-971d62795f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dbb2c3-7158-442a-8529-ebe5b7ff012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6e9370-aa8d-487e-9c2c-80892b321d0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afabd2-6e1d-4fdc-a4c2-beee62422f0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4 15-34'!$M$7:$M$39</c:f>
              <c:numCache/>
            </c:numRef>
          </c:xVal>
          <c:yVal>
            <c:numRef>
              <c:f>'Figure 4 15-34'!$N$7:$N$39</c:f>
              <c:numCache/>
            </c:numRef>
          </c:yVal>
          <c:smooth val="0"/>
        </c:ser>
        <c:axId val="13673630"/>
        <c:axId val="55953807"/>
      </c:scatterChart>
      <c:valAx>
        <c:axId val="13673630"/>
        <c:scaling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5953807"/>
        <c:crosses val="autoZero"/>
        <c:crossBetween val="midCat"/>
        <c:dispUnits/>
      </c:valAx>
      <c:valAx>
        <c:axId val="559538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136736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in formal education by labour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population in formal education, age group 15-29)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11'!$N$7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11'!$C$8:$C$42</c:f>
              <c:strCache/>
            </c:strRef>
          </c:cat>
          <c:val>
            <c:numRef>
              <c:f>'Figure 11'!$N$8:$N$42</c:f>
              <c:numCache/>
            </c:numRef>
          </c:val>
        </c:ser>
        <c:ser>
          <c:idx val="1"/>
          <c:order val="1"/>
          <c:tx>
            <c:strRef>
              <c:f>'Figure 11'!$O$7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11'!$C$8:$C$42</c:f>
              <c:strCache/>
            </c:strRef>
          </c:cat>
          <c:val>
            <c:numRef>
              <c:f>'Figure 11'!$O$8:$O$42</c:f>
              <c:numCache/>
            </c:numRef>
          </c:val>
        </c:ser>
        <c:ser>
          <c:idx val="2"/>
          <c:order val="2"/>
          <c:tx>
            <c:strRef>
              <c:f>'Figure 11'!$P$7</c:f>
              <c:strCache>
                <c:ptCount val="1"/>
                <c:pt idx="0">
                  <c:v>Outside the labour force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11'!$C$8:$C$42</c:f>
              <c:strCache/>
            </c:strRef>
          </c:cat>
          <c:val>
            <c:numRef>
              <c:f>'Figure 11'!$P$8:$P$42</c:f>
              <c:numCache/>
            </c:numRef>
          </c:val>
        </c:ser>
        <c:overlap val="100"/>
        <c:gapWidth val="100"/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8222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5"/>
          <c:y val="0.8245"/>
          <c:w val="0.4867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by participation in formal education and/or the labour market, sex and age,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5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12'!$A$6</c:f>
              <c:strCache>
                <c:ptCount val="1"/>
                <c:pt idx="0">
                  <c:v>In education - Employed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12'!$B$4:$G$5</c:f>
              <c:multiLvlStrCache/>
            </c:multiLvlStrRef>
          </c:cat>
          <c:val>
            <c:numRef>
              <c:f>'Figure 12'!$B$6:$G$6</c:f>
              <c:numCache/>
            </c:numRef>
          </c:val>
        </c:ser>
        <c:ser>
          <c:idx val="1"/>
          <c:order val="1"/>
          <c:tx>
            <c:strRef>
              <c:f>'Figure 12'!$A$7</c:f>
              <c:strCache>
                <c:ptCount val="1"/>
                <c:pt idx="0">
                  <c:v>In education - Unemployed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12'!$B$4:$G$5</c:f>
              <c:multiLvlStrCache/>
            </c:multiLvlStrRef>
          </c:cat>
          <c:val>
            <c:numRef>
              <c:f>'Figure 12'!$B$7:$G$7</c:f>
              <c:numCache/>
            </c:numRef>
          </c:val>
        </c:ser>
        <c:ser>
          <c:idx val="2"/>
          <c:order val="2"/>
          <c:tx>
            <c:strRef>
              <c:f>'Figure 12'!$A$8</c:f>
              <c:strCache>
                <c:ptCount val="1"/>
                <c:pt idx="0">
                  <c:v>In education - Outside the labour force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12'!$B$4:$G$5</c:f>
              <c:multiLvlStrCache/>
            </c:multiLvlStrRef>
          </c:cat>
          <c:val>
            <c:numRef>
              <c:f>'Figure 12'!$B$8:$G$8</c:f>
              <c:numCache/>
            </c:numRef>
          </c:val>
        </c:ser>
        <c:ser>
          <c:idx val="3"/>
          <c:order val="3"/>
          <c:tx>
            <c:strRef>
              <c:f>'Figure 12'!$A$9</c:f>
              <c:strCache>
                <c:ptCount val="1"/>
                <c:pt idx="0">
                  <c:v>Not in education - Employed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12'!$B$4:$G$5</c:f>
              <c:multiLvlStrCache/>
            </c:multiLvlStrRef>
          </c:cat>
          <c:val>
            <c:numRef>
              <c:f>'Figure 12'!$B$9:$G$9</c:f>
              <c:numCache/>
            </c:numRef>
          </c:val>
        </c:ser>
        <c:ser>
          <c:idx val="4"/>
          <c:order val="4"/>
          <c:tx>
            <c:strRef>
              <c:f>'Figure 12'!$A$10</c:f>
              <c:strCache>
                <c:ptCount val="1"/>
                <c:pt idx="0">
                  <c:v>Not in education - Unemployed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12'!$B$4:$G$5</c:f>
              <c:multiLvlStrCache/>
            </c:multiLvlStrRef>
          </c:cat>
          <c:val>
            <c:numRef>
              <c:f>'Figure 12'!$B$10:$G$10</c:f>
              <c:numCache/>
            </c:numRef>
          </c:val>
        </c:ser>
        <c:ser>
          <c:idx val="5"/>
          <c:order val="5"/>
          <c:tx>
            <c:strRef>
              <c:f>'Figure 12'!$A$11</c:f>
              <c:strCache>
                <c:ptCount val="1"/>
                <c:pt idx="0">
                  <c:v>Not in education - Outside the labour force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12'!$B$4:$G$5</c:f>
              <c:multiLvlStrCache/>
            </c:multiLvlStrRef>
          </c:cat>
          <c:val>
            <c:numRef>
              <c:f>'Figure 12'!$B$11:$G$11</c:f>
              <c:numCache/>
            </c:numRef>
          </c:val>
        </c:ser>
        <c:overlap val="100"/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52449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"/>
          <c:y val="0.7815"/>
          <c:w val="0.79725"/>
          <c:h val="0.11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51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9725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15</xdr:col>
      <xdr:colOff>209550</xdr:colOff>
      <xdr:row>42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9353550" cy="7496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419100</xdr:colOff>
      <xdr:row>39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3100" cy="7496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209550</xdr:colOff>
      <xdr:row>39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3550" cy="7496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Low data reliability for unemployed people: Bulgaria (not shown), Croatia, Cyprus, Latvia (not shown), Lithuania, Hungary, Malta, Romania, Slovakia (not shown) and Slovenia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EU Labour Force Survey, special extraction made for this article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11</xdr:col>
      <xdr:colOff>533400</xdr:colOff>
      <xdr:row>83</xdr:row>
      <xdr:rowOff>57150</xdr:rowOff>
    </xdr:to>
    <xdr:graphicFrame macro="">
      <xdr:nvGraphicFramePr>
        <xdr:cNvPr id="2" name="Chart 1"/>
        <xdr:cNvGraphicFramePr/>
      </xdr:nvGraphicFramePr>
      <xdr:xfrm>
        <a:off x="0" y="6934200"/>
        <a:ext cx="95250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058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EU Labour Force Survey, special extraction made for this article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11</xdr:col>
      <xdr:colOff>485775</xdr:colOff>
      <xdr:row>54</xdr:row>
      <xdr:rowOff>142875</xdr:rowOff>
    </xdr:to>
    <xdr:graphicFrame macro="">
      <xdr:nvGraphicFramePr>
        <xdr:cNvPr id="3" name="Chart 2"/>
        <xdr:cNvGraphicFramePr/>
      </xdr:nvGraphicFramePr>
      <xdr:xfrm>
        <a:off x="0" y="2647950"/>
        <a:ext cx="9525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40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0" cy="6562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00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EU Labour Force Survey, special extraction made for this article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0.2595</cdr:x>
      <cdr:y>0.89275</cdr:y>
    </cdr:from>
    <cdr:to>
      <cdr:x>0.797</cdr:x>
      <cdr:y>0.938</cdr:y>
    </cdr:to>
    <cdr:sp macro="" textlink="">
      <cdr:nvSpPr>
        <cdr:cNvPr id="4" name="TextBox 3"/>
        <cdr:cNvSpPr txBox="1"/>
      </cdr:nvSpPr>
      <cdr:spPr>
        <a:xfrm>
          <a:off x="2371725" y="6162675"/>
          <a:ext cx="49244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0.11225</cdr:x>
      <cdr:y>0.859</cdr:y>
    </cdr:from>
    <cdr:to>
      <cdr:x>0.90925</cdr:x>
      <cdr:y>0.9105</cdr:y>
    </cdr:to>
    <cdr:sp macro="" textlink="">
      <cdr:nvSpPr>
        <cdr:cNvPr id="5" name="TextBox 4"/>
        <cdr:cNvSpPr txBox="1"/>
      </cdr:nvSpPr>
      <cdr:spPr>
        <a:xfrm>
          <a:off x="1019175" y="5924550"/>
          <a:ext cx="7296150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Share of youth 15-29 simultaneously in formal education and in the labour market</a:t>
          </a:r>
        </a:p>
      </cdr:txBody>
    </cdr:sp>
  </cdr:relSizeAnchor>
  <cdr:relSizeAnchor xmlns:cdr="http://schemas.openxmlformats.org/drawingml/2006/chartDrawing">
    <cdr:from>
      <cdr:x>0.00175</cdr:x>
      <cdr:y>0.029</cdr:y>
    </cdr:from>
    <cdr:to>
      <cdr:x>0.03525</cdr:x>
      <cdr:y>0.92675</cdr:y>
    </cdr:to>
    <cdr:sp macro="" textlink="">
      <cdr:nvSpPr>
        <cdr:cNvPr id="6" name="TextBox 1"/>
        <cdr:cNvSpPr txBox="1"/>
      </cdr:nvSpPr>
      <cdr:spPr>
        <a:xfrm rot="16200000">
          <a:off x="9525" y="200025"/>
          <a:ext cx="304800" cy="62007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Youth unemployment ratio 15-29</a:t>
          </a:r>
        </a:p>
      </cdr:txBody>
    </cdr:sp>
  </cdr:relSizeAnchor>
  <cdr:relSizeAnchor xmlns:cdr="http://schemas.openxmlformats.org/drawingml/2006/chartDrawing">
    <cdr:from>
      <cdr:x>0.44625</cdr:x>
      <cdr:y>0.22625</cdr:y>
    </cdr:from>
    <cdr:to>
      <cdr:x>0.95675</cdr:x>
      <cdr:y>0.6035</cdr:y>
    </cdr:to>
    <cdr:sp macro="" textlink="">
      <cdr:nvSpPr>
        <cdr:cNvPr id="7" name="Oval 6"/>
        <cdr:cNvSpPr/>
      </cdr:nvSpPr>
      <cdr:spPr>
        <a:xfrm rot="1629455">
          <a:off x="4076700" y="1562100"/>
          <a:ext cx="4676775" cy="2609850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0.13375</cdr:x>
      <cdr:y>0.13175</cdr:y>
    </cdr:from>
    <cdr:to>
      <cdr:x>0.29</cdr:x>
      <cdr:y>0.33925</cdr:y>
    </cdr:to>
    <cdr:sp macro="" textlink="">
      <cdr:nvSpPr>
        <cdr:cNvPr id="8" name="Oval 7"/>
        <cdr:cNvSpPr/>
      </cdr:nvSpPr>
      <cdr:spPr>
        <a:xfrm rot="1102113">
          <a:off x="1219200" y="904875"/>
          <a:ext cx="1428750" cy="1428750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0.09725</cdr:x>
      <cdr:y>0.43125</cdr:y>
    </cdr:from>
    <cdr:to>
      <cdr:x>0.2035</cdr:x>
      <cdr:y>0.7335</cdr:y>
    </cdr:to>
    <cdr:sp macro="" textlink="">
      <cdr:nvSpPr>
        <cdr:cNvPr id="9" name="Oval 8"/>
        <cdr:cNvSpPr/>
      </cdr:nvSpPr>
      <cdr:spPr>
        <a:xfrm rot="3611701">
          <a:off x="885825" y="2971800"/>
          <a:ext cx="971550" cy="2085975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0.13725</cdr:x>
      <cdr:y>0.33825</cdr:y>
    </cdr:from>
    <cdr:to>
      <cdr:x>0.338</cdr:x>
      <cdr:y>0.44225</cdr:y>
    </cdr:to>
    <cdr:sp macro="" textlink="">
      <cdr:nvSpPr>
        <cdr:cNvPr id="10" name="Oval 9"/>
        <cdr:cNvSpPr/>
      </cdr:nvSpPr>
      <cdr:spPr>
        <a:xfrm rot="21327808">
          <a:off x="1247775" y="2333625"/>
          <a:ext cx="1838325" cy="714375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0.3645</cdr:x>
      <cdr:y>0.391</cdr:y>
    </cdr:from>
    <cdr:to>
      <cdr:x>0.53825</cdr:x>
      <cdr:y>0.6895</cdr:y>
    </cdr:to>
    <cdr:sp macro="" textlink="">
      <cdr:nvSpPr>
        <cdr:cNvPr id="11" name="Oval 10"/>
        <cdr:cNvSpPr/>
      </cdr:nvSpPr>
      <cdr:spPr>
        <a:xfrm rot="2850866">
          <a:off x="3333750" y="2695575"/>
          <a:ext cx="1590675" cy="2057400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0.216</cdr:x>
      <cdr:y>0.4355</cdr:y>
    </cdr:from>
    <cdr:to>
      <cdr:x>0.34525</cdr:x>
      <cdr:y>0.6425</cdr:y>
    </cdr:to>
    <cdr:sp macro="" textlink="">
      <cdr:nvSpPr>
        <cdr:cNvPr id="12" name="Oval 11"/>
        <cdr:cNvSpPr/>
      </cdr:nvSpPr>
      <cdr:spPr>
        <a:xfrm rot="3318847">
          <a:off x="1971675" y="3000375"/>
          <a:ext cx="1181100" cy="1428750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0.095</cdr:x>
      <cdr:y>0.735</cdr:y>
    </cdr:from>
    <cdr:to>
      <cdr:x>0.19025</cdr:x>
      <cdr:y>0.7855</cdr:y>
    </cdr:to>
    <cdr:sp macro="" textlink="">
      <cdr:nvSpPr>
        <cdr:cNvPr id="13" name="TextBox 1"/>
        <cdr:cNvSpPr txBox="1"/>
      </cdr:nvSpPr>
      <cdr:spPr>
        <a:xfrm>
          <a:off x="866775" y="5067300"/>
          <a:ext cx="876300" cy="352425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1</a:t>
          </a:r>
        </a:p>
      </cdr:txBody>
    </cdr:sp>
  </cdr:relSizeAnchor>
  <cdr:relSizeAnchor xmlns:cdr="http://schemas.openxmlformats.org/drawingml/2006/chartDrawing">
    <cdr:from>
      <cdr:x>0.2935</cdr:x>
      <cdr:y>0.167</cdr:y>
    </cdr:from>
    <cdr:to>
      <cdr:x>0.389</cdr:x>
      <cdr:y>0.2175</cdr:y>
    </cdr:to>
    <cdr:sp macro="" textlink="">
      <cdr:nvSpPr>
        <cdr:cNvPr id="14" name="TextBox 1"/>
        <cdr:cNvSpPr txBox="1"/>
      </cdr:nvSpPr>
      <cdr:spPr>
        <a:xfrm>
          <a:off x="2686050" y="1152525"/>
          <a:ext cx="876300" cy="352425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2</a:t>
          </a:r>
        </a:p>
      </cdr:txBody>
    </cdr:sp>
  </cdr:relSizeAnchor>
  <cdr:relSizeAnchor xmlns:cdr="http://schemas.openxmlformats.org/drawingml/2006/chartDrawing">
    <cdr:from>
      <cdr:x>0.34125</cdr:x>
      <cdr:y>0.302</cdr:y>
    </cdr:from>
    <cdr:to>
      <cdr:x>0.439</cdr:x>
      <cdr:y>0.3525</cdr:y>
    </cdr:to>
    <cdr:sp macro="" textlink="">
      <cdr:nvSpPr>
        <cdr:cNvPr id="15" name="TextBox 1"/>
        <cdr:cNvSpPr txBox="1"/>
      </cdr:nvSpPr>
      <cdr:spPr>
        <a:xfrm>
          <a:off x="3114675" y="2076450"/>
          <a:ext cx="895350" cy="352425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3</a:t>
          </a:r>
        </a:p>
      </cdr:txBody>
    </cdr:sp>
  </cdr:relSizeAnchor>
  <cdr:relSizeAnchor xmlns:cdr="http://schemas.openxmlformats.org/drawingml/2006/chartDrawing">
    <cdr:from>
      <cdr:x>0.273</cdr:x>
      <cdr:y>0.65225</cdr:y>
    </cdr:from>
    <cdr:to>
      <cdr:x>0.3755</cdr:x>
      <cdr:y>0.7025</cdr:y>
    </cdr:to>
    <cdr:sp macro="" textlink="">
      <cdr:nvSpPr>
        <cdr:cNvPr id="16" name="TextBox 1"/>
        <cdr:cNvSpPr txBox="1"/>
      </cdr:nvSpPr>
      <cdr:spPr>
        <a:xfrm>
          <a:off x="2495550" y="4495800"/>
          <a:ext cx="942975" cy="342900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4</a:t>
          </a:r>
        </a:p>
      </cdr:txBody>
    </cdr:sp>
  </cdr:relSizeAnchor>
  <cdr:relSizeAnchor xmlns:cdr="http://schemas.openxmlformats.org/drawingml/2006/chartDrawing">
    <cdr:from>
      <cdr:x>0.46225</cdr:x>
      <cdr:y>0.68025</cdr:y>
    </cdr:from>
    <cdr:to>
      <cdr:x>0.567</cdr:x>
      <cdr:y>0.7305</cdr:y>
    </cdr:to>
    <cdr:sp macro="" textlink="">
      <cdr:nvSpPr>
        <cdr:cNvPr id="17" name="TextBox 1"/>
        <cdr:cNvSpPr txBox="1"/>
      </cdr:nvSpPr>
      <cdr:spPr>
        <a:xfrm>
          <a:off x="4229100" y="4695825"/>
          <a:ext cx="962025" cy="342900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5</a:t>
          </a:r>
        </a:p>
      </cdr:txBody>
    </cdr:sp>
  </cdr:relSizeAnchor>
  <cdr:relSizeAnchor xmlns:cdr="http://schemas.openxmlformats.org/drawingml/2006/chartDrawing">
    <cdr:from>
      <cdr:x>0.8035</cdr:x>
      <cdr:y>0.6645</cdr:y>
    </cdr:from>
    <cdr:to>
      <cdr:x>0.89575</cdr:x>
      <cdr:y>0.71475</cdr:y>
    </cdr:to>
    <cdr:sp macro="" textlink="">
      <cdr:nvSpPr>
        <cdr:cNvPr id="18" name="TextBox 1"/>
        <cdr:cNvSpPr txBox="1"/>
      </cdr:nvSpPr>
      <cdr:spPr>
        <a:xfrm>
          <a:off x="7353300" y="4581525"/>
          <a:ext cx="847725" cy="342900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914400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915352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00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Eurostat, EU Labour Force Survey, special extraction made for this article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0.2595</cdr:x>
      <cdr:y>0.89275</cdr:y>
    </cdr:from>
    <cdr:to>
      <cdr:x>0.797</cdr:x>
      <cdr:y>0.938</cdr:y>
    </cdr:to>
    <cdr:sp macro="" textlink="">
      <cdr:nvSpPr>
        <cdr:cNvPr id="4" name="TextBox 3"/>
        <cdr:cNvSpPr txBox="1"/>
      </cdr:nvSpPr>
      <cdr:spPr>
        <a:xfrm>
          <a:off x="2362200" y="6162675"/>
          <a:ext cx="490537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0.122</cdr:x>
      <cdr:y>0.859</cdr:y>
    </cdr:from>
    <cdr:to>
      <cdr:x>0.93125</cdr:x>
      <cdr:y>0.91075</cdr:y>
    </cdr:to>
    <cdr:sp macro="" textlink="">
      <cdr:nvSpPr>
        <cdr:cNvPr id="5" name="TextBox 4"/>
        <cdr:cNvSpPr txBox="1"/>
      </cdr:nvSpPr>
      <cdr:spPr>
        <a:xfrm>
          <a:off x="1104900" y="5924550"/>
          <a:ext cx="73914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Share of youth 15-34 simultaneously in formal education and in the labour market</a:t>
          </a:r>
        </a:p>
      </cdr:txBody>
    </cdr:sp>
  </cdr:relSizeAnchor>
  <cdr:relSizeAnchor xmlns:cdr="http://schemas.openxmlformats.org/drawingml/2006/chartDrawing">
    <cdr:from>
      <cdr:x>0.00175</cdr:x>
      <cdr:y>0.029</cdr:y>
    </cdr:from>
    <cdr:to>
      <cdr:x>0.03525</cdr:x>
      <cdr:y>0.92675</cdr:y>
    </cdr:to>
    <cdr:sp macro="" textlink="">
      <cdr:nvSpPr>
        <cdr:cNvPr id="6" name="TextBox 1"/>
        <cdr:cNvSpPr txBox="1"/>
      </cdr:nvSpPr>
      <cdr:spPr>
        <a:xfrm rot="16200000">
          <a:off x="9525" y="200025"/>
          <a:ext cx="304800" cy="62007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Youth unemployment ratio 15-34</a:t>
          </a:r>
        </a:p>
      </cdr:txBody>
    </cdr:sp>
  </cdr:relSizeAnchor>
  <cdr:relSizeAnchor xmlns:cdr="http://schemas.openxmlformats.org/drawingml/2006/chartDrawing">
    <cdr:from>
      <cdr:x>0.457</cdr:x>
      <cdr:y>0.295</cdr:y>
    </cdr:from>
    <cdr:to>
      <cdr:x>0.9485</cdr:x>
      <cdr:y>0.633</cdr:y>
    </cdr:to>
    <cdr:sp macro="" textlink="">
      <cdr:nvSpPr>
        <cdr:cNvPr id="7" name="Oval 6"/>
        <cdr:cNvSpPr/>
      </cdr:nvSpPr>
      <cdr:spPr>
        <a:xfrm rot="1102113">
          <a:off x="4171950" y="2028825"/>
          <a:ext cx="4486275" cy="2333625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0.13625</cdr:x>
      <cdr:y>0.13625</cdr:y>
    </cdr:from>
    <cdr:to>
      <cdr:x>0.316</cdr:x>
      <cdr:y>0.3695</cdr:y>
    </cdr:to>
    <cdr:sp macro="" textlink="">
      <cdr:nvSpPr>
        <cdr:cNvPr id="8" name="Oval 7"/>
        <cdr:cNvSpPr/>
      </cdr:nvSpPr>
      <cdr:spPr>
        <a:xfrm rot="1102113">
          <a:off x="1238250" y="933450"/>
          <a:ext cx="1638300" cy="1609725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0.093</cdr:x>
      <cdr:y>0.45275</cdr:y>
    </cdr:from>
    <cdr:to>
      <cdr:x>0.204</cdr:x>
      <cdr:y>0.71425</cdr:y>
    </cdr:to>
    <cdr:sp macro="" textlink="">
      <cdr:nvSpPr>
        <cdr:cNvPr id="9" name="Oval 8"/>
        <cdr:cNvSpPr/>
      </cdr:nvSpPr>
      <cdr:spPr>
        <a:xfrm rot="4178122">
          <a:off x="847725" y="3124200"/>
          <a:ext cx="1009650" cy="1809750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0.13925</cdr:x>
      <cdr:y>0.36975</cdr:y>
    </cdr:from>
    <cdr:to>
      <cdr:x>0.32525</cdr:x>
      <cdr:y>0.4475</cdr:y>
    </cdr:to>
    <cdr:sp macro="" textlink="">
      <cdr:nvSpPr>
        <cdr:cNvPr id="10" name="Oval 9"/>
        <cdr:cNvSpPr/>
      </cdr:nvSpPr>
      <cdr:spPr>
        <a:xfrm>
          <a:off x="1266825" y="2552700"/>
          <a:ext cx="1695450" cy="533400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0.351</cdr:x>
      <cdr:y>0.46825</cdr:y>
    </cdr:from>
    <cdr:to>
      <cdr:x>0.54825</cdr:x>
      <cdr:y>0.657</cdr:y>
    </cdr:to>
    <cdr:sp macro="" textlink="">
      <cdr:nvSpPr>
        <cdr:cNvPr id="11" name="Oval 10"/>
        <cdr:cNvSpPr/>
      </cdr:nvSpPr>
      <cdr:spPr>
        <a:xfrm rot="2223628">
          <a:off x="3200400" y="3228975"/>
          <a:ext cx="1800225" cy="1304925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0.19</cdr:x>
      <cdr:y>0.46525</cdr:y>
    </cdr:from>
    <cdr:to>
      <cdr:x>0.35625</cdr:x>
      <cdr:y>0.6305</cdr:y>
    </cdr:to>
    <cdr:sp macro="" textlink="">
      <cdr:nvSpPr>
        <cdr:cNvPr id="12" name="Oval 11"/>
        <cdr:cNvSpPr/>
      </cdr:nvSpPr>
      <cdr:spPr>
        <a:xfrm rot="2638580">
          <a:off x="1733550" y="3209925"/>
          <a:ext cx="1514475" cy="1143000"/>
        </a:xfrm>
        <a:prstGeom prst="ellipse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0.095</cdr:x>
      <cdr:y>0.735</cdr:y>
    </cdr:from>
    <cdr:to>
      <cdr:x>0.196</cdr:x>
      <cdr:y>0.7855</cdr:y>
    </cdr:to>
    <cdr:sp macro="" textlink="">
      <cdr:nvSpPr>
        <cdr:cNvPr id="13" name="TextBox 1"/>
        <cdr:cNvSpPr txBox="1"/>
      </cdr:nvSpPr>
      <cdr:spPr>
        <a:xfrm>
          <a:off x="866775" y="5067300"/>
          <a:ext cx="923925" cy="352425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1</a:t>
          </a:r>
        </a:p>
      </cdr:txBody>
    </cdr:sp>
  </cdr:relSizeAnchor>
  <cdr:relSizeAnchor xmlns:cdr="http://schemas.openxmlformats.org/drawingml/2006/chartDrawing">
    <cdr:from>
      <cdr:x>0.30925</cdr:x>
      <cdr:y>0.15975</cdr:y>
    </cdr:from>
    <cdr:to>
      <cdr:x>0.4045</cdr:x>
      <cdr:y>0.21</cdr:y>
    </cdr:to>
    <cdr:sp macro="" textlink="">
      <cdr:nvSpPr>
        <cdr:cNvPr id="14" name="TextBox 1"/>
        <cdr:cNvSpPr txBox="1"/>
      </cdr:nvSpPr>
      <cdr:spPr>
        <a:xfrm>
          <a:off x="2819400" y="1095375"/>
          <a:ext cx="866775" cy="342900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2</a:t>
          </a:r>
        </a:p>
      </cdr:txBody>
    </cdr:sp>
  </cdr:relSizeAnchor>
  <cdr:relSizeAnchor xmlns:cdr="http://schemas.openxmlformats.org/drawingml/2006/chartDrawing">
    <cdr:from>
      <cdr:x>0.3215</cdr:x>
      <cdr:y>0.3375</cdr:y>
    </cdr:from>
    <cdr:to>
      <cdr:x>0.418</cdr:x>
      <cdr:y>0.388</cdr:y>
    </cdr:to>
    <cdr:sp macro="" textlink="">
      <cdr:nvSpPr>
        <cdr:cNvPr id="15" name="TextBox 1"/>
        <cdr:cNvSpPr txBox="1"/>
      </cdr:nvSpPr>
      <cdr:spPr>
        <a:xfrm>
          <a:off x="2933700" y="2324100"/>
          <a:ext cx="885825" cy="352425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3</a:t>
          </a:r>
        </a:p>
      </cdr:txBody>
    </cdr:sp>
  </cdr:relSizeAnchor>
  <cdr:relSizeAnchor xmlns:cdr="http://schemas.openxmlformats.org/drawingml/2006/chartDrawing">
    <cdr:from>
      <cdr:x>0.2585</cdr:x>
      <cdr:y>0.65875</cdr:y>
    </cdr:from>
    <cdr:to>
      <cdr:x>0.36175</cdr:x>
      <cdr:y>0.709</cdr:y>
    </cdr:to>
    <cdr:sp macro="" textlink="">
      <cdr:nvSpPr>
        <cdr:cNvPr id="16" name="TextBox 1"/>
        <cdr:cNvSpPr txBox="1"/>
      </cdr:nvSpPr>
      <cdr:spPr>
        <a:xfrm>
          <a:off x="2352675" y="4543425"/>
          <a:ext cx="942975" cy="342900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4</a:t>
          </a:r>
        </a:p>
      </cdr:txBody>
    </cdr:sp>
  </cdr:relSizeAnchor>
  <cdr:relSizeAnchor xmlns:cdr="http://schemas.openxmlformats.org/drawingml/2006/chartDrawing">
    <cdr:from>
      <cdr:x>0.4525</cdr:x>
      <cdr:y>0.677</cdr:y>
    </cdr:from>
    <cdr:to>
      <cdr:x>0.559</cdr:x>
      <cdr:y>0.7275</cdr:y>
    </cdr:to>
    <cdr:sp macro="" textlink="">
      <cdr:nvSpPr>
        <cdr:cNvPr id="17" name="TextBox 1"/>
        <cdr:cNvSpPr txBox="1"/>
      </cdr:nvSpPr>
      <cdr:spPr>
        <a:xfrm>
          <a:off x="4124325" y="4667250"/>
          <a:ext cx="971550" cy="352425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5</a:t>
          </a:r>
        </a:p>
      </cdr:txBody>
    </cdr:sp>
  </cdr:relSizeAnchor>
  <cdr:relSizeAnchor xmlns:cdr="http://schemas.openxmlformats.org/drawingml/2006/chartDrawing">
    <cdr:from>
      <cdr:x>0.81075</cdr:x>
      <cdr:y>0.678</cdr:y>
    </cdr:from>
    <cdr:to>
      <cdr:x>0.91875</cdr:x>
      <cdr:y>0.7285</cdr:y>
    </cdr:to>
    <cdr:sp macro="" textlink="">
      <cdr:nvSpPr>
        <cdr:cNvPr id="18" name="TextBox 1"/>
        <cdr:cNvSpPr txBox="1"/>
      </cdr:nvSpPr>
      <cdr:spPr>
        <a:xfrm>
          <a:off x="7400925" y="4676775"/>
          <a:ext cx="990600" cy="352425"/>
        </a:xfrm>
        <a:prstGeom prst="rect">
          <a:avLst/>
        </a:prstGeom>
        <a:solidFill>
          <a:srgbClr val="E3C866">
            <a:alpha val="77000"/>
          </a:srgbClr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400">
              <a:solidFill>
                <a:schemeClr val="tx2"/>
              </a:solidFill>
            </a:rPr>
            <a:t>Group 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923925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91344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39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400" cy="6381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209550</xdr:colOff>
      <xdr:row>39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3550" cy="7486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209550</xdr:colOff>
      <xdr:row>39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3550" cy="7496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tabSelected="1" workbookViewId="0" topLeftCell="A1">
      <selection activeCell="U36" sqref="U36"/>
    </sheetView>
  </sheetViews>
  <sheetFormatPr defaultColWidth="8.7109375" defaultRowHeight="15"/>
  <cols>
    <col min="1" max="16384" width="8.7109375" style="1" customWidth="1"/>
  </cols>
  <sheetData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W40" sqref="W40"/>
    </sheetView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workbookViewId="0" topLeftCell="A43">
      <selection activeCell="P71" sqref="P71"/>
    </sheetView>
  </sheetViews>
  <sheetFormatPr defaultColWidth="9.140625" defaultRowHeight="15"/>
  <cols>
    <col min="1" max="1" width="9.140625" style="1" customWidth="1"/>
    <col min="2" max="3" width="26.28125" style="1" customWidth="1"/>
    <col min="4" max="16384" width="9.140625" style="1" customWidth="1"/>
  </cols>
  <sheetData>
    <row r="1" ht="12.75">
      <c r="B1" s="1" t="s">
        <v>126</v>
      </c>
    </row>
    <row r="2" ht="12.75">
      <c r="B2" s="1" t="s">
        <v>47</v>
      </c>
    </row>
    <row r="3" ht="12.75"/>
    <row r="4" ht="12.75">
      <c r="B4" s="1" t="s">
        <v>124</v>
      </c>
    </row>
    <row r="5" ht="12.75">
      <c r="B5" s="1" t="s">
        <v>48</v>
      </c>
    </row>
    <row r="6" ht="12.75"/>
    <row r="7" spans="2:16" ht="12.75">
      <c r="B7" s="3" t="s">
        <v>37</v>
      </c>
      <c r="C7" s="3"/>
      <c r="D7" s="3" t="s">
        <v>1</v>
      </c>
      <c r="E7" s="3" t="s">
        <v>0</v>
      </c>
      <c r="F7" s="3" t="s">
        <v>2</v>
      </c>
      <c r="G7" s="3" t="s">
        <v>36</v>
      </c>
      <c r="K7" s="3" t="s">
        <v>1</v>
      </c>
      <c r="L7" s="3" t="s">
        <v>0</v>
      </c>
      <c r="M7" s="3" t="s">
        <v>2</v>
      </c>
      <c r="N7" s="3" t="s">
        <v>1</v>
      </c>
      <c r="O7" s="3" t="s">
        <v>0</v>
      </c>
      <c r="P7" s="3" t="s">
        <v>2</v>
      </c>
    </row>
    <row r="8" spans="2:19" ht="12.75">
      <c r="B8" s="5" t="s">
        <v>3</v>
      </c>
      <c r="C8" s="5" t="s">
        <v>4</v>
      </c>
      <c r="D8" s="4">
        <v>9007.131000000003</v>
      </c>
      <c r="E8" s="4">
        <v>1053.4909999999998</v>
      </c>
      <c r="F8" s="4">
        <v>25841.658000000007</v>
      </c>
      <c r="G8" s="4">
        <v>35902.28000000001</v>
      </c>
      <c r="H8" s="1" t="s">
        <v>90</v>
      </c>
      <c r="I8" s="1" t="s">
        <v>91</v>
      </c>
      <c r="J8" s="1" t="s">
        <v>92</v>
      </c>
      <c r="N8" s="4">
        <f>D8/$G8*100</f>
        <v>25.087908066005838</v>
      </c>
      <c r="O8" s="4">
        <f aca="true" t="shared" si="0" ref="O8:P8">E8/$G8*100</f>
        <v>2.9343289618375192</v>
      </c>
      <c r="P8" s="4">
        <f t="shared" si="0"/>
        <v>71.97776297215664</v>
      </c>
      <c r="R8" s="4">
        <f>SUM(N8:P8)</f>
        <v>100</v>
      </c>
      <c r="S8" s="4">
        <f>SUM(N8:O8)</f>
        <v>28.022237027843357</v>
      </c>
    </row>
    <row r="9" spans="2:18" ht="12.75">
      <c r="B9" s="5"/>
      <c r="C9" s="5"/>
      <c r="D9" s="4"/>
      <c r="E9" s="4"/>
      <c r="F9" s="4"/>
      <c r="G9" s="4"/>
      <c r="N9" s="4"/>
      <c r="O9" s="4"/>
      <c r="P9" s="4"/>
      <c r="R9" s="4"/>
    </row>
    <row r="10" spans="1:19" ht="12.75">
      <c r="A10" s="1" t="b">
        <f aca="true" t="shared" si="1" ref="A10:A36">B10=H10</f>
        <v>1</v>
      </c>
      <c r="B10" s="5" t="s">
        <v>23</v>
      </c>
      <c r="C10" s="5" t="s">
        <v>93</v>
      </c>
      <c r="D10" s="4">
        <v>1403.8949999999998</v>
      </c>
      <c r="E10" s="4">
        <v>121.44800000000001</v>
      </c>
      <c r="F10" s="4">
        <v>394.529</v>
      </c>
      <c r="G10" s="4">
        <v>1919.8719999999998</v>
      </c>
      <c r="H10" s="1" t="s">
        <v>23</v>
      </c>
      <c r="I10" s="4">
        <v>1.5</v>
      </c>
      <c r="J10" s="4">
        <v>2.5</v>
      </c>
      <c r="K10" s="1" t="str">
        <f aca="true" t="shared" si="2" ref="K10:M36">IF(D10&lt;$I10,"a",IF(D10&lt;$J10,"b",""))</f>
        <v/>
      </c>
      <c r="L10" s="1" t="str">
        <f t="shared" si="2"/>
        <v/>
      </c>
      <c r="M10" s="1" t="str">
        <f t="shared" si="2"/>
        <v/>
      </c>
      <c r="N10" s="4">
        <f aca="true" t="shared" si="3" ref="N10:P25">D10/$G10*100</f>
        <v>73.12440621041402</v>
      </c>
      <c r="O10" s="4">
        <f t="shared" si="3"/>
        <v>6.325838389225949</v>
      </c>
      <c r="P10" s="4">
        <f t="shared" si="3"/>
        <v>20.549755400360027</v>
      </c>
      <c r="R10" s="4">
        <f aca="true" t="shared" si="4" ref="R10:R36">SUM(N10:P10)</f>
        <v>100</v>
      </c>
      <c r="S10" s="4">
        <f aca="true" t="shared" si="5" ref="S10:S36">SUM(N10:O10)</f>
        <v>79.45024459963997</v>
      </c>
    </row>
    <row r="11" spans="1:19" ht="12.75">
      <c r="A11" s="1" t="b">
        <f t="shared" si="1"/>
        <v>1</v>
      </c>
      <c r="B11" s="5" t="s">
        <v>8</v>
      </c>
      <c r="C11" s="5" t="s">
        <v>94</v>
      </c>
      <c r="D11" s="4">
        <v>310.39699999999993</v>
      </c>
      <c r="E11" s="4">
        <v>34.035</v>
      </c>
      <c r="F11" s="4">
        <v>252.17900000000006</v>
      </c>
      <c r="G11" s="4">
        <v>596.611</v>
      </c>
      <c r="H11" s="1" t="s">
        <v>8</v>
      </c>
      <c r="I11" s="4">
        <v>2</v>
      </c>
      <c r="J11" s="4">
        <v>4</v>
      </c>
      <c r="K11" s="1" t="str">
        <f t="shared" si="2"/>
        <v/>
      </c>
      <c r="L11" s="1" t="str">
        <f t="shared" si="2"/>
        <v/>
      </c>
      <c r="M11" s="1" t="str">
        <f t="shared" si="2"/>
        <v/>
      </c>
      <c r="N11" s="4">
        <f t="shared" si="3"/>
        <v>52.02669746283591</v>
      </c>
      <c r="O11" s="4">
        <f t="shared" si="3"/>
        <v>5.704722172403794</v>
      </c>
      <c r="P11" s="4">
        <f t="shared" si="3"/>
        <v>42.2685803647603</v>
      </c>
      <c r="R11" s="4">
        <f t="shared" si="4"/>
        <v>100</v>
      </c>
      <c r="S11" s="4">
        <f t="shared" si="5"/>
        <v>57.7314196352397</v>
      </c>
    </row>
    <row r="12" spans="1:19" ht="12.75">
      <c r="A12" s="1" t="b">
        <f t="shared" si="1"/>
        <v>1</v>
      </c>
      <c r="B12" s="5" t="s">
        <v>30</v>
      </c>
      <c r="C12" s="5" t="s">
        <v>95</v>
      </c>
      <c r="D12" s="4">
        <v>217.55999999999995</v>
      </c>
      <c r="E12" s="4">
        <v>36.501999999999995</v>
      </c>
      <c r="F12" s="4">
        <v>260.562</v>
      </c>
      <c r="G12" s="4">
        <v>514.624</v>
      </c>
      <c r="H12" s="1" t="s">
        <v>30</v>
      </c>
      <c r="I12" s="4">
        <v>2</v>
      </c>
      <c r="J12" s="4">
        <v>4</v>
      </c>
      <c r="K12" s="1" t="str">
        <f t="shared" si="2"/>
        <v/>
      </c>
      <c r="L12" s="1" t="str">
        <f t="shared" si="2"/>
        <v/>
      </c>
      <c r="M12" s="1" t="str">
        <f t="shared" si="2"/>
        <v/>
      </c>
      <c r="N12" s="4">
        <f t="shared" si="3"/>
        <v>42.275525432160165</v>
      </c>
      <c r="O12" s="4">
        <f t="shared" si="3"/>
        <v>7.092945529163037</v>
      </c>
      <c r="P12" s="4">
        <f t="shared" si="3"/>
        <v>50.63152903867678</v>
      </c>
      <c r="R12" s="4">
        <f t="shared" si="4"/>
        <v>99.99999999999999</v>
      </c>
      <c r="S12" s="4">
        <f t="shared" si="5"/>
        <v>49.368470961323204</v>
      </c>
    </row>
    <row r="13" spans="1:19" ht="12.75">
      <c r="A13" s="1" t="b">
        <f t="shared" si="1"/>
        <v>1</v>
      </c>
      <c r="B13" s="5" t="s">
        <v>9</v>
      </c>
      <c r="C13" s="5" t="s">
        <v>96</v>
      </c>
      <c r="D13" s="4">
        <v>3105.841</v>
      </c>
      <c r="E13" s="4">
        <v>141.07</v>
      </c>
      <c r="F13" s="4">
        <v>3712.4669999999996</v>
      </c>
      <c r="G13" s="4">
        <v>6959.378</v>
      </c>
      <c r="H13" s="1" t="s">
        <v>9</v>
      </c>
      <c r="I13" s="4">
        <v>12</v>
      </c>
      <c r="J13" s="4">
        <v>25</v>
      </c>
      <c r="K13" s="1" t="str">
        <f t="shared" si="2"/>
        <v/>
      </c>
      <c r="L13" s="1" t="str">
        <f t="shared" si="2"/>
        <v/>
      </c>
      <c r="M13" s="1" t="str">
        <f t="shared" si="2"/>
        <v/>
      </c>
      <c r="N13" s="4">
        <f t="shared" si="3"/>
        <v>44.62814061831388</v>
      </c>
      <c r="O13" s="4">
        <f t="shared" si="3"/>
        <v>2.0270489690314277</v>
      </c>
      <c r="P13" s="4">
        <f t="shared" si="3"/>
        <v>53.34481041265469</v>
      </c>
      <c r="R13" s="4">
        <f t="shared" si="4"/>
        <v>100</v>
      </c>
      <c r="S13" s="4">
        <f t="shared" si="5"/>
        <v>46.655189587345305</v>
      </c>
    </row>
    <row r="14" spans="1:19" ht="12.75">
      <c r="A14" s="1" t="b">
        <f t="shared" si="1"/>
        <v>1</v>
      </c>
      <c r="B14" s="5" t="s">
        <v>24</v>
      </c>
      <c r="C14" s="5" t="s">
        <v>97</v>
      </c>
      <c r="D14" s="4">
        <v>280.68600000000004</v>
      </c>
      <c r="E14" s="4">
        <v>19.441</v>
      </c>
      <c r="F14" s="4">
        <v>352.671</v>
      </c>
      <c r="G14" s="4">
        <v>652.798</v>
      </c>
      <c r="H14" s="1" t="s">
        <v>24</v>
      </c>
      <c r="I14" s="1">
        <v>3</v>
      </c>
      <c r="J14" s="1">
        <v>6</v>
      </c>
      <c r="K14" s="1" t="str">
        <f t="shared" si="2"/>
        <v/>
      </c>
      <c r="L14" s="1" t="str">
        <f t="shared" si="2"/>
        <v/>
      </c>
      <c r="M14" s="1" t="str">
        <f t="shared" si="2"/>
        <v/>
      </c>
      <c r="N14" s="4">
        <f t="shared" si="3"/>
        <v>42.997374379210726</v>
      </c>
      <c r="O14" s="4">
        <f t="shared" si="3"/>
        <v>2.978103486836663</v>
      </c>
      <c r="P14" s="4">
        <f t="shared" si="3"/>
        <v>54.024522133952615</v>
      </c>
      <c r="R14" s="4">
        <f t="shared" si="4"/>
        <v>100</v>
      </c>
      <c r="S14" s="4">
        <f t="shared" si="5"/>
        <v>45.97547786604739</v>
      </c>
    </row>
    <row r="15" spans="1:19" ht="12.75">
      <c r="A15" s="1" t="b">
        <f t="shared" si="1"/>
        <v>1</v>
      </c>
      <c r="B15" s="5" t="s">
        <v>31</v>
      </c>
      <c r="C15" s="5" t="s">
        <v>98</v>
      </c>
      <c r="D15" s="4">
        <v>310.11600000000004</v>
      </c>
      <c r="E15" s="4">
        <v>126.03</v>
      </c>
      <c r="F15" s="4">
        <v>529.743</v>
      </c>
      <c r="G15" s="4">
        <v>965.8890000000001</v>
      </c>
      <c r="H15" s="1" t="s">
        <v>31</v>
      </c>
      <c r="I15" s="4">
        <v>3.2</v>
      </c>
      <c r="J15" s="4">
        <v>6.4</v>
      </c>
      <c r="K15" s="1" t="str">
        <f t="shared" si="2"/>
        <v/>
      </c>
      <c r="L15" s="1" t="str">
        <f t="shared" si="2"/>
        <v/>
      </c>
      <c r="M15" s="1" t="str">
        <f t="shared" si="2"/>
        <v/>
      </c>
      <c r="N15" s="4">
        <f t="shared" si="3"/>
        <v>32.10679488015703</v>
      </c>
      <c r="O15" s="4">
        <f t="shared" si="3"/>
        <v>13.048083164835708</v>
      </c>
      <c r="P15" s="4">
        <f t="shared" si="3"/>
        <v>54.84512195500725</v>
      </c>
      <c r="R15" s="4">
        <f t="shared" si="4"/>
        <v>100</v>
      </c>
      <c r="S15" s="4">
        <f t="shared" si="5"/>
        <v>45.15487804499274</v>
      </c>
    </row>
    <row r="16" spans="1:19" ht="12.75">
      <c r="A16" s="1" t="b">
        <f t="shared" si="1"/>
        <v>1</v>
      </c>
      <c r="B16" s="5" t="s">
        <v>11</v>
      </c>
      <c r="C16" s="5" t="s">
        <v>99</v>
      </c>
      <c r="D16" s="4">
        <v>187.46299999999997</v>
      </c>
      <c r="E16" s="4">
        <v>17.212000000000007</v>
      </c>
      <c r="F16" s="4">
        <v>287.17900000000003</v>
      </c>
      <c r="G16" s="4">
        <v>491.85400000000004</v>
      </c>
      <c r="H16" s="1" t="s">
        <v>11</v>
      </c>
      <c r="I16" s="4">
        <v>5.019</v>
      </c>
      <c r="J16" s="4">
        <v>8.364</v>
      </c>
      <c r="K16" s="1" t="str">
        <f t="shared" si="2"/>
        <v/>
      </c>
      <c r="L16" s="1" t="str">
        <f t="shared" si="2"/>
        <v/>
      </c>
      <c r="M16" s="1" t="str">
        <f t="shared" si="2"/>
        <v/>
      </c>
      <c r="N16" s="4">
        <f t="shared" si="3"/>
        <v>38.113545889633905</v>
      </c>
      <c r="O16" s="4">
        <f t="shared" si="3"/>
        <v>3.499412427265002</v>
      </c>
      <c r="P16" s="4">
        <f t="shared" si="3"/>
        <v>58.38704168310108</v>
      </c>
      <c r="R16" s="4">
        <f t="shared" si="4"/>
        <v>99.99999999999999</v>
      </c>
      <c r="S16" s="4">
        <f t="shared" si="5"/>
        <v>41.612958316898904</v>
      </c>
    </row>
    <row r="17" spans="1:19" ht="12.75">
      <c r="A17" s="1" t="b">
        <f t="shared" si="1"/>
        <v>1</v>
      </c>
      <c r="B17" s="5" t="s">
        <v>10</v>
      </c>
      <c r="C17" s="5" t="s">
        <v>100</v>
      </c>
      <c r="D17" s="4">
        <v>31.124999999999996</v>
      </c>
      <c r="E17" s="4">
        <v>5.186</v>
      </c>
      <c r="F17" s="4">
        <v>60.551</v>
      </c>
      <c r="G17" s="4">
        <v>96.862</v>
      </c>
      <c r="H17" s="1" t="s">
        <v>10</v>
      </c>
      <c r="I17" s="4">
        <v>0.9</v>
      </c>
      <c r="J17" s="4">
        <v>2.2</v>
      </c>
      <c r="K17" s="1" t="str">
        <f t="shared" si="2"/>
        <v/>
      </c>
      <c r="L17" s="1" t="str">
        <f t="shared" si="2"/>
        <v/>
      </c>
      <c r="M17" s="1" t="str">
        <f t="shared" si="2"/>
        <v/>
      </c>
      <c r="N17" s="4">
        <f t="shared" si="3"/>
        <v>32.13334434556379</v>
      </c>
      <c r="O17" s="4">
        <f t="shared" si="3"/>
        <v>5.3540087960190785</v>
      </c>
      <c r="P17" s="4">
        <f t="shared" si="3"/>
        <v>62.51264685841713</v>
      </c>
      <c r="R17" s="4">
        <f t="shared" si="4"/>
        <v>100</v>
      </c>
      <c r="S17" s="4">
        <f t="shared" si="5"/>
        <v>37.48735314158287</v>
      </c>
    </row>
    <row r="18" spans="1:19" ht="12.75">
      <c r="A18" s="1" t="b">
        <f t="shared" si="1"/>
        <v>1</v>
      </c>
      <c r="B18" s="5" t="s">
        <v>22</v>
      </c>
      <c r="C18" s="5" t="s">
        <v>101</v>
      </c>
      <c r="D18" s="4">
        <v>10.556</v>
      </c>
      <c r="E18" s="4">
        <v>0.817</v>
      </c>
      <c r="F18" s="4">
        <v>19.752000000000002</v>
      </c>
      <c r="G18" s="4">
        <v>31.125</v>
      </c>
      <c r="H18" s="1" t="s">
        <v>22</v>
      </c>
      <c r="I18" s="4">
        <v>0.5</v>
      </c>
      <c r="J18" s="4">
        <v>1.25</v>
      </c>
      <c r="K18" s="1" t="str">
        <f t="shared" si="2"/>
        <v/>
      </c>
      <c r="L18" s="1" t="str">
        <f t="shared" si="2"/>
        <v>b</v>
      </c>
      <c r="M18" s="1" t="str">
        <f t="shared" si="2"/>
        <v/>
      </c>
      <c r="N18" s="4">
        <f t="shared" si="3"/>
        <v>33.914859437751</v>
      </c>
      <c r="O18" s="4">
        <f t="shared" si="3"/>
        <v>2.6248995983935743</v>
      </c>
      <c r="P18" s="4">
        <f t="shared" si="3"/>
        <v>63.460240963855426</v>
      </c>
      <c r="R18" s="4">
        <f t="shared" si="4"/>
        <v>100</v>
      </c>
      <c r="S18" s="4">
        <f t="shared" si="5"/>
        <v>36.539759036144574</v>
      </c>
    </row>
    <row r="19" spans="1:19" ht="12.75">
      <c r="A19" s="1" t="b">
        <f t="shared" si="1"/>
        <v>1</v>
      </c>
      <c r="B19" s="5" t="s">
        <v>28</v>
      </c>
      <c r="C19" s="5" t="s">
        <v>102</v>
      </c>
      <c r="D19" s="4">
        <v>44.141</v>
      </c>
      <c r="E19" s="4">
        <v>4.046</v>
      </c>
      <c r="F19" s="4">
        <v>121.097</v>
      </c>
      <c r="G19" s="4">
        <v>169.284</v>
      </c>
      <c r="H19" s="1" t="s">
        <v>28</v>
      </c>
      <c r="I19" s="4">
        <v>1</v>
      </c>
      <c r="J19" s="4">
        <v>5</v>
      </c>
      <c r="K19" s="1" t="str">
        <f t="shared" si="2"/>
        <v/>
      </c>
      <c r="L19" s="1" t="str">
        <f t="shared" si="2"/>
        <v>b</v>
      </c>
      <c r="M19" s="1" t="str">
        <f t="shared" si="2"/>
        <v/>
      </c>
      <c r="N19" s="4">
        <f t="shared" si="3"/>
        <v>26.075116372486473</v>
      </c>
      <c r="O19" s="4">
        <f t="shared" si="3"/>
        <v>2.3900663972968506</v>
      </c>
      <c r="P19" s="4">
        <f t="shared" si="3"/>
        <v>71.53481723021667</v>
      </c>
      <c r="R19" s="4">
        <f t="shared" si="4"/>
        <v>100</v>
      </c>
      <c r="S19" s="4">
        <f t="shared" si="5"/>
        <v>28.465182769783326</v>
      </c>
    </row>
    <row r="20" spans="1:19" ht="12.75">
      <c r="A20" s="1" t="b">
        <f t="shared" si="1"/>
        <v>1</v>
      </c>
      <c r="B20" s="5" t="s">
        <v>14</v>
      </c>
      <c r="C20" s="5" t="s">
        <v>103</v>
      </c>
      <c r="D20" s="4">
        <v>1316.2389999999998</v>
      </c>
      <c r="E20" s="4">
        <v>189.39199999999994</v>
      </c>
      <c r="F20" s="4">
        <v>4115.042</v>
      </c>
      <c r="G20" s="4">
        <v>5620.673000000001</v>
      </c>
      <c r="H20" s="1" t="s">
        <v>14</v>
      </c>
      <c r="I20" s="4">
        <v>5</v>
      </c>
      <c r="J20" s="4">
        <v>10</v>
      </c>
      <c r="K20" s="1" t="str">
        <f t="shared" si="2"/>
        <v/>
      </c>
      <c r="L20" s="1" t="str">
        <f t="shared" si="2"/>
        <v/>
      </c>
      <c r="M20" s="1" t="str">
        <f t="shared" si="2"/>
        <v/>
      </c>
      <c r="N20" s="4">
        <f t="shared" si="3"/>
        <v>23.41781847120442</v>
      </c>
      <c r="O20" s="4">
        <f t="shared" si="3"/>
        <v>3.3695609048951956</v>
      </c>
      <c r="P20" s="4">
        <f t="shared" si="3"/>
        <v>73.21262062390036</v>
      </c>
      <c r="R20" s="4">
        <f t="shared" si="4"/>
        <v>99.99999999999997</v>
      </c>
      <c r="S20" s="4">
        <f t="shared" si="5"/>
        <v>26.787379376099615</v>
      </c>
    </row>
    <row r="21" spans="1:19" ht="12.75">
      <c r="A21" s="1" t="b">
        <f t="shared" si="1"/>
        <v>1</v>
      </c>
      <c r="B21" s="5" t="s">
        <v>20</v>
      </c>
      <c r="C21" s="5" t="s">
        <v>104</v>
      </c>
      <c r="D21" s="4">
        <v>11.194</v>
      </c>
      <c r="E21" s="4">
        <v>2.983</v>
      </c>
      <c r="F21" s="4">
        <v>45.906000000000006</v>
      </c>
      <c r="G21" s="4">
        <v>60.083000000000006</v>
      </c>
      <c r="H21" s="1" t="s">
        <v>20</v>
      </c>
      <c r="I21" s="4">
        <v>0.5</v>
      </c>
      <c r="J21" s="4">
        <v>1</v>
      </c>
      <c r="K21" s="1" t="str">
        <f t="shared" si="2"/>
        <v/>
      </c>
      <c r="L21" s="1" t="str">
        <f t="shared" si="2"/>
        <v/>
      </c>
      <c r="M21" s="1" t="str">
        <f t="shared" si="2"/>
        <v/>
      </c>
      <c r="N21" s="4">
        <f t="shared" si="3"/>
        <v>18.63089393006341</v>
      </c>
      <c r="O21" s="4">
        <f t="shared" si="3"/>
        <v>4.964798695138391</v>
      </c>
      <c r="P21" s="4">
        <f t="shared" si="3"/>
        <v>76.4043073747982</v>
      </c>
      <c r="R21" s="4">
        <f t="shared" si="4"/>
        <v>100</v>
      </c>
      <c r="S21" s="4">
        <f t="shared" si="5"/>
        <v>23.595692625201803</v>
      </c>
    </row>
    <row r="22" spans="1:19" ht="12.75">
      <c r="A22" s="1" t="b">
        <f t="shared" si="1"/>
        <v>1</v>
      </c>
      <c r="B22" s="5" t="s">
        <v>17</v>
      </c>
      <c r="C22" s="5" t="s">
        <v>105</v>
      </c>
      <c r="D22" s="4">
        <v>12.216999999999999</v>
      </c>
      <c r="E22" s="4">
        <v>1.493</v>
      </c>
      <c r="F22" s="4">
        <v>49.028</v>
      </c>
      <c r="G22" s="4">
        <v>62.738</v>
      </c>
      <c r="H22" s="1" t="s">
        <v>17</v>
      </c>
      <c r="I22" s="4">
        <v>0.5</v>
      </c>
      <c r="J22" s="4">
        <v>1.5</v>
      </c>
      <c r="K22" s="1" t="str">
        <f t="shared" si="2"/>
        <v/>
      </c>
      <c r="L22" s="1" t="str">
        <f t="shared" si="2"/>
        <v>b</v>
      </c>
      <c r="M22" s="1" t="str">
        <f t="shared" si="2"/>
        <v/>
      </c>
      <c r="N22" s="4">
        <f t="shared" si="3"/>
        <v>19.473046638400966</v>
      </c>
      <c r="O22" s="4">
        <f t="shared" si="3"/>
        <v>2.379737957856483</v>
      </c>
      <c r="P22" s="4">
        <f t="shared" si="3"/>
        <v>78.14721540374254</v>
      </c>
      <c r="R22" s="4">
        <f t="shared" si="4"/>
        <v>99.99999999999999</v>
      </c>
      <c r="S22" s="4">
        <f t="shared" si="5"/>
        <v>21.85278459625745</v>
      </c>
    </row>
    <row r="23" spans="1:19" ht="12.75">
      <c r="A23" s="1" t="b">
        <f t="shared" si="1"/>
        <v>1</v>
      </c>
      <c r="B23" s="5" t="s">
        <v>13</v>
      </c>
      <c r="C23" s="5" t="s">
        <v>106</v>
      </c>
      <c r="D23" s="4">
        <v>564.847</v>
      </c>
      <c r="E23" s="4">
        <v>190.901</v>
      </c>
      <c r="F23" s="4">
        <v>3127.9410000000003</v>
      </c>
      <c r="G23" s="4">
        <v>3883.6890000000003</v>
      </c>
      <c r="H23" s="1" t="s">
        <v>13</v>
      </c>
      <c r="I23" s="4">
        <v>1</v>
      </c>
      <c r="J23" s="4">
        <v>5</v>
      </c>
      <c r="K23" s="1" t="str">
        <f t="shared" si="2"/>
        <v/>
      </c>
      <c r="L23" s="1" t="str">
        <f t="shared" si="2"/>
        <v/>
      </c>
      <c r="M23" s="1" t="str">
        <f t="shared" si="2"/>
        <v/>
      </c>
      <c r="N23" s="4">
        <f t="shared" si="3"/>
        <v>14.544084245674666</v>
      </c>
      <c r="O23" s="4">
        <f t="shared" si="3"/>
        <v>4.915455382755931</v>
      </c>
      <c r="P23" s="4">
        <f t="shared" si="3"/>
        <v>80.5404603715694</v>
      </c>
      <c r="R23" s="4">
        <f t="shared" si="4"/>
        <v>100</v>
      </c>
      <c r="S23" s="4">
        <f t="shared" si="5"/>
        <v>19.459539628430598</v>
      </c>
    </row>
    <row r="24" spans="1:19" ht="12.75">
      <c r="A24" s="1" t="b">
        <f t="shared" si="1"/>
        <v>1</v>
      </c>
      <c r="B24" s="5" t="s">
        <v>19</v>
      </c>
      <c r="C24" s="5" t="s">
        <v>107</v>
      </c>
      <c r="D24" s="4">
        <v>32.039</v>
      </c>
      <c r="E24" s="4">
        <v>1.779</v>
      </c>
      <c r="F24" s="4">
        <v>155.678</v>
      </c>
      <c r="G24" s="4">
        <v>189.49599999999998</v>
      </c>
      <c r="H24" s="1" t="s">
        <v>19</v>
      </c>
      <c r="I24" s="4">
        <v>1.1</v>
      </c>
      <c r="J24" s="4">
        <v>4</v>
      </c>
      <c r="K24" s="1" t="str">
        <f t="shared" si="2"/>
        <v/>
      </c>
      <c r="L24" s="1" t="str">
        <f t="shared" si="2"/>
        <v>b</v>
      </c>
      <c r="M24" s="1" t="str">
        <f t="shared" si="2"/>
        <v/>
      </c>
      <c r="N24" s="4">
        <f t="shared" si="3"/>
        <v>16.90748089669439</v>
      </c>
      <c r="O24" s="4">
        <f t="shared" si="3"/>
        <v>0.9388060961708954</v>
      </c>
      <c r="P24" s="4">
        <f t="shared" si="3"/>
        <v>82.15371300713473</v>
      </c>
      <c r="R24" s="4">
        <f t="shared" si="4"/>
        <v>100.00000000000001</v>
      </c>
      <c r="S24" s="4">
        <f t="shared" si="5"/>
        <v>17.846286992865288</v>
      </c>
    </row>
    <row r="25" spans="1:19" ht="12.75">
      <c r="A25" s="1" t="b">
        <f t="shared" si="1"/>
        <v>1</v>
      </c>
      <c r="B25" s="5" t="s">
        <v>5</v>
      </c>
      <c r="C25" s="5" t="s">
        <v>108</v>
      </c>
      <c r="D25" s="4">
        <v>161.29300000000006</v>
      </c>
      <c r="E25" s="4">
        <v>27.137999999999987</v>
      </c>
      <c r="F25" s="4">
        <v>908.5730000000002</v>
      </c>
      <c r="G25" s="4">
        <v>1097.0040000000004</v>
      </c>
      <c r="H25" s="1" t="s">
        <v>5</v>
      </c>
      <c r="I25" s="4">
        <v>2</v>
      </c>
      <c r="J25" s="4">
        <v>5</v>
      </c>
      <c r="K25" s="1" t="str">
        <f t="shared" si="2"/>
        <v/>
      </c>
      <c r="L25" s="1" t="str">
        <f t="shared" si="2"/>
        <v/>
      </c>
      <c r="M25" s="1" t="str">
        <f t="shared" si="2"/>
        <v/>
      </c>
      <c r="N25" s="4">
        <f t="shared" si="3"/>
        <v>14.703045750061076</v>
      </c>
      <c r="O25" s="4">
        <f t="shared" si="3"/>
        <v>2.4738287189472397</v>
      </c>
      <c r="P25" s="4">
        <f t="shared" si="3"/>
        <v>82.82312553099167</v>
      </c>
      <c r="R25" s="4">
        <f t="shared" si="4"/>
        <v>99.99999999999999</v>
      </c>
      <c r="S25" s="4">
        <f t="shared" si="5"/>
        <v>17.176874469008315</v>
      </c>
    </row>
    <row r="26" spans="1:19" ht="12.75">
      <c r="A26" s="1" t="b">
        <f t="shared" si="1"/>
        <v>1</v>
      </c>
      <c r="B26" s="5" t="s">
        <v>18</v>
      </c>
      <c r="C26" s="5" t="s">
        <v>109</v>
      </c>
      <c r="D26" s="4">
        <v>22.621000000000006</v>
      </c>
      <c r="E26" s="6"/>
      <c r="F26" s="4">
        <v>108.64199999999998</v>
      </c>
      <c r="G26" s="4">
        <v>133.173</v>
      </c>
      <c r="H26" s="1" t="s">
        <v>18</v>
      </c>
      <c r="I26" s="4">
        <v>2.1</v>
      </c>
      <c r="J26" s="4">
        <v>3.1</v>
      </c>
      <c r="K26" s="1" t="str">
        <f t="shared" si="2"/>
        <v/>
      </c>
      <c r="L26" s="7" t="str">
        <f t="shared" si="2"/>
        <v>a</v>
      </c>
      <c r="M26" s="1" t="str">
        <f t="shared" si="2"/>
        <v/>
      </c>
      <c r="N26" s="4">
        <f aca="true" t="shared" si="6" ref="N26:O36">D26/$G26*100</f>
        <v>16.986175876491487</v>
      </c>
      <c r="O26" s="6"/>
      <c r="P26" s="4">
        <f aca="true" t="shared" si="7" ref="P26:P36">F26/$G26*100</f>
        <v>81.57959946836068</v>
      </c>
      <c r="R26" s="4">
        <f t="shared" si="4"/>
        <v>98.56577534485217</v>
      </c>
      <c r="S26" s="4">
        <f t="shared" si="5"/>
        <v>16.986175876491487</v>
      </c>
    </row>
    <row r="27" spans="1:19" ht="12.75">
      <c r="A27" s="1" t="b">
        <f t="shared" si="1"/>
        <v>1</v>
      </c>
      <c r="B27" s="5" t="s">
        <v>25</v>
      </c>
      <c r="C27" s="5" t="s">
        <v>110</v>
      </c>
      <c r="D27" s="4">
        <v>308.01300000000003</v>
      </c>
      <c r="E27" s="4">
        <v>20.005999999999997</v>
      </c>
      <c r="F27" s="4">
        <v>2139.708</v>
      </c>
      <c r="G27" s="4">
        <v>2467.727</v>
      </c>
      <c r="H27" s="1" t="s">
        <v>25</v>
      </c>
      <c r="I27" s="4">
        <v>10</v>
      </c>
      <c r="J27" s="4">
        <v>20</v>
      </c>
      <c r="K27" s="1" t="str">
        <f t="shared" si="2"/>
        <v/>
      </c>
      <c r="L27" s="1" t="str">
        <f t="shared" si="2"/>
        <v/>
      </c>
      <c r="M27" s="1" t="str">
        <f t="shared" si="2"/>
        <v/>
      </c>
      <c r="N27" s="4">
        <f t="shared" si="6"/>
        <v>12.481648091543352</v>
      </c>
      <c r="O27" s="4">
        <f t="shared" si="6"/>
        <v>0.8107055602179657</v>
      </c>
      <c r="P27" s="4">
        <f t="shared" si="7"/>
        <v>86.70764634823868</v>
      </c>
      <c r="R27" s="4">
        <f t="shared" si="4"/>
        <v>100</v>
      </c>
      <c r="S27" s="4">
        <f t="shared" si="5"/>
        <v>13.292353651761317</v>
      </c>
    </row>
    <row r="28" spans="1:19" ht="12.75">
      <c r="A28" s="1" t="b">
        <f t="shared" si="1"/>
        <v>1</v>
      </c>
      <c r="B28" s="5" t="s">
        <v>26</v>
      </c>
      <c r="C28" s="5" t="s">
        <v>111</v>
      </c>
      <c r="D28" s="4">
        <v>91.428</v>
      </c>
      <c r="E28" s="4">
        <v>19.750999999999998</v>
      </c>
      <c r="F28" s="4">
        <v>734.5070000000002</v>
      </c>
      <c r="G28" s="4">
        <v>845.6860000000001</v>
      </c>
      <c r="H28" s="1" t="s">
        <v>26</v>
      </c>
      <c r="I28" s="4">
        <v>3.3</v>
      </c>
      <c r="J28" s="4">
        <v>8.6</v>
      </c>
      <c r="K28" s="1" t="str">
        <f t="shared" si="2"/>
        <v/>
      </c>
      <c r="L28" s="1" t="str">
        <f t="shared" si="2"/>
        <v/>
      </c>
      <c r="M28" s="1" t="str">
        <f t="shared" si="2"/>
        <v/>
      </c>
      <c r="N28" s="4">
        <f t="shared" si="6"/>
        <v>10.811104830871031</v>
      </c>
      <c r="O28" s="4">
        <f t="shared" si="6"/>
        <v>2.3355004103177768</v>
      </c>
      <c r="P28" s="4">
        <f t="shared" si="7"/>
        <v>86.85339475881119</v>
      </c>
      <c r="R28" s="4">
        <f t="shared" si="4"/>
        <v>100</v>
      </c>
      <c r="S28" s="4">
        <f t="shared" si="5"/>
        <v>13.146605241188809</v>
      </c>
    </row>
    <row r="29" spans="1:19" ht="12.75">
      <c r="A29" s="1" t="b">
        <f t="shared" si="1"/>
        <v>1</v>
      </c>
      <c r="B29" s="5" t="s">
        <v>15</v>
      </c>
      <c r="C29" s="5" t="s">
        <v>112</v>
      </c>
      <c r="D29" s="4">
        <v>24.156</v>
      </c>
      <c r="E29" s="4">
        <v>2.29</v>
      </c>
      <c r="F29" s="4">
        <v>263.621</v>
      </c>
      <c r="G29" s="4">
        <v>290.067</v>
      </c>
      <c r="H29" s="1" t="s">
        <v>15</v>
      </c>
      <c r="I29" s="4">
        <v>1</v>
      </c>
      <c r="J29" s="4">
        <v>10</v>
      </c>
      <c r="K29" s="1" t="str">
        <f t="shared" si="2"/>
        <v/>
      </c>
      <c r="L29" s="1" t="str">
        <f t="shared" si="2"/>
        <v>b</v>
      </c>
      <c r="M29" s="1" t="str">
        <f t="shared" si="2"/>
        <v/>
      </c>
      <c r="N29" s="4">
        <f t="shared" si="6"/>
        <v>8.32773117934822</v>
      </c>
      <c r="O29" s="4">
        <f t="shared" si="6"/>
        <v>0.7894727769791117</v>
      </c>
      <c r="P29" s="4">
        <f t="shared" si="7"/>
        <v>90.88279604367267</v>
      </c>
      <c r="R29" s="4">
        <f t="shared" si="4"/>
        <v>100</v>
      </c>
      <c r="S29" s="4">
        <f t="shared" si="5"/>
        <v>9.117203956327332</v>
      </c>
    </row>
    <row r="30" spans="1:19" ht="12.75">
      <c r="A30" s="1" t="b">
        <f t="shared" si="1"/>
        <v>1</v>
      </c>
      <c r="B30" s="5" t="s">
        <v>7</v>
      </c>
      <c r="C30" s="5" t="s">
        <v>113</v>
      </c>
      <c r="D30" s="4">
        <v>61.757000000000005</v>
      </c>
      <c r="E30" s="4">
        <v>3.4419999999999993</v>
      </c>
      <c r="F30" s="4">
        <v>674.3269999999999</v>
      </c>
      <c r="G30" s="4">
        <v>739.5259999999998</v>
      </c>
      <c r="H30" s="1" t="s">
        <v>7</v>
      </c>
      <c r="I30" s="4">
        <v>0.5</v>
      </c>
      <c r="J30" s="4">
        <v>3</v>
      </c>
      <c r="K30" s="1" t="str">
        <f t="shared" si="2"/>
        <v/>
      </c>
      <c r="L30" s="1" t="str">
        <f t="shared" si="2"/>
        <v/>
      </c>
      <c r="M30" s="1" t="str">
        <f t="shared" si="2"/>
        <v/>
      </c>
      <c r="N30" s="4">
        <f t="shared" si="6"/>
        <v>8.350889623894227</v>
      </c>
      <c r="O30" s="4">
        <f t="shared" si="6"/>
        <v>0.46543326400964946</v>
      </c>
      <c r="P30" s="4">
        <f t="shared" si="7"/>
        <v>91.18367711209613</v>
      </c>
      <c r="R30" s="4">
        <f t="shared" si="4"/>
        <v>100.00000000000001</v>
      </c>
      <c r="S30" s="4">
        <f t="shared" si="5"/>
        <v>8.816322887903876</v>
      </c>
    </row>
    <row r="31" spans="1:19" ht="12.75">
      <c r="A31" s="1" t="b">
        <f t="shared" si="1"/>
        <v>1</v>
      </c>
      <c r="B31" s="5" t="s">
        <v>16</v>
      </c>
      <c r="C31" s="5" t="s">
        <v>114</v>
      </c>
      <c r="D31" s="4">
        <v>319.96599999999995</v>
      </c>
      <c r="E31" s="4">
        <v>59.75400000000001</v>
      </c>
      <c r="F31" s="4">
        <v>3971.8449999999993</v>
      </c>
      <c r="G31" s="4">
        <v>4351.565</v>
      </c>
      <c r="H31" s="1" t="s">
        <v>16</v>
      </c>
      <c r="I31" s="4">
        <v>1.5</v>
      </c>
      <c r="J31" s="4">
        <v>3.5</v>
      </c>
      <c r="K31" s="1" t="str">
        <f t="shared" si="2"/>
        <v/>
      </c>
      <c r="L31" s="1" t="str">
        <f t="shared" si="2"/>
        <v/>
      </c>
      <c r="M31" s="1" t="str">
        <f t="shared" si="2"/>
        <v/>
      </c>
      <c r="N31" s="4">
        <f t="shared" si="6"/>
        <v>7.352894878049621</v>
      </c>
      <c r="O31" s="4">
        <f t="shared" si="6"/>
        <v>1.3731611500689986</v>
      </c>
      <c r="P31" s="4">
        <f t="shared" si="7"/>
        <v>91.27394397188138</v>
      </c>
      <c r="R31" s="4">
        <f t="shared" si="4"/>
        <v>100</v>
      </c>
      <c r="S31" s="4">
        <f t="shared" si="5"/>
        <v>8.72605602811862</v>
      </c>
    </row>
    <row r="32" spans="1:19" ht="12.75">
      <c r="A32" s="1" t="b">
        <f t="shared" si="1"/>
        <v>1</v>
      </c>
      <c r="B32" s="5" t="s">
        <v>12</v>
      </c>
      <c r="C32" s="5" t="s">
        <v>115</v>
      </c>
      <c r="D32" s="4">
        <v>55.006</v>
      </c>
      <c r="E32" s="4">
        <v>14.284000000000002</v>
      </c>
      <c r="F32" s="4">
        <v>798.3559999999999</v>
      </c>
      <c r="G32" s="4">
        <v>867.6459999999998</v>
      </c>
      <c r="H32" s="1" t="s">
        <v>12</v>
      </c>
      <c r="I32" s="4">
        <v>1.3</v>
      </c>
      <c r="J32" s="4">
        <v>3.5</v>
      </c>
      <c r="K32" s="1" t="str">
        <f t="shared" si="2"/>
        <v/>
      </c>
      <c r="L32" s="1" t="str">
        <f t="shared" si="2"/>
        <v/>
      </c>
      <c r="M32" s="1" t="str">
        <f t="shared" si="2"/>
        <v/>
      </c>
      <c r="N32" s="4">
        <f t="shared" si="6"/>
        <v>6.339682312832654</v>
      </c>
      <c r="O32" s="4">
        <f t="shared" si="6"/>
        <v>1.646293534459907</v>
      </c>
      <c r="P32" s="4">
        <f t="shared" si="7"/>
        <v>92.01402415270744</v>
      </c>
      <c r="R32" s="4">
        <f t="shared" si="4"/>
        <v>100</v>
      </c>
      <c r="S32" s="4">
        <f t="shared" si="5"/>
        <v>7.985975847292561</v>
      </c>
    </row>
    <row r="33" spans="1:19" ht="12.75">
      <c r="A33" s="1" t="b">
        <f t="shared" si="1"/>
        <v>1</v>
      </c>
      <c r="B33" s="5" t="s">
        <v>6</v>
      </c>
      <c r="C33" s="5" t="s">
        <v>116</v>
      </c>
      <c r="D33" s="4">
        <v>34.04899999999999</v>
      </c>
      <c r="E33" s="6"/>
      <c r="F33" s="4">
        <v>440.7649999999998</v>
      </c>
      <c r="G33" s="4">
        <v>476.0539999999998</v>
      </c>
      <c r="H33" s="1" t="s">
        <v>6</v>
      </c>
      <c r="I33" s="4">
        <v>2.9</v>
      </c>
      <c r="J33" s="4">
        <v>6.5</v>
      </c>
      <c r="K33" s="1" t="str">
        <f t="shared" si="2"/>
        <v/>
      </c>
      <c r="L33" s="7" t="str">
        <f t="shared" si="2"/>
        <v>a</v>
      </c>
      <c r="M33" s="1" t="str">
        <f t="shared" si="2"/>
        <v/>
      </c>
      <c r="N33" s="4">
        <f t="shared" si="6"/>
        <v>7.152339860604052</v>
      </c>
      <c r="O33" s="6"/>
      <c r="P33" s="4">
        <f t="shared" si="7"/>
        <v>92.58718548736068</v>
      </c>
      <c r="R33" s="4">
        <f t="shared" si="4"/>
        <v>99.73952534796473</v>
      </c>
      <c r="S33" s="4">
        <f t="shared" si="5"/>
        <v>7.152339860604052</v>
      </c>
    </row>
    <row r="34" spans="1:19" ht="12.75">
      <c r="A34" s="1" t="b">
        <f t="shared" si="1"/>
        <v>1</v>
      </c>
      <c r="B34" s="5" t="s">
        <v>21</v>
      </c>
      <c r="C34" s="5" t="s">
        <v>117</v>
      </c>
      <c r="D34" s="4">
        <v>39.128000000000014</v>
      </c>
      <c r="E34" s="4">
        <v>2.759</v>
      </c>
      <c r="F34" s="4">
        <v>633.564</v>
      </c>
      <c r="G34" s="4">
        <v>675.451</v>
      </c>
      <c r="H34" s="1" t="s">
        <v>21</v>
      </c>
      <c r="I34" s="4">
        <v>2.6</v>
      </c>
      <c r="J34" s="4">
        <v>4.8</v>
      </c>
      <c r="K34" s="1" t="str">
        <f t="shared" si="2"/>
        <v/>
      </c>
      <c r="L34" s="1" t="str">
        <f t="shared" si="2"/>
        <v>b</v>
      </c>
      <c r="M34" s="1" t="str">
        <f t="shared" si="2"/>
        <v/>
      </c>
      <c r="N34" s="4">
        <f t="shared" si="6"/>
        <v>5.7928702452139404</v>
      </c>
      <c r="O34" s="4">
        <f>E34/$G34*100</f>
        <v>0.40846782372074353</v>
      </c>
      <c r="P34" s="4">
        <f t="shared" si="7"/>
        <v>93.79866193106531</v>
      </c>
      <c r="R34" s="4">
        <f t="shared" si="4"/>
        <v>100</v>
      </c>
      <c r="S34" s="4">
        <f t="shared" si="5"/>
        <v>6.2013380689346835</v>
      </c>
    </row>
    <row r="35" spans="1:19" ht="12.75">
      <c r="A35" s="1" t="b">
        <f t="shared" si="1"/>
        <v>1</v>
      </c>
      <c r="B35" s="5" t="s">
        <v>29</v>
      </c>
      <c r="C35" s="5" t="s">
        <v>118</v>
      </c>
      <c r="D35" s="4">
        <v>20.945999999999998</v>
      </c>
      <c r="E35" s="6"/>
      <c r="F35" s="4">
        <v>381.37999999999994</v>
      </c>
      <c r="G35" s="4">
        <v>403.56199999999995</v>
      </c>
      <c r="H35" s="1" t="s">
        <v>29</v>
      </c>
      <c r="I35" s="4">
        <v>6</v>
      </c>
      <c r="J35" s="4">
        <v>9</v>
      </c>
      <c r="K35" s="1" t="str">
        <f t="shared" si="2"/>
        <v/>
      </c>
      <c r="L35" s="7" t="str">
        <f t="shared" si="2"/>
        <v>a</v>
      </c>
      <c r="M35" s="1" t="str">
        <f t="shared" si="2"/>
        <v/>
      </c>
      <c r="N35" s="4">
        <f t="shared" si="6"/>
        <v>5.190280551687225</v>
      </c>
      <c r="O35" s="6"/>
      <c r="P35" s="4">
        <f t="shared" si="7"/>
        <v>94.50344680619087</v>
      </c>
      <c r="R35" s="4">
        <f t="shared" si="4"/>
        <v>99.69372735787809</v>
      </c>
      <c r="S35" s="4">
        <f t="shared" si="5"/>
        <v>5.190280551687225</v>
      </c>
    </row>
    <row r="36" spans="1:19" ht="12.75">
      <c r="A36" s="1" t="b">
        <f t="shared" si="1"/>
        <v>1</v>
      </c>
      <c r="B36" s="5" t="s">
        <v>27</v>
      </c>
      <c r="C36" s="5" t="s">
        <v>119</v>
      </c>
      <c r="D36" s="4">
        <v>30.44900000000001</v>
      </c>
      <c r="E36" s="4">
        <v>7.349</v>
      </c>
      <c r="F36" s="4">
        <v>1302.056</v>
      </c>
      <c r="G36" s="4">
        <v>1339.854</v>
      </c>
      <c r="H36" s="1" t="s">
        <v>27</v>
      </c>
      <c r="I36" s="4">
        <v>6.5</v>
      </c>
      <c r="J36" s="4">
        <v>11.5</v>
      </c>
      <c r="K36" s="1" t="str">
        <f t="shared" si="2"/>
        <v/>
      </c>
      <c r="L36" s="1" t="str">
        <f t="shared" si="2"/>
        <v>b</v>
      </c>
      <c r="M36" s="1" t="str">
        <f t="shared" si="2"/>
        <v/>
      </c>
      <c r="N36" s="4">
        <f t="shared" si="6"/>
        <v>2.2725610402327425</v>
      </c>
      <c r="O36" s="4">
        <f>E36/$G36*100</f>
        <v>0.5484925969545935</v>
      </c>
      <c r="P36" s="4">
        <f t="shared" si="7"/>
        <v>97.17894636281267</v>
      </c>
      <c r="R36" s="4">
        <f t="shared" si="4"/>
        <v>100</v>
      </c>
      <c r="S36" s="4">
        <f t="shared" si="5"/>
        <v>2.821053637187336</v>
      </c>
    </row>
    <row r="37" spans="2:19" ht="12.75">
      <c r="B37" s="5"/>
      <c r="C37" s="5"/>
      <c r="D37" s="4"/>
      <c r="E37" s="4"/>
      <c r="F37" s="4"/>
      <c r="G37" s="4"/>
      <c r="I37" s="4"/>
      <c r="J37" s="4"/>
      <c r="N37" s="4"/>
      <c r="O37" s="4"/>
      <c r="P37" s="4"/>
      <c r="R37" s="4"/>
      <c r="S37" s="4"/>
    </row>
    <row r="38" spans="1:19" ht="12.75">
      <c r="A38" s="1" t="b">
        <f>B38=H38</f>
        <v>1</v>
      </c>
      <c r="B38" s="5" t="s">
        <v>32</v>
      </c>
      <c r="C38" s="5" t="s">
        <v>120</v>
      </c>
      <c r="D38" s="4">
        <v>23.298</v>
      </c>
      <c r="E38" s="4">
        <v>2.3449999999999998</v>
      </c>
      <c r="F38" s="4">
        <v>9.615</v>
      </c>
      <c r="G38" s="4">
        <v>35.257999999999996</v>
      </c>
      <c r="H38" s="1" t="s">
        <v>32</v>
      </c>
      <c r="I38" s="4">
        <v>0.5</v>
      </c>
      <c r="J38" s="4">
        <v>0.5</v>
      </c>
      <c r="K38" s="1" t="str">
        <f aca="true" t="shared" si="8" ref="K38:M40">IF(D38&lt;$I38,"a",IF(D38&lt;$J38,"b",""))</f>
        <v/>
      </c>
      <c r="L38" s="1" t="str">
        <f t="shared" si="8"/>
        <v/>
      </c>
      <c r="M38" s="1" t="str">
        <f t="shared" si="8"/>
        <v/>
      </c>
      <c r="N38" s="4">
        <f aca="true" t="shared" si="9" ref="N38:P40">D38/$G38*100</f>
        <v>66.0786204549322</v>
      </c>
      <c r="O38" s="4">
        <f t="shared" si="9"/>
        <v>6.650972828861536</v>
      </c>
      <c r="P38" s="4">
        <f t="shared" si="9"/>
        <v>27.270406716206253</v>
      </c>
      <c r="R38" s="4">
        <f>SUM(N38:P38)</f>
        <v>100</v>
      </c>
      <c r="S38" s="4">
        <f>SUM(N38:O38)</f>
        <v>72.72959328379375</v>
      </c>
    </row>
    <row r="39" spans="1:19" ht="12.75">
      <c r="A39" s="1" t="b">
        <f>B39=H39</f>
        <v>1</v>
      </c>
      <c r="B39" s="5" t="s">
        <v>34</v>
      </c>
      <c r="C39" s="5" t="s">
        <v>121</v>
      </c>
      <c r="D39" s="4">
        <v>390.759</v>
      </c>
      <c r="E39" s="4">
        <v>19.548000000000005</v>
      </c>
      <c r="F39" s="4">
        <v>203.938</v>
      </c>
      <c r="G39" s="4">
        <v>614.245</v>
      </c>
      <c r="H39" s="1" t="s">
        <v>34</v>
      </c>
      <c r="I39" s="4">
        <v>1</v>
      </c>
      <c r="J39" s="4">
        <v>5</v>
      </c>
      <c r="K39" s="1" t="str">
        <f t="shared" si="8"/>
        <v/>
      </c>
      <c r="L39" s="1" t="str">
        <f t="shared" si="8"/>
        <v/>
      </c>
      <c r="M39" s="1" t="str">
        <f t="shared" si="8"/>
        <v/>
      </c>
      <c r="N39" s="4">
        <f t="shared" si="9"/>
        <v>63.616146651580394</v>
      </c>
      <c r="O39" s="4">
        <f t="shared" si="9"/>
        <v>3.182443487533477</v>
      </c>
      <c r="P39" s="4">
        <f t="shared" si="9"/>
        <v>33.20140986088613</v>
      </c>
      <c r="R39" s="4">
        <f>SUM(N39:P39)</f>
        <v>100</v>
      </c>
      <c r="S39" s="4">
        <f>SUM(N39:O39)</f>
        <v>66.79859013911387</v>
      </c>
    </row>
    <row r="40" spans="1:19" ht="12.75">
      <c r="A40" s="1" t="b">
        <f>B40=H40</f>
        <v>1</v>
      </c>
      <c r="B40" s="5" t="s">
        <v>33</v>
      </c>
      <c r="C40" s="5" t="s">
        <v>122</v>
      </c>
      <c r="D40" s="4">
        <v>286.965</v>
      </c>
      <c r="E40" s="4">
        <v>34.119</v>
      </c>
      <c r="F40" s="4">
        <v>220.826</v>
      </c>
      <c r="G40" s="4">
        <v>541.91</v>
      </c>
      <c r="H40" s="1" t="s">
        <v>33</v>
      </c>
      <c r="I40" s="4">
        <v>5</v>
      </c>
      <c r="J40" s="4">
        <v>10</v>
      </c>
      <c r="K40" s="1" t="str">
        <f t="shared" si="8"/>
        <v/>
      </c>
      <c r="L40" s="1" t="str">
        <f t="shared" si="8"/>
        <v/>
      </c>
      <c r="M40" s="1" t="str">
        <f t="shared" si="8"/>
        <v/>
      </c>
      <c r="N40" s="4">
        <f t="shared" si="9"/>
        <v>52.95436511597866</v>
      </c>
      <c r="O40" s="4">
        <f t="shared" si="9"/>
        <v>6.296063922053478</v>
      </c>
      <c r="P40" s="4">
        <f t="shared" si="9"/>
        <v>40.749570961967855</v>
      </c>
      <c r="R40" s="4">
        <f>SUM(N40:P40)</f>
        <v>100</v>
      </c>
      <c r="S40" s="4">
        <f>SUM(N40:O40)</f>
        <v>59.25042903803214</v>
      </c>
    </row>
    <row r="41" spans="2:19" ht="12.75">
      <c r="B41" s="5"/>
      <c r="C41" s="5"/>
      <c r="D41" s="4"/>
      <c r="E41" s="4"/>
      <c r="F41" s="4"/>
      <c r="G41" s="4"/>
      <c r="I41" s="4"/>
      <c r="J41" s="4"/>
      <c r="N41" s="4"/>
      <c r="O41" s="4"/>
      <c r="P41" s="4"/>
      <c r="R41" s="4"/>
      <c r="S41" s="4"/>
    </row>
    <row r="42" spans="1:19" ht="12.75">
      <c r="A42" s="1" t="b">
        <f>B42=H42</f>
        <v>1</v>
      </c>
      <c r="B42" s="5" t="s">
        <v>35</v>
      </c>
      <c r="C42" s="5" t="s">
        <v>123</v>
      </c>
      <c r="D42" s="4">
        <v>56.928999999999995</v>
      </c>
      <c r="E42" s="4">
        <v>8.881</v>
      </c>
      <c r="F42" s="4">
        <v>452.78599999999994</v>
      </c>
      <c r="G42" s="4">
        <v>518.596</v>
      </c>
      <c r="H42" s="1" t="s">
        <v>35</v>
      </c>
      <c r="I42" s="4">
        <v>1</v>
      </c>
      <c r="J42" s="4">
        <v>3.8</v>
      </c>
      <c r="K42" s="1" t="str">
        <f aca="true" t="shared" si="10" ref="K42:M42">IF(D42&lt;$I42,"a",IF(D42&lt;$J42,"b",""))</f>
        <v/>
      </c>
      <c r="L42" s="1" t="str">
        <f t="shared" si="10"/>
        <v/>
      </c>
      <c r="M42" s="1" t="str">
        <f t="shared" si="10"/>
        <v/>
      </c>
      <c r="N42" s="4">
        <f aca="true" t="shared" si="11" ref="N42:P42">D42/$G42*100</f>
        <v>10.977523929995602</v>
      </c>
      <c r="O42" s="4">
        <f t="shared" si="11"/>
        <v>1.7125083880323027</v>
      </c>
      <c r="P42" s="4">
        <f t="shared" si="11"/>
        <v>87.30996768197208</v>
      </c>
      <c r="R42" s="4">
        <f aca="true" t="shared" si="12" ref="R42">SUM(N42:P42)</f>
        <v>99.99999999999999</v>
      </c>
      <c r="S42" s="4">
        <f aca="true" t="shared" si="13" ref="S42">SUM(N42:O42)</f>
        <v>12.690032318027905</v>
      </c>
    </row>
    <row r="43" ht="12.75"/>
    <row r="44" spans="9:10" ht="12.75">
      <c r="I44" s="4"/>
      <c r="J44" s="4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 topLeftCell="A13">
      <selection activeCell="O46" sqref="O46"/>
    </sheetView>
  </sheetViews>
  <sheetFormatPr defaultColWidth="9.140625" defaultRowHeight="15"/>
  <cols>
    <col min="1" max="1" width="33.00390625" style="1" customWidth="1"/>
    <col min="2" max="3" width="11.00390625" style="1" customWidth="1"/>
    <col min="4" max="5" width="10.57421875" style="1" customWidth="1"/>
    <col min="6" max="7" width="11.421875" style="1" customWidth="1"/>
    <col min="8" max="16384" width="9.140625" style="1" customWidth="1"/>
  </cols>
  <sheetData>
    <row r="1" ht="12.75">
      <c r="A1" s="1" t="s">
        <v>86</v>
      </c>
    </row>
    <row r="2" ht="12.75">
      <c r="A2" s="1" t="s">
        <v>46</v>
      </c>
    </row>
    <row r="3" ht="12.75"/>
    <row r="4" spans="2:7" ht="12.75">
      <c r="B4" s="2" t="s">
        <v>87</v>
      </c>
      <c r="C4" s="2"/>
      <c r="D4" s="2" t="s">
        <v>88</v>
      </c>
      <c r="E4" s="2"/>
      <c r="F4" s="2" t="s">
        <v>89</v>
      </c>
      <c r="G4" s="2"/>
    </row>
    <row r="5" spans="2:7" ht="12.75">
      <c r="B5" s="3" t="s">
        <v>45</v>
      </c>
      <c r="C5" s="3" t="s">
        <v>44</v>
      </c>
      <c r="D5" s="3" t="s">
        <v>45</v>
      </c>
      <c r="E5" s="3" t="s">
        <v>44</v>
      </c>
      <c r="F5" s="3" t="s">
        <v>45</v>
      </c>
      <c r="G5" s="3" t="s">
        <v>44</v>
      </c>
    </row>
    <row r="6" spans="1:14" ht="12.75">
      <c r="A6" s="1" t="s">
        <v>38</v>
      </c>
      <c r="B6" s="4">
        <v>11.326624995248832</v>
      </c>
      <c r="C6" s="4">
        <v>12.444182447742081</v>
      </c>
      <c r="D6" s="4">
        <v>19.248795164736652</v>
      </c>
      <c r="E6" s="4">
        <v>16.35931347326382</v>
      </c>
      <c r="F6" s="4">
        <v>8.788972024121227</v>
      </c>
      <c r="G6" s="4">
        <v>8.18905643880274</v>
      </c>
      <c r="I6" s="4">
        <f>SUM(B6:B8)</f>
        <v>90.39726354069612</v>
      </c>
      <c r="J6" s="4">
        <f aca="true" t="shared" si="0" ref="J6:N6">SUM(C6:C8)</f>
        <v>88.44397396349952</v>
      </c>
      <c r="K6" s="4">
        <f t="shared" si="0"/>
        <v>54.126699265043264</v>
      </c>
      <c r="L6" s="4">
        <f t="shared" si="0"/>
        <v>45.038637290684136</v>
      </c>
      <c r="M6" s="4">
        <f t="shared" si="0"/>
        <v>15.654257136842796</v>
      </c>
      <c r="N6" s="4">
        <f t="shared" si="0"/>
        <v>14.293791949295874</v>
      </c>
    </row>
    <row r="7" spans="1:7" ht="12.75">
      <c r="A7" s="1" t="s">
        <v>39</v>
      </c>
      <c r="B7" s="4">
        <v>2.074633799530874</v>
      </c>
      <c r="C7" s="4">
        <v>1.766015528522362</v>
      </c>
      <c r="D7" s="4">
        <v>1.975731022142239</v>
      </c>
      <c r="E7" s="4">
        <v>1.6374943013828642</v>
      </c>
      <c r="F7" s="4">
        <v>0.8556662253832034</v>
      </c>
      <c r="G7" s="4">
        <v>0.677574225403099</v>
      </c>
    </row>
    <row r="8" spans="1:7" ht="12.75">
      <c r="A8" s="1" t="s">
        <v>40</v>
      </c>
      <c r="B8" s="4">
        <v>76.99600474591641</v>
      </c>
      <c r="C8" s="4">
        <v>74.23377598723508</v>
      </c>
      <c r="D8" s="4">
        <v>32.902173078164374</v>
      </c>
      <c r="E8" s="4">
        <v>27.041829516037446</v>
      </c>
      <c r="F8" s="4">
        <v>6.009618887338366</v>
      </c>
      <c r="G8" s="4">
        <v>5.427161285090035</v>
      </c>
    </row>
    <row r="9" spans="1:7" ht="12.75">
      <c r="A9" s="1" t="s">
        <v>41</v>
      </c>
      <c r="B9" s="4">
        <v>3.29356772370926</v>
      </c>
      <c r="C9" s="4">
        <v>4.5481717480329165</v>
      </c>
      <c r="D9" s="4">
        <v>30.49389509553859</v>
      </c>
      <c r="E9" s="4">
        <v>40.39316459205899</v>
      </c>
      <c r="F9" s="4">
        <v>63.225451449777125</v>
      </c>
      <c r="G9" s="4">
        <v>72.17941094435247</v>
      </c>
    </row>
    <row r="10" spans="1:7" ht="12.75">
      <c r="A10" s="1" t="s">
        <v>42</v>
      </c>
      <c r="B10" s="4">
        <v>1.6227142429744355</v>
      </c>
      <c r="C10" s="4">
        <v>2.3039201045061115</v>
      </c>
      <c r="D10" s="4">
        <v>5.281998495176586</v>
      </c>
      <c r="E10" s="4">
        <v>6.873607004700191</v>
      </c>
      <c r="F10" s="4">
        <v>5.853870329838054</v>
      </c>
      <c r="G10" s="4">
        <v>6.599551749581126</v>
      </c>
    </row>
    <row r="11" spans="1:7" ht="12.75">
      <c r="A11" s="1" t="s">
        <v>43</v>
      </c>
      <c r="B11" s="4">
        <v>4.686454492620178</v>
      </c>
      <c r="C11" s="4">
        <v>4.7039341839614535</v>
      </c>
      <c r="D11" s="4">
        <v>10.097407144241553</v>
      </c>
      <c r="E11" s="4">
        <v>7.694591112556687</v>
      </c>
      <c r="F11" s="4">
        <v>15.266421083542033</v>
      </c>
      <c r="G11" s="4">
        <v>6.927245356770539</v>
      </c>
    </row>
    <row r="12" ht="12.75"/>
    <row r="13" spans="4:9" ht="12.75">
      <c r="D13" s="4"/>
      <c r="E13" s="4"/>
      <c r="F13" s="4"/>
      <c r="G13" s="4"/>
      <c r="H13" s="4"/>
      <c r="I13" s="4"/>
    </row>
    <row r="14" ht="12.75">
      <c r="A14" s="1" t="s">
        <v>48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M27" sqref="M27"/>
    </sheetView>
  </sheetViews>
  <sheetFormatPr defaultColWidth="9.140625" defaultRowHeight="15"/>
  <cols>
    <col min="1" max="1" width="15.140625" style="1" customWidth="1"/>
    <col min="2" max="2" width="15.421875" style="1" customWidth="1"/>
    <col min="3" max="3" width="11.00390625" style="1" customWidth="1"/>
    <col min="4" max="4" width="20.8515625" style="1" customWidth="1"/>
    <col min="5" max="5" width="8.421875" style="1" customWidth="1"/>
    <col min="6" max="6" width="8.8515625" style="1" customWidth="1"/>
    <col min="7" max="7" width="11.00390625" style="1" customWidth="1"/>
    <col min="8" max="8" width="20.8515625" style="1" customWidth="1"/>
    <col min="9" max="9" width="7.57421875" style="1" customWidth="1"/>
    <col min="10" max="10" width="11.140625" style="1" customWidth="1"/>
    <col min="11" max="11" width="11.00390625" style="1" customWidth="1"/>
    <col min="12" max="12" width="20.8515625" style="1" customWidth="1"/>
    <col min="13" max="13" width="13.8515625" style="1" customWidth="1"/>
    <col min="14" max="14" width="10.28125" style="1" customWidth="1"/>
    <col min="1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 topLeftCell="A1">
      <selection activeCell="L31" sqref="L31"/>
    </sheetView>
  </sheetViews>
  <sheetFormatPr defaultColWidth="8.7109375" defaultRowHeight="15"/>
  <cols>
    <col min="1" max="1" width="14.57421875" style="1" customWidth="1"/>
    <col min="2" max="2" width="15.421875" style="1" customWidth="1"/>
    <col min="3" max="3" width="11.00390625" style="1" customWidth="1"/>
    <col min="4" max="4" width="20.57421875" style="1" customWidth="1"/>
    <col min="5" max="5" width="9.00390625" style="1" customWidth="1"/>
    <col min="6" max="6" width="11.00390625" style="1" customWidth="1"/>
    <col min="7" max="7" width="20.57421875" style="1" customWidth="1"/>
    <col min="8" max="8" width="10.421875" style="1" customWidth="1"/>
    <col min="9" max="9" width="11.00390625" style="1" customWidth="1"/>
    <col min="10" max="10" width="20.57421875" style="1" customWidth="1"/>
    <col min="11" max="11" width="10.00390625" style="1" customWidth="1"/>
    <col min="12" max="12" width="11.421875" style="1" bestFit="1" customWidth="1"/>
    <col min="13" max="13" width="10.7109375" style="1" bestFit="1" customWidth="1"/>
    <col min="14" max="14" width="8.421875" style="1" bestFit="1" customWidth="1"/>
    <col min="15" max="16384" width="8.7109375" style="1" customWidth="1"/>
  </cols>
  <sheetData>
    <row r="1" ht="12.75">
      <c r="M1" s="1" t="s">
        <v>85</v>
      </c>
    </row>
    <row r="2" ht="12.75"/>
    <row r="3" ht="12.75">
      <c r="M3" s="1" t="s">
        <v>48</v>
      </c>
    </row>
    <row r="4" ht="12.75"/>
    <row r="5" ht="12.75"/>
    <row r="6" spans="13:14" ht="12.75">
      <c r="M6" s="8" t="s">
        <v>83</v>
      </c>
      <c r="N6" s="9" t="s">
        <v>82</v>
      </c>
    </row>
    <row r="7" spans="1:15" ht="12.75">
      <c r="A7" s="5"/>
      <c r="B7" s="10"/>
      <c r="C7" s="10"/>
      <c r="D7" s="10"/>
      <c r="E7" s="10"/>
      <c r="F7" s="10"/>
      <c r="G7" s="10"/>
      <c r="H7" s="10"/>
      <c r="I7" s="10"/>
      <c r="J7" s="10"/>
      <c r="K7" s="10"/>
      <c r="M7" s="11">
        <v>0.14118437583011734</v>
      </c>
      <c r="N7" s="11">
        <v>0.0628882777608122</v>
      </c>
      <c r="O7" s="1" t="s">
        <v>4</v>
      </c>
    </row>
    <row r="8" spans="1:15" ht="12.7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M8" s="11">
        <v>0.15723744196390624</v>
      </c>
      <c r="N8" s="11">
        <v>0.06699012638475597</v>
      </c>
      <c r="O8" s="1" t="s">
        <v>125</v>
      </c>
    </row>
    <row r="9" spans="1:15" ht="12.7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M9" s="11">
        <v>0.09192200013561629</v>
      </c>
      <c r="N9" s="11">
        <v>0.056922748952266455</v>
      </c>
      <c r="O9" s="1" t="s">
        <v>50</v>
      </c>
    </row>
    <row r="10" spans="1:15" ht="12.7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11">
        <v>0.036867866377621655</v>
      </c>
      <c r="N10" s="11">
        <v>0.03314963303471154</v>
      </c>
      <c r="O10" s="1" t="s">
        <v>51</v>
      </c>
    </row>
    <row r="11" spans="1:15" ht="12.75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11">
        <v>0.04199846175053821</v>
      </c>
      <c r="N11" s="11">
        <v>0.019561792150805137</v>
      </c>
      <c r="O11" s="1" t="s">
        <v>52</v>
      </c>
    </row>
    <row r="12" spans="1:15" ht="12.75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11">
        <v>0.3096290729430547</v>
      </c>
      <c r="N12" s="11">
        <v>0.06021204564536921</v>
      </c>
      <c r="O12" s="1" t="s">
        <v>53</v>
      </c>
    </row>
    <row r="13" spans="1:15" ht="12.75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M13" s="11">
        <v>0.2464859417934101</v>
      </c>
      <c r="N13" s="11">
        <v>0.032708146268630424</v>
      </c>
      <c r="O13" s="1" t="s">
        <v>54</v>
      </c>
    </row>
    <row r="14" spans="1:15" ht="12.7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1">
        <v>0.18449211446223882</v>
      </c>
      <c r="N14" s="11">
        <v>0.06769774815055686</v>
      </c>
      <c r="O14" s="1" t="s">
        <v>55</v>
      </c>
    </row>
    <row r="15" spans="1:15" ht="12.75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1">
        <v>0.21563849222152684</v>
      </c>
      <c r="N15" s="11">
        <v>0.05342524637626191</v>
      </c>
      <c r="O15" s="1" t="s">
        <v>56</v>
      </c>
    </row>
    <row r="16" spans="1:15" ht="12.7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11">
        <v>0.0430899921021374</v>
      </c>
      <c r="N16" s="11">
        <v>0.10591469064631881</v>
      </c>
      <c r="O16" s="1" t="s">
        <v>57</v>
      </c>
    </row>
    <row r="17" spans="1:15" ht="12.75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1">
        <v>0.10135738110342034</v>
      </c>
      <c r="N17" s="11">
        <v>0.11168519916794861</v>
      </c>
      <c r="O17" s="1" t="s">
        <v>58</v>
      </c>
    </row>
    <row r="18" spans="1:15" ht="12.75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11">
        <v>0.13175893861329022</v>
      </c>
      <c r="N18" s="11">
        <v>0.07687025407178892</v>
      </c>
      <c r="O18" s="1" t="s">
        <v>59</v>
      </c>
    </row>
    <row r="19" spans="1:15" ht="12.75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11">
        <v>0.04111066893832934</v>
      </c>
      <c r="N19" s="11">
        <v>0.07070705500491227</v>
      </c>
      <c r="O19" s="1" t="s">
        <v>60</v>
      </c>
    </row>
    <row r="20" spans="1:15" ht="12.75">
      <c r="A20" s="5"/>
      <c r="B20" s="10"/>
      <c r="C20" s="10"/>
      <c r="D20" s="10"/>
      <c r="E20" s="10"/>
      <c r="F20" s="10"/>
      <c r="G20" s="10"/>
      <c r="H20" s="10"/>
      <c r="I20" s="10"/>
      <c r="J20" s="10"/>
      <c r="K20" s="10"/>
      <c r="M20" s="11">
        <v>0.04329716114657887</v>
      </c>
      <c r="N20" s="11">
        <v>0.07415636555611173</v>
      </c>
      <c r="O20" s="1" t="s">
        <v>61</v>
      </c>
    </row>
    <row r="21" spans="1:15" ht="12.75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  <c r="M21" s="11">
        <v>0.0810537579738334</v>
      </c>
      <c r="N21" s="11">
        <v>0.08836101142792957</v>
      </c>
      <c r="O21" s="1" t="s">
        <v>62</v>
      </c>
    </row>
    <row r="22" spans="1:15" ht="12.75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11">
        <v>0.09052530582873593</v>
      </c>
      <c r="N22" s="11">
        <v>0.05855305644223849</v>
      </c>
      <c r="O22" s="1" t="s">
        <v>63</v>
      </c>
    </row>
    <row r="23" spans="1:15" ht="12.75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  <c r="M23" s="11">
        <v>0.08301625565216537</v>
      </c>
      <c r="N23" s="11">
        <v>0.04485401334426535</v>
      </c>
      <c r="O23" s="1" t="s">
        <v>64</v>
      </c>
    </row>
    <row r="24" spans="1:15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11">
        <v>0.12893456413987536</v>
      </c>
      <c r="N24" s="11">
        <v>0.04879268791778455</v>
      </c>
      <c r="O24" s="1" t="s">
        <v>65</v>
      </c>
    </row>
    <row r="25" spans="1:15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M25" s="11">
        <v>0.02688271072093055</v>
      </c>
      <c r="N25" s="11">
        <v>0.03488520600536925</v>
      </c>
      <c r="O25" s="1" t="s">
        <v>66</v>
      </c>
    </row>
    <row r="26" spans="1:15" ht="12.7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10"/>
      <c r="M26" s="11">
        <v>0.1227072633895818</v>
      </c>
      <c r="N26" s="11">
        <v>0.04416080445384316</v>
      </c>
      <c r="O26" s="1" t="s">
        <v>67</v>
      </c>
    </row>
    <row r="27" spans="1:15" ht="12.7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M27" s="11">
        <v>0.46556622403563996</v>
      </c>
      <c r="N27" s="11">
        <v>0.05332632546657559</v>
      </c>
      <c r="O27" s="1" t="s">
        <v>68</v>
      </c>
    </row>
    <row r="28" spans="1:15" ht="12.7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M28" s="11">
        <v>0.2025922180805895</v>
      </c>
      <c r="N28" s="11">
        <v>0.051753908712774244</v>
      </c>
      <c r="O28" s="1" t="s">
        <v>69</v>
      </c>
    </row>
    <row r="29" spans="1:15" ht="12.75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M29" s="11">
        <v>0.06029079433115558</v>
      </c>
      <c r="N29" s="11">
        <v>0.03494990915549069</v>
      </c>
      <c r="O29" s="1" t="s">
        <v>70</v>
      </c>
    </row>
    <row r="30" spans="1:15" ht="12.7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M30" s="11">
        <v>0.06807312385464623</v>
      </c>
      <c r="N30" s="11">
        <v>0.06782331197890806</v>
      </c>
      <c r="O30" s="1" t="s">
        <v>71</v>
      </c>
    </row>
    <row r="31" spans="1:15" ht="12.7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M31" s="11">
        <v>0.012537627310918101</v>
      </c>
      <c r="N31" s="11">
        <v>0.060015954809081305</v>
      </c>
      <c r="O31" s="1" t="s">
        <v>72</v>
      </c>
    </row>
    <row r="32" spans="1:15" ht="12.7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1">
        <v>0.16180993955674947</v>
      </c>
      <c r="N32" s="11">
        <v>0.04274680993955674</v>
      </c>
      <c r="O32" s="1" t="s">
        <v>73</v>
      </c>
    </row>
    <row r="33" spans="1:15" ht="12.75">
      <c r="A33" s="5"/>
      <c r="B33" s="10"/>
      <c r="C33" s="10"/>
      <c r="D33" s="10"/>
      <c r="E33" s="10"/>
      <c r="F33" s="10"/>
      <c r="G33" s="10"/>
      <c r="H33" s="10"/>
      <c r="I33" s="10"/>
      <c r="J33" s="10"/>
      <c r="K33" s="10"/>
      <c r="M33" s="11">
        <v>0.025787296077266566</v>
      </c>
      <c r="N33" s="11">
        <v>0.05517263026467379</v>
      </c>
      <c r="O33" s="1" t="s">
        <v>74</v>
      </c>
    </row>
    <row r="34" spans="1:15" ht="12.7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1">
        <v>0.2777641723554338</v>
      </c>
      <c r="N34" s="11">
        <v>0.07371308496634844</v>
      </c>
      <c r="O34" s="1" t="s">
        <v>75</v>
      </c>
    </row>
    <row r="35" spans="1:15" ht="12.75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  <c r="M35" s="11">
        <v>0.23755759251704422</v>
      </c>
      <c r="N35" s="11">
        <v>0.10327845011789477</v>
      </c>
      <c r="O35" s="1" t="s">
        <v>76</v>
      </c>
    </row>
    <row r="36" spans="1:15" ht="12.75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  <c r="M36" s="11">
        <v>0.37420832968508305</v>
      </c>
      <c r="N36" s="11">
        <v>0.05765694772786971</v>
      </c>
      <c r="O36" s="1" t="s">
        <v>77</v>
      </c>
    </row>
    <row r="37" spans="1:15" ht="12.7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M37" s="11">
        <v>0.3182922585998209</v>
      </c>
      <c r="N37" s="11">
        <v>0.05281773564069546</v>
      </c>
      <c r="O37" s="1" t="s">
        <v>78</v>
      </c>
    </row>
    <row r="38" spans="1:15" ht="12.75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M38" s="11">
        <v>0.2871273548695003</v>
      </c>
      <c r="N38" s="11">
        <v>0.047344064794644126</v>
      </c>
      <c r="O38" s="1" t="s">
        <v>79</v>
      </c>
    </row>
    <row r="39" spans="1:15" ht="12.7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1">
        <v>0.06096510324511102</v>
      </c>
      <c r="N39" s="11">
        <v>0.08555680102272412</v>
      </c>
      <c r="O39" s="1" t="s">
        <v>80</v>
      </c>
    </row>
    <row r="40" spans="1:11" ht="12.75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 topLeftCell="A1">
      <selection activeCell="L31" sqref="L31"/>
    </sheetView>
  </sheetViews>
  <sheetFormatPr defaultColWidth="8.7109375" defaultRowHeight="15"/>
  <cols>
    <col min="1" max="1" width="14.57421875" style="1" customWidth="1"/>
    <col min="2" max="2" width="15.00390625" style="1" customWidth="1"/>
    <col min="3" max="3" width="11.00390625" style="1" customWidth="1"/>
    <col min="4" max="4" width="20.140625" style="1" customWidth="1"/>
    <col min="5" max="5" width="9.8515625" style="1" customWidth="1"/>
    <col min="6" max="6" width="11.00390625" style="1" customWidth="1"/>
    <col min="7" max="7" width="20.140625" style="1" customWidth="1"/>
    <col min="8" max="8" width="10.421875" style="1" customWidth="1"/>
    <col min="9" max="9" width="11.00390625" style="1" customWidth="1"/>
    <col min="10" max="10" width="20.140625" style="1" customWidth="1"/>
    <col min="11" max="11" width="10.00390625" style="1" customWidth="1"/>
    <col min="12" max="12" width="11.421875" style="1" bestFit="1" customWidth="1"/>
    <col min="13" max="13" width="10.7109375" style="1" bestFit="1" customWidth="1"/>
    <col min="14" max="14" width="8.421875" style="1" bestFit="1" customWidth="1"/>
    <col min="15" max="16384" width="8.7109375" style="1" customWidth="1"/>
  </cols>
  <sheetData>
    <row r="1" ht="12.75">
      <c r="M1" s="1" t="s">
        <v>84</v>
      </c>
    </row>
    <row r="2" ht="12.75"/>
    <row r="3" ht="12.75">
      <c r="M3" s="1" t="s">
        <v>48</v>
      </c>
    </row>
    <row r="4" ht="12.75"/>
    <row r="5" ht="12.75"/>
    <row r="6" spans="13:14" ht="12.75">
      <c r="M6" s="8" t="s">
        <v>81</v>
      </c>
      <c r="N6" s="9" t="s">
        <v>49</v>
      </c>
    </row>
    <row r="7" spans="1:15" ht="12.75">
      <c r="A7" s="5"/>
      <c r="B7" s="10"/>
      <c r="C7" s="10"/>
      <c r="D7" s="10"/>
      <c r="E7" s="10"/>
      <c r="F7" s="10"/>
      <c r="G7" s="10"/>
      <c r="H7" s="10"/>
      <c r="I7" s="10"/>
      <c r="J7" s="10"/>
      <c r="K7" s="10"/>
      <c r="M7" s="11">
        <v>0.1123331784137733</v>
      </c>
      <c r="N7" s="11">
        <v>0.05974787674368035</v>
      </c>
      <c r="O7" s="1" t="s">
        <v>4</v>
      </c>
    </row>
    <row r="8" spans="1:15" ht="12.7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M8" s="11">
        <v>0.1256665539673476</v>
      </c>
      <c r="N8" s="11">
        <v>0.0645202606070897</v>
      </c>
      <c r="O8" s="1" t="s">
        <v>125</v>
      </c>
    </row>
    <row r="9" spans="1:15" ht="12.75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M9" s="11">
        <v>0.07602073624738298</v>
      </c>
      <c r="N9" s="11">
        <v>0.05405015466398955</v>
      </c>
      <c r="O9" s="1" t="s">
        <v>50</v>
      </c>
    </row>
    <row r="10" spans="1:15" ht="12.7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11">
        <v>0.029110229791866282</v>
      </c>
      <c r="N10" s="11">
        <v>0.035490029879179257</v>
      </c>
      <c r="O10" s="1" t="s">
        <v>51</v>
      </c>
    </row>
    <row r="11" spans="1:15" ht="12.75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11">
        <v>0.03302062665916791</v>
      </c>
      <c r="N11" s="11">
        <v>0.018695340783811257</v>
      </c>
      <c r="O11" s="1" t="s">
        <v>52</v>
      </c>
    </row>
    <row r="12" spans="1:15" ht="12.75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11">
        <v>0.24757195773722795</v>
      </c>
      <c r="N12" s="11">
        <v>0.0553897037004931</v>
      </c>
      <c r="O12" s="1" t="s">
        <v>53</v>
      </c>
    </row>
    <row r="13" spans="1:15" ht="12.75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M13" s="11">
        <v>0.18752393095968004</v>
      </c>
      <c r="N13" s="11">
        <v>0.031894842615540195</v>
      </c>
      <c r="O13" s="1" t="s">
        <v>54</v>
      </c>
    </row>
    <row r="14" spans="1:15" ht="12.7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1">
        <v>0.14684904145270022</v>
      </c>
      <c r="N14" s="11">
        <v>0.05820450358653918</v>
      </c>
      <c r="O14" s="1" t="s">
        <v>55</v>
      </c>
    </row>
    <row r="15" spans="1:15" ht="12.75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M15" s="11">
        <v>0.17499613194946584</v>
      </c>
      <c r="N15" s="11">
        <v>0.048720859370312945</v>
      </c>
      <c r="O15" s="1" t="s">
        <v>56</v>
      </c>
    </row>
    <row r="16" spans="1:15" ht="12.75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11">
        <v>0.037646949164236276</v>
      </c>
      <c r="N16" s="11">
        <v>0.10811766624919984</v>
      </c>
      <c r="O16" s="1" t="s">
        <v>57</v>
      </c>
    </row>
    <row r="17" spans="1:15" ht="12.75">
      <c r="A17" s="5"/>
      <c r="B17" s="10"/>
      <c r="C17" s="10"/>
      <c r="D17" s="10"/>
      <c r="E17" s="10"/>
      <c r="F17" s="10"/>
      <c r="G17" s="10"/>
      <c r="H17" s="10"/>
      <c r="I17" s="10"/>
      <c r="J17" s="10"/>
      <c r="K17" s="10"/>
      <c r="M17" s="11">
        <v>0.0871597364872947</v>
      </c>
      <c r="N17" s="11">
        <v>0.11159919605292112</v>
      </c>
      <c r="O17" s="1" t="s">
        <v>58</v>
      </c>
    </row>
    <row r="18" spans="1:15" ht="12.75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M18" s="11">
        <v>0.10343967690312494</v>
      </c>
      <c r="N18" s="11">
        <v>0.0724926428424489</v>
      </c>
      <c r="O18" s="1" t="s">
        <v>59</v>
      </c>
    </row>
    <row r="19" spans="1:15" ht="12.75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  <c r="M19" s="11">
        <v>0.03710789171853948</v>
      </c>
      <c r="N19" s="11">
        <v>0.07175038695811944</v>
      </c>
      <c r="O19" s="1" t="s">
        <v>60</v>
      </c>
    </row>
    <row r="20" spans="1:15" ht="12.75">
      <c r="A20" s="5"/>
      <c r="B20" s="10"/>
      <c r="C20" s="10"/>
      <c r="D20" s="10"/>
      <c r="E20" s="10"/>
      <c r="F20" s="10"/>
      <c r="G20" s="10"/>
      <c r="H20" s="10"/>
      <c r="I20" s="10"/>
      <c r="J20" s="10"/>
      <c r="K20" s="10"/>
      <c r="M20" s="11">
        <v>0.03945765960828352</v>
      </c>
      <c r="N20" s="11">
        <v>0.07377128878913546</v>
      </c>
      <c r="O20" s="1" t="s">
        <v>61</v>
      </c>
    </row>
    <row r="21" spans="1:15" ht="12.75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  <c r="M21" s="11">
        <v>0.06593211376067952</v>
      </c>
      <c r="N21" s="11">
        <v>0.07994563151719467</v>
      </c>
      <c r="O21" s="1" t="s">
        <v>62</v>
      </c>
    </row>
    <row r="22" spans="1:15" ht="12.75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11">
        <v>0.0709598531693359</v>
      </c>
      <c r="N22" s="11">
        <v>0.06044562210030605</v>
      </c>
      <c r="O22" s="1" t="s">
        <v>63</v>
      </c>
    </row>
    <row r="23" spans="1:15" ht="12.75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  <c r="M23" s="11">
        <v>0.06020203177877741</v>
      </c>
      <c r="N23" s="11">
        <v>0.043227032654269686</v>
      </c>
      <c r="O23" s="1" t="s">
        <v>64</v>
      </c>
    </row>
    <row r="24" spans="1:15" ht="12.75">
      <c r="A24" s="5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11">
        <v>0.10664926937882596</v>
      </c>
      <c r="N24" s="11">
        <v>0.04347374502586873</v>
      </c>
      <c r="O24" s="1" t="s">
        <v>65</v>
      </c>
    </row>
    <row r="25" spans="1:15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M25" s="11">
        <v>0.022845864129044838</v>
      </c>
      <c r="N25" s="11">
        <v>0.033235449428795895</v>
      </c>
      <c r="O25" s="1" t="s">
        <v>66</v>
      </c>
    </row>
    <row r="26" spans="1:15" ht="12.75">
      <c r="A26" s="5"/>
      <c r="B26" s="10"/>
      <c r="C26" s="10"/>
      <c r="D26" s="10"/>
      <c r="E26" s="10"/>
      <c r="F26" s="10"/>
      <c r="G26" s="10"/>
      <c r="H26" s="10"/>
      <c r="I26" s="10"/>
      <c r="J26" s="10"/>
      <c r="K26" s="10"/>
      <c r="M26" s="11">
        <v>0.09384733036707452</v>
      </c>
      <c r="N26" s="11">
        <v>0.036519744160177975</v>
      </c>
      <c r="O26" s="1" t="s">
        <v>67</v>
      </c>
    </row>
    <row r="27" spans="1:15" ht="12.7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M27" s="11">
        <v>0.3713206246496183</v>
      </c>
      <c r="N27" s="11">
        <v>0.04582778632823424</v>
      </c>
      <c r="O27" s="1" t="s">
        <v>68</v>
      </c>
    </row>
    <row r="28" spans="1:15" ht="12.75">
      <c r="A28" s="5"/>
      <c r="B28" s="10"/>
      <c r="C28" s="10"/>
      <c r="D28" s="10"/>
      <c r="E28" s="10"/>
      <c r="F28" s="10"/>
      <c r="G28" s="10"/>
      <c r="H28" s="10"/>
      <c r="I28" s="10"/>
      <c r="J28" s="10"/>
      <c r="K28" s="10"/>
      <c r="M28" s="11">
        <v>0.16120119177551243</v>
      </c>
      <c r="N28" s="11">
        <v>0.04967506759022135</v>
      </c>
      <c r="O28" s="1" t="s">
        <v>69</v>
      </c>
    </row>
    <row r="29" spans="1:15" ht="12.75">
      <c r="A29" s="5"/>
      <c r="B29" s="10"/>
      <c r="C29" s="10"/>
      <c r="D29" s="10"/>
      <c r="E29" s="10"/>
      <c r="F29" s="10"/>
      <c r="G29" s="10"/>
      <c r="H29" s="10"/>
      <c r="I29" s="10"/>
      <c r="J29" s="10"/>
      <c r="K29" s="10"/>
      <c r="M29" s="11">
        <v>0.045924931284479144</v>
      </c>
      <c r="N29" s="11">
        <v>0.03085099347289823</v>
      </c>
      <c r="O29" s="1" t="s">
        <v>70</v>
      </c>
    </row>
    <row r="30" spans="1:15" ht="12.75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M30" s="11">
        <v>0.06049829503854628</v>
      </c>
      <c r="N30" s="11">
        <v>0.06558568368658887</v>
      </c>
      <c r="O30" s="1" t="s">
        <v>71</v>
      </c>
    </row>
    <row r="31" spans="1:15" ht="12.7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M31" s="11">
        <v>0.010450187213822244</v>
      </c>
      <c r="N31" s="11">
        <v>0.05460262174537416</v>
      </c>
      <c r="O31" s="1" t="s">
        <v>72</v>
      </c>
    </row>
    <row r="32" spans="1:15" ht="12.7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11">
        <v>0.1317918171220608</v>
      </c>
      <c r="N32" s="11">
        <v>0.04278382758522647</v>
      </c>
      <c r="O32" s="1" t="s">
        <v>73</v>
      </c>
    </row>
    <row r="33" spans="1:15" ht="12.75">
      <c r="A33" s="5"/>
      <c r="B33" s="10"/>
      <c r="C33" s="10"/>
      <c r="D33" s="10"/>
      <c r="E33" s="10"/>
      <c r="F33" s="10"/>
      <c r="G33" s="10"/>
      <c r="H33" s="10"/>
      <c r="I33" s="10"/>
      <c r="J33" s="10"/>
      <c r="K33" s="10"/>
      <c r="M33" s="11">
        <v>0.019875698973533692</v>
      </c>
      <c r="N33" s="11">
        <v>0.056618654103388164</v>
      </c>
      <c r="O33" s="1" t="s">
        <v>74</v>
      </c>
    </row>
    <row r="34" spans="1:15" ht="12.7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1">
        <v>0.23585367422465625</v>
      </c>
      <c r="N34" s="11">
        <v>0.06506392104507652</v>
      </c>
      <c r="O34" s="1" t="s">
        <v>75</v>
      </c>
    </row>
    <row r="35" spans="1:15" ht="12.75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  <c r="M35" s="11">
        <v>0.1955069194331726</v>
      </c>
      <c r="N35" s="11">
        <v>0.08749624590890484</v>
      </c>
      <c r="O35" s="1" t="s">
        <v>76</v>
      </c>
    </row>
    <row r="36" spans="1:15" ht="12.75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  <c r="M36" s="11">
        <v>0.3044424464106913</v>
      </c>
      <c r="N36" s="11">
        <v>0.05217933261131659</v>
      </c>
      <c r="O36" s="1" t="s">
        <v>77</v>
      </c>
    </row>
    <row r="37" spans="1:15" ht="12.7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M37" s="11">
        <v>0.25001968472937436</v>
      </c>
      <c r="N37" s="11">
        <v>0.044676461788003344</v>
      </c>
      <c r="O37" s="1" t="s">
        <v>78</v>
      </c>
    </row>
    <row r="38" spans="1:15" ht="12.75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M38" s="11">
        <v>0.22299879128163133</v>
      </c>
      <c r="N38" s="11">
        <v>0.04405680976332513</v>
      </c>
      <c r="O38" s="1" t="s">
        <v>79</v>
      </c>
    </row>
    <row r="39" spans="1:15" ht="12.7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1">
        <v>0.05392917751174694</v>
      </c>
      <c r="N39" s="11">
        <v>0.08666255903080859</v>
      </c>
      <c r="O39" s="1" t="s">
        <v>80</v>
      </c>
    </row>
    <row r="40" spans="1:11" ht="12.75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T26" sqref="T26"/>
    </sheetView>
  </sheetViews>
  <sheetFormatPr defaultColWidth="8.7109375" defaultRowHeight="15"/>
  <cols>
    <col min="1" max="1" width="15.140625" style="1" bestFit="1" customWidth="1"/>
    <col min="2" max="2" width="15.421875" style="1" bestFit="1" customWidth="1"/>
    <col min="3" max="3" width="11.00390625" style="1" bestFit="1" customWidth="1"/>
    <col min="4" max="4" width="20.8515625" style="1" bestFit="1" customWidth="1"/>
    <col min="5" max="5" width="8.421875" style="1" bestFit="1" customWidth="1"/>
    <col min="6" max="6" width="8.8515625" style="1" bestFit="1" customWidth="1"/>
    <col min="7" max="7" width="11.00390625" style="1" bestFit="1" customWidth="1"/>
    <col min="8" max="8" width="20.8515625" style="1" bestFit="1" customWidth="1"/>
    <col min="9" max="9" width="7.57421875" style="1" bestFit="1" customWidth="1"/>
    <col min="10" max="10" width="10.28125" style="1" bestFit="1" customWidth="1"/>
    <col min="11" max="16384" width="8.71093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U33" sqref="U33"/>
    </sheetView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U35" sqref="U35"/>
    </sheetView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4">
      <selection activeCell="A4" sqref="A4"/>
    </sheetView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workbookViewId="0" topLeftCell="A1">
      <selection activeCell="W37" sqref="W37"/>
    </sheetView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2022-07-22T09:49:40Z</dcterms:created>
  <dcterms:modified xsi:type="dcterms:W3CDTF">2023-09-29T12:10:14Z</dcterms:modified>
  <cp:category/>
  <cp:version/>
  <cp:contentType/>
  <cp:contentStatus/>
</cp:coreProperties>
</file>