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924"/>
  <workbookPr/>
  <bookViews>
    <workbookView xWindow="28680" yWindow="65416" windowWidth="29040" windowHeight="15840" tabRatio="841" firstSheet="6" activeTab="11"/>
  </bookViews>
  <sheets>
    <sheet name="Figure1" sheetId="1" r:id="rId1"/>
    <sheet name="Figure2" sheetId="40" r:id="rId2"/>
    <sheet name="Figure3" sheetId="17" r:id="rId3"/>
    <sheet name="Table1" sheetId="2" r:id="rId4"/>
    <sheet name="Table2" sheetId="24" r:id="rId5"/>
    <sheet name="Map1" sheetId="7" r:id="rId6"/>
    <sheet name="Table3" sheetId="3" r:id="rId7"/>
    <sheet name="Map2" sheetId="10" r:id="rId8"/>
    <sheet name="Table4" sheetId="26" r:id="rId9"/>
    <sheet name="Table5" sheetId="23" r:id="rId10"/>
    <sheet name="Figure4" sheetId="50" r:id="rId11"/>
    <sheet name="Figure5" sheetId="49" r:id="rId12"/>
    <sheet name="Table6" sheetId="48" r:id="rId13"/>
    <sheet name="Map3" sheetId="12" r:id="rId14"/>
  </sheets>
  <definedNames/>
  <calcPr calcId="191029"/>
</workbook>
</file>

<file path=xl/sharedStrings.xml><?xml version="1.0" encoding="utf-8"?>
<sst xmlns="http://schemas.openxmlformats.org/spreadsheetml/2006/main" count="526" uniqueCount="270">
  <si>
    <t>Country</t>
  </si>
  <si>
    <t>PL</t>
  </si>
  <si>
    <t>RO</t>
  </si>
  <si>
    <t>LV</t>
  </si>
  <si>
    <t>LT</t>
  </si>
  <si>
    <t>SE</t>
  </si>
  <si>
    <t>IE</t>
  </si>
  <si>
    <t>BG</t>
  </si>
  <si>
    <t>IT</t>
  </si>
  <si>
    <t>SI</t>
  </si>
  <si>
    <t>FI</t>
  </si>
  <si>
    <t>PT</t>
  </si>
  <si>
    <t>CZ</t>
  </si>
  <si>
    <t>BE</t>
  </si>
  <si>
    <t>AT</t>
  </si>
  <si>
    <t>DE</t>
  </si>
  <si>
    <t>FR</t>
  </si>
  <si>
    <t>ES</t>
  </si>
  <si>
    <t>NL</t>
  </si>
  <si>
    <t>LU</t>
  </si>
  <si>
    <t>DK</t>
  </si>
  <si>
    <t>HU</t>
  </si>
  <si>
    <t>CY</t>
  </si>
  <si>
    <t>MT</t>
  </si>
  <si>
    <t>transport</t>
  </si>
  <si>
    <t>EL</t>
  </si>
  <si>
    <t>Airport</t>
  </si>
  <si>
    <t>Rank</t>
  </si>
  <si>
    <t>LONDON HEATHROW</t>
  </si>
  <si>
    <t>FRANKFURT/MAIN</t>
  </si>
  <si>
    <t>AMSTERDAM/SCHIPHOL</t>
  </si>
  <si>
    <t>MADRID/BARAJAS</t>
  </si>
  <si>
    <t>MUNCHEN</t>
  </si>
  <si>
    <t>BARCELONA</t>
  </si>
  <si>
    <t>ROMA/FIUMICINO</t>
  </si>
  <si>
    <t>PALMA DE MALLORCA</t>
  </si>
  <si>
    <t>STOCKHOLM/ARLANDA</t>
  </si>
  <si>
    <t>DUSSELDORF</t>
  </si>
  <si>
    <t>MALAGA</t>
  </si>
  <si>
    <t>LISBOA</t>
  </si>
  <si>
    <t>HAMBURG</t>
  </si>
  <si>
    <t>CATANIA/FONTANAROSSA</t>
  </si>
  <si>
    <t>EDINBURGH</t>
  </si>
  <si>
    <t>North Africa</t>
  </si>
  <si>
    <t>Central America and Caribbean</t>
  </si>
  <si>
    <t>North America</t>
  </si>
  <si>
    <t>South America</t>
  </si>
  <si>
    <t>CH</t>
  </si>
  <si>
    <t>TR</t>
  </si>
  <si>
    <t>HR</t>
  </si>
  <si>
    <t>Airport pairs</t>
  </si>
  <si>
    <t>Rest of Africa</t>
  </si>
  <si>
    <t>Europe except EU</t>
  </si>
  <si>
    <t>Passengers
carried
(in 1000)</t>
  </si>
  <si>
    <t>Passengers 
carried
(in 1000)</t>
  </si>
  <si>
    <t>NO</t>
  </si>
  <si>
    <t>National</t>
  </si>
  <si>
    <t>Extra-EU</t>
  </si>
  <si>
    <t>Intra-EU</t>
  </si>
  <si>
    <t>Unknown</t>
  </si>
  <si>
    <t>LAS PALMAS/GRAN CANARIA</t>
  </si>
  <si>
    <t>Passengers carried
(in 1000)</t>
  </si>
  <si>
    <t>PARIS/CHARLES DE GAULLE</t>
  </si>
  <si>
    <t>BERLIN/TEGEL</t>
  </si>
  <si>
    <t>MK</t>
  </si>
  <si>
    <t>Q1</t>
  </si>
  <si>
    <t>Q2</t>
  </si>
  <si>
    <t>Q3</t>
  </si>
  <si>
    <t>Q4</t>
  </si>
  <si>
    <t>-</t>
  </si>
  <si>
    <t>Total 
Pax</t>
  </si>
  <si>
    <t>Germany</t>
  </si>
  <si>
    <t>Italy</t>
  </si>
  <si>
    <t>France</t>
  </si>
  <si>
    <t>Spain</t>
  </si>
  <si>
    <t>Ireland</t>
  </si>
  <si>
    <t>Country pairs</t>
  </si>
  <si>
    <t>LONDON/HEATHROW</t>
  </si>
  <si>
    <t>KÖLN/BONN</t>
  </si>
  <si>
    <t>WIEN/SCHWECHAT</t>
  </si>
  <si>
    <t>KØBENHAVN/KASTRUP</t>
  </si>
  <si>
    <t>Year</t>
  </si>
  <si>
    <t>Year-1</t>
  </si>
  <si>
    <t>:</t>
  </si>
  <si>
    <t>K¿BENHAVN/KASTRUP</t>
  </si>
  <si>
    <t>K¿LN/BONN</t>
  </si>
  <si>
    <t>MILANO/LINATE</t>
  </si>
  <si>
    <t>PALERMO/PUNTA RAISI</t>
  </si>
  <si>
    <t>IS</t>
  </si>
  <si>
    <t>BARCELONA/EL PRAT</t>
  </si>
  <si>
    <t>ME</t>
  </si>
  <si>
    <t>Bulgaria</t>
  </si>
  <si>
    <t>Romania</t>
  </si>
  <si>
    <t>Cyprus</t>
  </si>
  <si>
    <t>Hungary</t>
  </si>
  <si>
    <t>Croatia</t>
  </si>
  <si>
    <t>Lithuania</t>
  </si>
  <si>
    <t>Poland</t>
  </si>
  <si>
    <t>Slovakia</t>
  </si>
  <si>
    <t>Malta</t>
  </si>
  <si>
    <t>Netherlands</t>
  </si>
  <si>
    <t>Denmark</t>
  </si>
  <si>
    <t>Greece</t>
  </si>
  <si>
    <t>Sweden</t>
  </si>
  <si>
    <t>Latvia</t>
  </si>
  <si>
    <t>Finland</t>
  </si>
  <si>
    <t>Estonia</t>
  </si>
  <si>
    <t>Austria</t>
  </si>
  <si>
    <t>Slovenia</t>
  </si>
  <si>
    <t>Belgium</t>
  </si>
  <si>
    <t>Portugal</t>
  </si>
  <si>
    <t>Luxembourg</t>
  </si>
  <si>
    <t>Czechia</t>
  </si>
  <si>
    <t>(-) not applicable</t>
  </si>
  <si>
    <t>Share in extra-EU transport</t>
  </si>
  <si>
    <t>World region</t>
  </si>
  <si>
    <t>Reference total extra-EU transport (excl.unknown)</t>
  </si>
  <si>
    <t>(:) not available</t>
  </si>
  <si>
    <t>(¹) Flight stage data</t>
  </si>
  <si>
    <t>NICE-CÔTE D'AZUR</t>
  </si>
  <si>
    <t>Number of passengers (in 1000)</t>
  </si>
  <si>
    <t>GRAN CANARIA</t>
  </si>
  <si>
    <t>Montenegro</t>
  </si>
  <si>
    <t>North Macedonia</t>
  </si>
  <si>
    <t>Serbia</t>
  </si>
  <si>
    <t>RS</t>
  </si>
  <si>
    <t>Iceland</t>
  </si>
  <si>
    <t>Norway</t>
  </si>
  <si>
    <t>Switzerland</t>
  </si>
  <si>
    <t>out of which 
to/from EU-27</t>
  </si>
  <si>
    <t>EU</t>
  </si>
  <si>
    <t>Period</t>
  </si>
  <si>
    <t>Total</t>
  </si>
  <si>
    <t>ADOLFO SUAREZ MADRID-BARAJAS</t>
  </si>
  <si>
    <t>PARIS-ORLY</t>
  </si>
  <si>
    <t>TOULOUSE/BLAGNAC</t>
  </si>
  <si>
    <t>Share on total
 transport of 
the country
(%)</t>
  </si>
  <si>
    <t>(% change compared to previous year)</t>
  </si>
  <si>
    <t>(% change compared to the same period of the previous year)</t>
  </si>
  <si>
    <t>(%, based on passengers carried)</t>
  </si>
  <si>
    <t>(passengers carried)</t>
  </si>
  <si>
    <t>Thousands</t>
  </si>
  <si>
    <t>International 
intra-EU</t>
  </si>
  <si>
    <t>International intra-EU</t>
  </si>
  <si>
    <t>International 
extra-EU</t>
  </si>
  <si>
    <t>International extra-EU</t>
  </si>
  <si>
    <t>EU (¹)</t>
  </si>
  <si>
    <t>0n: less than 500 passengers carried</t>
  </si>
  <si>
    <t xml:space="preserve">Share in total intra-EU
(%)  </t>
  </si>
  <si>
    <t xml:space="preserve">Passenger flights </t>
  </si>
  <si>
    <t>Passengers carried</t>
  </si>
  <si>
    <t>Airports</t>
  </si>
  <si>
    <t>(tonnes)</t>
  </si>
  <si>
    <t>Tonnes</t>
  </si>
  <si>
    <t>Loaded</t>
  </si>
  <si>
    <t>Unloaded</t>
  </si>
  <si>
    <t>Freight and mail</t>
  </si>
  <si>
    <t>Freight and mail flights</t>
  </si>
  <si>
    <t>(¹) Passengers: based on flight stage data; Freight and mail: total based on the addition of airport declarations.</t>
  </si>
  <si>
    <t>International</t>
  </si>
  <si>
    <t>0n</t>
  </si>
  <si>
    <t>(¹) Double counting is excluded in the intra-EU and total EU aggregates.</t>
  </si>
  <si>
    <t>Note: Freight and mail loaded and unloaded presented in this table concern all commercial flights while the number of flights concern only freight and mail flights (i.e. flights where no passenger was transported).</t>
  </si>
  <si>
    <t>2021</t>
  </si>
  <si>
    <t>Change 2021/2020
(%)</t>
  </si>
  <si>
    <t>EE</t>
  </si>
  <si>
    <t>SK</t>
  </si>
  <si>
    <t>Central Asia</t>
  </si>
  <si>
    <t>Eastern Asia</t>
  </si>
  <si>
    <t>Southern Asia</t>
  </si>
  <si>
    <t>Western Asia</t>
  </si>
  <si>
    <t>Australasia, S. Sea Is. &amp; Antarctica</t>
  </si>
  <si>
    <t>Türkiye (¹)</t>
  </si>
  <si>
    <t>KM_LT300</t>
  </si>
  <si>
    <t>KM300-499</t>
  </si>
  <si>
    <t>KM500-999</t>
  </si>
  <si>
    <t>KM1000-1499</t>
  </si>
  <si>
    <t>KM1500-1999</t>
  </si>
  <si>
    <t>KM_GE2000</t>
  </si>
  <si>
    <t>TOTAL</t>
  </si>
  <si>
    <t>(%, based on passengers on board)</t>
  </si>
  <si>
    <t>(%, based on freight and mail on board)</t>
  </si>
  <si>
    <t>2022</t>
  </si>
  <si>
    <t>Figure 1: Air passenger transport, 2022</t>
  </si>
  <si>
    <r>
      <t>Source:</t>
    </r>
    <r>
      <rPr>
        <sz val="10"/>
        <rFont val="Arial"/>
        <family val="2"/>
      </rPr>
      <t xml:space="preserve"> Eurostat (online data code: avia_paoc)</t>
    </r>
  </si>
  <si>
    <r>
      <t>Source:</t>
    </r>
    <r>
      <rPr>
        <sz val="10"/>
        <rFont val="Arial"/>
        <family val="2"/>
      </rPr>
      <t xml:space="preserve"> Eurostat (online data code: avia_paocc)</t>
    </r>
  </si>
  <si>
    <r>
      <t>Source:</t>
    </r>
    <r>
      <rPr>
        <sz val="10"/>
        <rFont val="Arial"/>
        <family val="2"/>
      </rPr>
      <t xml:space="preserve"> Eurostat (online data code: avia_paexcc)</t>
    </r>
  </si>
  <si>
    <r>
      <t>Source:</t>
    </r>
    <r>
      <rPr>
        <sz val="10"/>
        <rFont val="Arial"/>
        <family val="2"/>
      </rPr>
      <t xml:space="preserve"> Eurostat (online data code: avia_paoa)</t>
    </r>
  </si>
  <si>
    <r>
      <t>Source:</t>
    </r>
    <r>
      <rPr>
        <sz val="10"/>
        <rFont val="Arial"/>
        <family val="2"/>
      </rPr>
      <t xml:space="preserve"> Eurostat (online data code: avia_par)</t>
    </r>
  </si>
  <si>
    <r>
      <t>Source:</t>
    </r>
    <r>
      <rPr>
        <sz val="10"/>
        <rFont val="Arial"/>
        <family val="2"/>
      </rPr>
      <t xml:space="preserve"> Eurostat (online data code: avia_gooc)</t>
    </r>
  </si>
  <si>
    <r>
      <t>Source:</t>
    </r>
    <r>
      <rPr>
        <sz val="10"/>
        <rFont val="Arial"/>
        <family val="2"/>
      </rPr>
      <t xml:space="preserve"> Eurostat (online data code: avia_gooa)</t>
    </r>
  </si>
  <si>
    <r>
      <t>Source:</t>
    </r>
    <r>
      <rPr>
        <sz val="10"/>
        <rFont val="Arial"/>
        <family val="2"/>
      </rPr>
      <t xml:space="preserve"> Eurostat (online data code: avia_goodis)</t>
    </r>
  </si>
  <si>
    <r>
      <t>Source:</t>
    </r>
    <r>
      <rPr>
        <sz val="10"/>
        <rFont val="Arial"/>
        <family val="2"/>
      </rPr>
      <t xml:space="preserve"> Eurostat (online data code: avia_paodis)</t>
    </r>
  </si>
  <si>
    <r>
      <t>Source:</t>
    </r>
    <r>
      <rPr>
        <sz val="10"/>
        <rFont val="Arial"/>
        <family val="2"/>
      </rPr>
      <t xml:space="preserve"> Eurostat (online data code: avia_paoc, avia_gooc and avia_apal)</t>
    </r>
  </si>
  <si>
    <t>Jan-22</t>
  </si>
  <si>
    <t>Feb-22</t>
  </si>
  <si>
    <t>Mar-22</t>
  </si>
  <si>
    <t>Apr-22</t>
  </si>
  <si>
    <t>May-22</t>
  </si>
  <si>
    <t>Jun-22</t>
  </si>
  <si>
    <t>Jul-22</t>
  </si>
  <si>
    <t>Aug-22</t>
  </si>
  <si>
    <t>Sep-22</t>
  </si>
  <si>
    <t>Oct-22</t>
  </si>
  <si>
    <t>Nov-22</t>
  </si>
  <si>
    <t>Dec-22</t>
  </si>
  <si>
    <t>Figure 2: Air passenger transport, EU, 2022</t>
  </si>
  <si>
    <t>Figure 3: Air passenger transport by type of transport, EU, 2022</t>
  </si>
  <si>
    <t>Table 1: Air passenger transport by type of transport, 2022</t>
  </si>
  <si>
    <t>Change
2022/2021
(%)</t>
  </si>
  <si>
    <t>Table 2: Top ten intra-EU country pairs, 2021-2022</t>
  </si>
  <si>
    <t>Note: Ranking is based on 2022 data. Double counting at country-to-country route level has been excluded.</t>
  </si>
  <si>
    <t>Map 1: Extra-EU air passenger transport, EU, 2022</t>
  </si>
  <si>
    <t>ASEAN</t>
  </si>
  <si>
    <t xml:space="preserve">PARIS-CHARLES DE GAULLE </t>
  </si>
  <si>
    <t xml:space="preserve">AMSTERDAM/SCHIPHOL </t>
  </si>
  <si>
    <t xml:space="preserve">ADOLFO SUAREZ MADRID-BARAJAS </t>
  </si>
  <si>
    <t xml:space="preserve">FRANKFURT/MAIN </t>
  </si>
  <si>
    <t xml:space="preserve">BARCELONA/EL PRAT </t>
  </si>
  <si>
    <t xml:space="preserve">LISBOA </t>
  </si>
  <si>
    <t xml:space="preserve">MUENCHEN </t>
  </si>
  <si>
    <t xml:space="preserve">PARIS-ORLY </t>
  </si>
  <si>
    <t xml:space="preserve">ROMA/FIUMICINO </t>
  </si>
  <si>
    <t xml:space="preserve">PALMA DE MALLORCA </t>
  </si>
  <si>
    <t xml:space="preserve">DUBLIN </t>
  </si>
  <si>
    <t xml:space="preserve">ATHINAI/ELEFTHERIOS VENIZELOS </t>
  </si>
  <si>
    <t xml:space="preserve">WIEN-SCHWECHAT </t>
  </si>
  <si>
    <t xml:space="preserve">MILANO/MALPENSA </t>
  </si>
  <si>
    <t xml:space="preserve">BERLIN-BRANDENBURG </t>
  </si>
  <si>
    <t xml:space="preserve">BRUSSELS </t>
  </si>
  <si>
    <t xml:space="preserve">STOCKHOLM/ARLANDA </t>
  </si>
  <si>
    <t xml:space="preserve">MALAGA/COSTA DEL SOL </t>
  </si>
  <si>
    <t xml:space="preserve">DUESSELDORF </t>
  </si>
  <si>
    <t xml:space="preserve">WARSZAWA/CHOPINA </t>
  </si>
  <si>
    <t xml:space="preserve">ALICANTE </t>
  </si>
  <si>
    <t xml:space="preserve">BERGAMO/ORIO AL SERIO </t>
  </si>
  <si>
    <t xml:space="preserve">HELSINKI-VANTAA </t>
  </si>
  <si>
    <t xml:space="preserve">BUCURESTI/HENRI COANDA </t>
  </si>
  <si>
    <t xml:space="preserve">PORTO </t>
  </si>
  <si>
    <t xml:space="preserve">GRAN CANARIA </t>
  </si>
  <si>
    <t xml:space="preserve">BUDAPEST/LISZT FERENC INTERNATIONAL </t>
  </si>
  <si>
    <t xml:space="preserve">HAMBURG </t>
  </si>
  <si>
    <t xml:space="preserve">PRAHA/RUZYNE </t>
  </si>
  <si>
    <t xml:space="preserve">SOFIA </t>
  </si>
  <si>
    <t xml:space="preserve">LUQA </t>
  </si>
  <si>
    <t xml:space="preserve">LARNAKA/INTL </t>
  </si>
  <si>
    <t xml:space="preserve">RIGA </t>
  </si>
  <si>
    <t xml:space="preserve">LUXEMBOURG </t>
  </si>
  <si>
    <t xml:space="preserve">VILNIUS/INTERNATIONAL </t>
  </si>
  <si>
    <t xml:space="preserve">ZAGREB/FRANJO TUDJMAN </t>
  </si>
  <si>
    <t xml:space="preserve">LENNART MERI TALLINN </t>
  </si>
  <si>
    <t xml:space="preserve">BRATISLAVA/M.R.STEFANIK </t>
  </si>
  <si>
    <t xml:space="preserve">LJUBLJANA/BRNIK </t>
  </si>
  <si>
    <t>MADEIRA</t>
  </si>
  <si>
    <t>Change 2022/2021</t>
  </si>
  <si>
    <t>Map 2: Top ten intra-EU airport pairs, 2022</t>
  </si>
  <si>
    <t>Table 3: Top EU airports for passenger transport, 2022</t>
  </si>
  <si>
    <t>Change 2022/2021 (%)</t>
  </si>
  <si>
    <t>Table 4: Air freight and mail transport by type of transport, 2022</t>
  </si>
  <si>
    <t xml:space="preserve">LEIPZIG/HALLE </t>
  </si>
  <si>
    <t xml:space="preserve">LIEGE </t>
  </si>
  <si>
    <t xml:space="preserve">FRANKFURT-HAHN </t>
  </si>
  <si>
    <t>Table 5: Top 20 EU airports for freight and mail transport, 2022</t>
  </si>
  <si>
    <t>NICE-COTE D AZUR</t>
  </si>
  <si>
    <t>Table 6: Air passenger transport, EFTA and Candidate countries, 2022</t>
  </si>
  <si>
    <t>Map 3: Air passenger transport between EFTA/candidate countries and the EU, 2022</t>
  </si>
  <si>
    <t>2021/2022 growth</t>
  </si>
  <si>
    <t>Note: Ranking is based on number of passengers carried in 2022.</t>
  </si>
  <si>
    <t xml:space="preserve">Figure 5: Air passenger transport by type of transport and distance class, EU, 2012, 2021 and 2022 </t>
  </si>
  <si>
    <t xml:space="preserve">Figure 4: Air freight and mail transport by type of transport and distance class, EU, 2012, 2021 and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</si>
</sst>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0%"/>
    <numFmt numFmtId="165" formatCode="###\ ###\ ##0"/>
    <numFmt numFmtId="166" formatCode="#,##0.0"/>
    <numFmt numFmtId="167" formatCode="0.0"/>
    <numFmt numFmtId="168" formatCode="0.00\ %"/>
    <numFmt numFmtId="169" formatCode="0.0\ %"/>
    <numFmt numFmtId="170" formatCode="#\ ###\ ##0"/>
    <numFmt numFmtId="171" formatCode="#,##0[$   ]"/>
    <numFmt numFmtId="172" formatCode="#,##0."/>
    <numFmt numFmtId="173" formatCode="#,##0_m"/>
    <numFmt numFmtId="174" formatCode="0.0_m"/>
    <numFmt numFmtId="175" formatCode="0_m"/>
    <numFmt numFmtId="176" formatCode="#,##0.0_i"/>
    <numFmt numFmtId="177" formatCode="#,##0_i"/>
    <numFmt numFmtId="178" formatCode="#,##0.00[$   ]"/>
    <numFmt numFmtId="179" formatCode="#,##0.0[$   ]"/>
    <numFmt numFmtId="180" formatCode="#,##0.000"/>
  </numFmts>
  <fonts count="26">
    <font>
      <sz val="10"/>
      <name val="Arial "/>
      <family val="2"/>
    </font>
    <font>
      <sz val="10"/>
      <name val="Arial"/>
      <family val="2"/>
    </font>
    <font>
      <b/>
      <i/>
      <sz val="10"/>
      <name val="Arial "/>
      <family val="2"/>
    </font>
    <font>
      <sz val="9"/>
      <name val="Arial"/>
      <family val="2"/>
    </font>
    <font>
      <sz val="8"/>
      <name val="Arial "/>
      <family val="2"/>
    </font>
    <font>
      <b/>
      <sz val="12"/>
      <name val="Arial"/>
      <family val="2"/>
    </font>
    <font>
      <b/>
      <sz val="10"/>
      <name val="Arial"/>
      <family val="2"/>
    </font>
    <font>
      <sz val="10"/>
      <color indexed="9"/>
      <name val="Arial"/>
      <family val="2"/>
    </font>
    <font>
      <i/>
      <sz val="10"/>
      <name val="Arial"/>
      <family val="2"/>
    </font>
    <font>
      <sz val="10"/>
      <color indexed="62"/>
      <name val="Arial"/>
      <family val="2"/>
    </font>
    <font>
      <b/>
      <sz val="10"/>
      <color indexed="12"/>
      <name val="Arial"/>
      <family val="2"/>
    </font>
    <font>
      <b/>
      <sz val="10"/>
      <color indexed="8"/>
      <name val="Arial"/>
      <family val="2"/>
    </font>
    <font>
      <sz val="10"/>
      <color theme="0"/>
      <name val="Arial"/>
      <family val="2"/>
    </font>
    <font>
      <sz val="10"/>
      <color indexed="12"/>
      <name val="Arial"/>
      <family val="2"/>
    </font>
    <font>
      <b/>
      <sz val="10"/>
      <color theme="0"/>
      <name val="Arial"/>
      <family val="2"/>
    </font>
    <font>
      <sz val="10"/>
      <color rgb="FF000000"/>
      <name val="Arial"/>
      <family val="2"/>
    </font>
    <font>
      <sz val="10"/>
      <color theme="1"/>
      <name val="Arial"/>
      <family val="2"/>
    </font>
    <font>
      <b/>
      <sz val="10"/>
      <color theme="1"/>
      <name val="Arial"/>
      <family val="2"/>
    </font>
    <font>
      <sz val="11"/>
      <name val="Arial"/>
      <family val="2"/>
    </font>
    <font>
      <sz val="12"/>
      <color rgb="FF000000"/>
      <name val="Arial"/>
      <family val="2"/>
    </font>
    <font>
      <b/>
      <sz val="18"/>
      <color rgb="FF000000"/>
      <name val="Arial"/>
      <family val="2"/>
    </font>
    <font>
      <b/>
      <sz val="12"/>
      <color rgb="FF000000"/>
      <name val="Arial"/>
      <family val="2"/>
    </font>
    <font>
      <i/>
      <sz val="12"/>
      <name val="Arial"/>
      <family val="2"/>
    </font>
    <font>
      <b/>
      <sz val="10"/>
      <color theme="5" tint="-0.25"/>
      <name val="Arial"/>
      <family val="2"/>
    </font>
    <font>
      <sz val="10"/>
      <color theme="1"/>
      <name val="Arial "/>
      <family val="2"/>
      <scheme val="minor"/>
    </font>
    <font>
      <b/>
      <sz val="11"/>
      <color rgb="FF000000"/>
      <name val="Arial "/>
      <family val="2"/>
    </font>
  </fonts>
  <fills count="14">
    <fill>
      <patternFill/>
    </fill>
    <fill>
      <patternFill patternType="gray125"/>
    </fill>
    <fill>
      <patternFill patternType="solid">
        <fgColor indexed="65"/>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indexed="65"/>
        <bgColor indexed="64"/>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theme="9" tint="0.7999799847602844"/>
        <bgColor indexed="64"/>
      </patternFill>
    </fill>
  </fills>
  <borders count="123">
    <border>
      <left/>
      <right/>
      <top/>
      <bottom/>
      <diagonal/>
    </border>
    <border>
      <left style="thin">
        <color indexed="8"/>
      </left>
      <right/>
      <top style="thin">
        <color rgb="FF000000"/>
      </top>
      <bottom style="thin">
        <color rgb="FF000000"/>
      </bottom>
    </border>
    <border>
      <left/>
      <right/>
      <top style="thin">
        <color rgb="FF000000"/>
      </top>
      <bottom style="thin">
        <color rgb="FF000000"/>
      </bottom>
    </border>
    <border>
      <left style="thin"/>
      <right/>
      <top style="thin">
        <color rgb="FF000000"/>
      </top>
      <bottom style="thin">
        <color rgb="FF000000"/>
      </bottom>
    </border>
    <border>
      <left/>
      <right/>
      <top/>
      <bottom style="thin">
        <color rgb="FF000000"/>
      </bottom>
    </border>
    <border>
      <left style="thin">
        <color indexed="9"/>
      </left>
      <right style="thin">
        <color indexed="9"/>
      </right>
      <top/>
      <bottom style="thin">
        <color rgb="FF000000"/>
      </bottom>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10"/>
      </left>
      <right/>
      <top style="thin">
        <color rgb="FF000000"/>
      </top>
      <bottom style="thin">
        <color rgb="FF000000"/>
      </bottom>
    </border>
    <border>
      <left style="thin">
        <color indexed="10"/>
      </left>
      <right style="thin">
        <color indexed="10"/>
      </right>
      <top style="thin">
        <color rgb="FF000000"/>
      </top>
      <bottom style="thin">
        <color rgb="FF000000"/>
      </bottom>
    </border>
    <border>
      <left style="thin">
        <color indexed="10"/>
      </left>
      <right style="thin">
        <color indexed="10"/>
      </right>
      <top/>
      <bottom style="thin">
        <color indexed="10"/>
      </bottom>
    </border>
    <border>
      <left style="thin">
        <color indexed="10"/>
      </left>
      <right style="thin">
        <color indexed="10"/>
      </right>
      <top style="thin">
        <color indexed="10"/>
      </top>
      <bottom style="thin">
        <color indexed="10"/>
      </bottom>
    </border>
    <border>
      <left/>
      <right/>
      <top style="thin">
        <color rgb="FF000000"/>
      </top>
      <bottom/>
    </border>
    <border>
      <left style="thin">
        <color indexed="8"/>
      </left>
      <right style="thin">
        <color indexed="8"/>
      </right>
      <top style="thin">
        <color rgb="FF000000"/>
      </top>
      <bottom style="thin">
        <color rgb="FF000000"/>
      </bottom>
    </border>
    <border>
      <left style="hair">
        <color rgb="FFA6A6A6"/>
      </left>
      <right style="hair">
        <color indexed="22"/>
      </right>
      <top style="hair">
        <color rgb="FFC0C0C0"/>
      </top>
      <bottom/>
    </border>
    <border>
      <left style="hair">
        <color rgb="FFA6A6A6"/>
      </left>
      <right style="hair">
        <color indexed="22"/>
      </right>
      <top style="thin">
        <color rgb="FF000000"/>
      </top>
      <bottom style="thin">
        <color rgb="FF000000"/>
      </bottom>
    </border>
    <border>
      <left/>
      <right style="hair">
        <color indexed="22"/>
      </right>
      <top style="thin">
        <color rgb="FF000000"/>
      </top>
      <bottom/>
    </border>
    <border>
      <left/>
      <right style="hair">
        <color indexed="22"/>
      </right>
      <top style="thin">
        <color rgb="FF000000"/>
      </top>
      <bottom style="hair">
        <color rgb="FFC0C0C0"/>
      </bottom>
    </border>
    <border>
      <left style="hair">
        <color rgb="FFA6A6A6"/>
      </left>
      <right style="hair">
        <color indexed="22"/>
      </right>
      <top/>
      <bottom style="hair">
        <color indexed="22"/>
      </bottom>
    </border>
    <border>
      <left/>
      <right/>
      <top/>
      <bottom style="hair">
        <color indexed="22"/>
      </bottom>
    </border>
    <border>
      <left style="hair">
        <color rgb="FFA6A6A6"/>
      </left>
      <right style="hair">
        <color indexed="22"/>
      </right>
      <top/>
      <bottom style="hair">
        <color rgb="FFC0C0C0"/>
      </bottom>
    </border>
    <border>
      <left/>
      <right style="hair">
        <color indexed="22"/>
      </right>
      <top style="hair">
        <color rgb="FFC0C0C0"/>
      </top>
      <bottom style="hair">
        <color rgb="FFC0C0C0"/>
      </bottom>
    </border>
    <border>
      <left style="hair">
        <color rgb="FFA6A6A6"/>
      </left>
      <right style="hair">
        <color indexed="22"/>
      </right>
      <top style="hair">
        <color indexed="22"/>
      </top>
      <bottom style="hair">
        <color indexed="22"/>
      </bottom>
    </border>
    <border>
      <left/>
      <right/>
      <top style="hair">
        <color indexed="22"/>
      </top>
      <bottom style="hair">
        <color indexed="22"/>
      </bottom>
    </border>
    <border>
      <left style="hair">
        <color rgb="FFA6A6A6"/>
      </left>
      <right style="hair">
        <color indexed="22"/>
      </right>
      <top style="hair">
        <color rgb="FFC0C0C0"/>
      </top>
      <bottom style="hair">
        <color rgb="FFC0C0C0"/>
      </bottom>
    </border>
    <border>
      <left/>
      <right style="hair">
        <color indexed="22"/>
      </right>
      <top style="hair">
        <color indexed="22"/>
      </top>
      <bottom style="hair">
        <color indexed="22"/>
      </bottom>
    </border>
    <border>
      <left/>
      <right style="hair">
        <color indexed="22"/>
      </right>
      <top style="hair">
        <color rgb="FFC0C0C0"/>
      </top>
      <bottom style="thin"/>
    </border>
    <border>
      <left style="hair">
        <color rgb="FFA6A6A6"/>
      </left>
      <right style="hair">
        <color indexed="22"/>
      </right>
      <top style="hair">
        <color indexed="22"/>
      </top>
      <bottom style="thin"/>
    </border>
    <border>
      <left/>
      <right/>
      <top style="hair">
        <color indexed="22"/>
      </top>
      <bottom style="thin"/>
    </border>
    <border>
      <left style="hair">
        <color rgb="FFA6A6A6"/>
      </left>
      <right style="hair">
        <color indexed="22"/>
      </right>
      <top style="hair">
        <color rgb="FFC0C0C0"/>
      </top>
      <bottom style="thin"/>
    </border>
    <border>
      <left style="hair">
        <color rgb="FFA6A6A6"/>
      </left>
      <right/>
      <top style="hair">
        <color rgb="FFC0C0C0"/>
      </top>
      <bottom style="thin">
        <color rgb="FF000000"/>
      </bottom>
    </border>
    <border>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top/>
      <bottom style="hair">
        <color indexed="30"/>
      </bottom>
    </border>
    <border>
      <left style="hair">
        <color rgb="FFA6A6A6"/>
      </left>
      <right/>
      <top/>
      <bottom style="hair">
        <color indexed="30"/>
      </bottom>
    </border>
    <border>
      <left/>
      <right style="hair">
        <color rgb="FFA6A6A6"/>
      </right>
      <top/>
      <bottom style="hair">
        <color indexed="30"/>
      </bottom>
    </border>
    <border>
      <left style="hair">
        <color rgb="FFA6A6A6"/>
      </left>
      <right style="hair">
        <color rgb="FFA6A6A6"/>
      </right>
      <top/>
      <bottom style="hair">
        <color indexed="30"/>
      </bottom>
    </border>
    <border>
      <left/>
      <right/>
      <top style="hair">
        <color indexed="30"/>
      </top>
      <bottom style="hair">
        <color indexed="30"/>
      </bottom>
    </border>
    <border>
      <left style="hair">
        <color rgb="FFA6A6A6"/>
      </left>
      <right/>
      <top style="hair">
        <color indexed="30"/>
      </top>
      <bottom style="hair">
        <color indexed="30"/>
      </bottom>
    </border>
    <border>
      <left/>
      <right style="hair">
        <color rgb="FFA6A6A6"/>
      </right>
      <top style="hair">
        <color indexed="30"/>
      </top>
      <bottom style="hair">
        <color indexed="30"/>
      </bottom>
    </border>
    <border>
      <left/>
      <right/>
      <top style="hair">
        <color indexed="30"/>
      </top>
      <bottom/>
    </border>
    <border>
      <left style="hair">
        <color rgb="FFA6A6A6"/>
      </left>
      <right/>
      <top style="hair">
        <color indexed="30"/>
      </top>
      <bottom/>
    </border>
    <border>
      <left/>
      <right style="hair">
        <color rgb="FFA6A6A6"/>
      </right>
      <top style="hair">
        <color indexed="30"/>
      </top>
      <bottom/>
    </border>
    <border>
      <left style="hair">
        <color rgb="FFA6A6A6"/>
      </left>
      <right style="hair">
        <color rgb="FFA6A6A6"/>
      </right>
      <top/>
      <bottom/>
    </border>
    <border>
      <left/>
      <right/>
      <top style="hair">
        <color indexed="30"/>
      </top>
      <bottom style="thin">
        <color rgb="FF000000"/>
      </bottom>
    </border>
    <border>
      <left style="hair">
        <color rgb="FFA6A6A6"/>
      </left>
      <right/>
      <top style="hair">
        <color indexed="30"/>
      </top>
      <bottom style="thin">
        <color rgb="FF000000"/>
      </bottom>
    </border>
    <border>
      <left/>
      <right style="hair">
        <color rgb="FFA6A6A6"/>
      </right>
      <top style="hair">
        <color indexed="30"/>
      </top>
      <bottom style="thin">
        <color rgb="FF000000"/>
      </bottom>
    </border>
    <border>
      <left style="hair">
        <color rgb="FFA6A6A6"/>
      </left>
      <right style="hair">
        <color rgb="FFA6A6A6"/>
      </right>
      <top style="hair">
        <color indexed="30"/>
      </top>
      <bottom style="thin">
        <color rgb="FF000000"/>
      </bottom>
    </border>
    <border>
      <left style="thin"/>
      <right style="thin"/>
      <top style="thin">
        <color rgb="FF000000"/>
      </top>
      <bottom style="thin">
        <color rgb="FF000000"/>
      </bottom>
    </border>
    <border>
      <left style="thin"/>
      <right style="thin"/>
      <top style="thin"/>
      <bottom style="thin"/>
    </border>
    <border>
      <left style="hair">
        <color rgb="FFA6A6A6"/>
      </left>
      <right/>
      <top style="hair">
        <color rgb="FFC0C0C0"/>
      </top>
      <bottom style="hair">
        <color rgb="FFC0C0C0"/>
      </bottom>
    </border>
    <border>
      <left style="hair">
        <color rgb="FFA6A6A6"/>
      </left>
      <right style="hair">
        <color rgb="FFA6A6A6"/>
      </right>
      <top style="hair">
        <color rgb="FFC0C0C0"/>
      </top>
      <bottom style="hair">
        <color rgb="FFC0C0C0"/>
      </bottom>
    </border>
    <border>
      <left/>
      <right style="hair">
        <color rgb="FFA6A6A6"/>
      </right>
      <top style="hair">
        <color rgb="FFC0C0C0"/>
      </top>
      <bottom style="hair">
        <color rgb="FFC0C0C0"/>
      </bottom>
    </border>
    <border>
      <left/>
      <right/>
      <top style="hair">
        <color rgb="FFC0C0C0"/>
      </top>
      <bottom style="hair">
        <color rgb="FFC0C0C0"/>
      </bottom>
    </border>
    <border>
      <left style="hair">
        <color rgb="FFA6A6A6"/>
      </left>
      <right/>
      <top/>
      <bottom style="hair">
        <color indexed="22"/>
      </bottom>
    </border>
    <border>
      <left style="hair">
        <color rgb="FFA6A6A6"/>
      </left>
      <right style="hair">
        <color rgb="FFA6A6A6"/>
      </right>
      <top/>
      <bottom style="hair">
        <color rgb="FFC0C0C0"/>
      </bottom>
    </border>
    <border>
      <left/>
      <right style="hair">
        <color rgb="FFA6A6A6"/>
      </right>
      <top/>
      <bottom style="hair">
        <color indexed="22"/>
      </bottom>
    </border>
    <border>
      <left/>
      <right style="hair">
        <color indexed="22"/>
      </right>
      <top/>
      <bottom style="hair">
        <color indexed="22"/>
      </bottom>
    </border>
    <border>
      <left style="hair">
        <color rgb="FFA6A6A6"/>
      </left>
      <right style="hair">
        <color rgb="FFA6A6A6"/>
      </right>
      <top/>
      <bottom style="hair">
        <color indexed="22"/>
      </bottom>
    </border>
    <border>
      <left style="hair">
        <color rgb="FFA6A6A6"/>
      </left>
      <right/>
      <top style="hair">
        <color indexed="22"/>
      </top>
      <bottom style="hair">
        <color indexed="22"/>
      </bottom>
    </border>
    <border>
      <left/>
      <right style="hair">
        <color rgb="FFA6A6A6"/>
      </right>
      <top style="hair">
        <color indexed="22"/>
      </top>
      <bottom style="hair">
        <color indexed="22"/>
      </bottom>
    </border>
    <border>
      <left style="hair">
        <color rgb="FFA6A6A6"/>
      </left>
      <right style="hair">
        <color rgb="FFA6A6A6"/>
      </right>
      <top style="hair">
        <color indexed="22"/>
      </top>
      <bottom style="hair">
        <color indexed="22"/>
      </bottom>
    </border>
    <border>
      <left/>
      <right/>
      <top style="hair">
        <color indexed="22"/>
      </top>
      <bottom/>
    </border>
    <border>
      <left style="hair">
        <color rgb="FFA6A6A6"/>
      </left>
      <right style="hair">
        <color rgb="FFA6A6A6"/>
      </right>
      <top style="hair">
        <color rgb="FFC0C0C0"/>
      </top>
      <bottom/>
    </border>
    <border>
      <left style="hair">
        <color rgb="FFA6A6A6"/>
      </left>
      <right/>
      <top style="hair">
        <color indexed="22"/>
      </top>
      <bottom style="thin"/>
    </border>
    <border>
      <left/>
      <right style="hair">
        <color rgb="FFA6A6A6"/>
      </right>
      <top style="hair">
        <color indexed="22"/>
      </top>
      <bottom style="thin"/>
    </border>
    <border>
      <left/>
      <right style="hair">
        <color indexed="22"/>
      </right>
      <top style="hair">
        <color indexed="22"/>
      </top>
      <bottom style="thin"/>
    </border>
    <border>
      <left style="hair">
        <color rgb="FFA6A6A6"/>
      </left>
      <right style="hair">
        <color rgb="FFA6A6A6"/>
      </right>
      <top style="hair">
        <color indexed="22"/>
      </top>
      <bottom style="thin"/>
    </border>
    <border>
      <left/>
      <right/>
      <top style="thin"/>
      <bottom style="hair">
        <color indexed="22"/>
      </bottom>
    </border>
    <border>
      <left style="hair">
        <color rgb="FFA6A6A6"/>
      </left>
      <right/>
      <top style="thin"/>
      <bottom style="hair">
        <color indexed="22"/>
      </bottom>
    </border>
    <border>
      <left/>
      <right style="hair">
        <color rgb="FFA6A6A6"/>
      </right>
      <top style="thin"/>
      <bottom style="hair">
        <color indexed="22"/>
      </bottom>
    </border>
    <border>
      <left style="hair">
        <color rgb="FFA6A6A6"/>
      </left>
      <right style="hair">
        <color rgb="FFA6A6A6"/>
      </right>
      <top style="thin"/>
      <bottom style="hair">
        <color indexed="22"/>
      </bottom>
    </border>
    <border>
      <left style="hair">
        <color rgb="FFA6A6A6"/>
      </left>
      <right/>
      <top style="hair">
        <color indexed="22"/>
      </top>
      <bottom/>
    </border>
    <border>
      <left/>
      <right style="hair">
        <color rgb="FFA6A6A6"/>
      </right>
      <top style="hair">
        <color indexed="22"/>
      </top>
      <bottom/>
    </border>
    <border>
      <left/>
      <right style="hair">
        <color indexed="22"/>
      </right>
      <top style="hair">
        <color indexed="22"/>
      </top>
      <bottom/>
    </border>
    <border>
      <left style="hair">
        <color rgb="FFA6A6A6"/>
      </left>
      <right style="hair">
        <color rgb="FFA6A6A6"/>
      </right>
      <top style="hair">
        <color indexed="22"/>
      </top>
      <bottom/>
    </border>
    <border>
      <left style="hair">
        <color rgb="FFA6A6A6"/>
      </left>
      <right style="hair">
        <color rgb="FFA6A6A6"/>
      </right>
      <top style="hair">
        <color rgb="FFC0C0C0"/>
      </top>
      <bottom style="thin"/>
    </border>
    <border>
      <left/>
      <right style="thin">
        <color indexed="8"/>
      </right>
      <top/>
      <bottom/>
    </border>
    <border>
      <left style="thin">
        <color indexed="8"/>
      </left>
      <right/>
      <top/>
      <bottom/>
    </border>
    <border>
      <left/>
      <right style="thin">
        <color indexed="9"/>
      </right>
      <top/>
      <bottom/>
    </border>
    <border>
      <left style="thin">
        <color indexed="9"/>
      </left>
      <right/>
      <top/>
      <bottom/>
    </border>
    <border>
      <left/>
      <right/>
      <top/>
      <bottom style="thin">
        <color indexed="8"/>
      </bottom>
    </border>
    <border>
      <left/>
      <right style="thin">
        <color indexed="8"/>
      </right>
      <top/>
      <bottom style="thin">
        <color indexed="8"/>
      </bottom>
    </border>
    <border>
      <left style="thin">
        <color indexed="8"/>
      </left>
      <right/>
      <top/>
      <bottom style="thin">
        <color indexed="8"/>
      </bottom>
    </border>
    <border>
      <left/>
      <right/>
      <top/>
      <bottom style="thin"/>
    </border>
    <border>
      <left/>
      <right style="thin">
        <color indexed="8"/>
      </right>
      <top/>
      <bottom style="thin"/>
    </border>
    <border>
      <left style="thin">
        <color indexed="8"/>
      </left>
      <right/>
      <top/>
      <bottom style="thin"/>
    </border>
    <border>
      <left/>
      <right style="hair">
        <color indexed="22"/>
      </right>
      <top style="thin">
        <color rgb="FF000000"/>
      </top>
      <bottom style="thin">
        <color rgb="FF000000"/>
      </bottom>
    </border>
    <border>
      <left style="hair">
        <color rgb="FFA6A6A6"/>
      </left>
      <right/>
      <top/>
      <bottom/>
    </border>
    <border>
      <left/>
      <right style="hair">
        <color rgb="FFA6A6A6"/>
      </right>
      <top/>
      <bottom/>
    </border>
    <border>
      <left style="hair">
        <color rgb="FFA6A6A6"/>
      </left>
      <right/>
      <top/>
      <bottom style="thin"/>
    </border>
    <border>
      <left style="hair">
        <color rgb="FFA6A6A6"/>
      </left>
      <right/>
      <top/>
      <bottom style="thin">
        <color rgb="FF000000"/>
      </bottom>
    </border>
    <border>
      <left style="hair">
        <color rgb="FFA6A6A6"/>
      </left>
      <right style="hair">
        <color rgb="FFA6A6A6"/>
      </right>
      <top/>
      <bottom style="thin">
        <color rgb="FF000000"/>
      </bottom>
    </border>
    <border>
      <left/>
      <right/>
      <top/>
      <bottom style="hair">
        <color rgb="FFC0C0C0"/>
      </bottom>
    </border>
    <border>
      <left style="hair">
        <color rgb="FFA6A6A6"/>
      </left>
      <right style="hair">
        <color indexed="22"/>
      </right>
      <top style="thin">
        <color rgb="FF000000"/>
      </top>
      <bottom style="hair">
        <color indexed="22"/>
      </bottom>
    </border>
    <border>
      <left/>
      <right/>
      <top style="hair">
        <color rgb="FFC0C0C0"/>
      </top>
      <bottom/>
    </border>
    <border>
      <left style="hair">
        <color rgb="FFA6A6A6"/>
      </left>
      <right/>
      <top style="hair">
        <color theme="0" tint="-0.24993999302387238"/>
      </top>
      <bottom style="hair">
        <color theme="0" tint="-0.24993999302387238"/>
      </bottom>
    </border>
    <border>
      <left/>
      <right/>
      <top style="hair">
        <color theme="0" tint="-0.24993999302387238"/>
      </top>
      <bottom style="hair">
        <color theme="0" tint="-0.24993999302387238"/>
      </bottom>
    </border>
    <border>
      <left/>
      <right/>
      <top style="thin">
        <color rgb="FF000000"/>
      </top>
      <bottom style="hair">
        <color rgb="FFC0C0C0"/>
      </bottom>
    </border>
    <border>
      <left style="hair">
        <color rgb="FFA6A6A6"/>
      </left>
      <right/>
      <top style="thin"/>
      <bottom style="hair">
        <color rgb="FFC0C0C0"/>
      </bottom>
    </border>
    <border>
      <left/>
      <right/>
      <top style="thin"/>
      <bottom style="hair">
        <color rgb="FFC0C0C0"/>
      </bottom>
    </border>
    <border>
      <left style="hair">
        <color rgb="FFA6A6A6"/>
      </left>
      <right/>
      <top style="hair">
        <color rgb="FFC0C0C0"/>
      </top>
      <bottom/>
    </border>
    <border>
      <left style="hair">
        <color rgb="FFA6A6A6"/>
      </left>
      <right/>
      <top style="hair">
        <color rgb="FFC0C0C0"/>
      </top>
      <bottom style="thin"/>
    </border>
    <border>
      <left/>
      <right/>
      <top style="hair">
        <color rgb="FFC0C0C0"/>
      </top>
      <bottom style="thin"/>
    </border>
    <border>
      <left/>
      <right style="thin">
        <color indexed="8"/>
      </right>
      <top style="thin">
        <color rgb="FF000000"/>
      </top>
      <bottom style="thin">
        <color rgb="FF000000"/>
      </bottom>
    </border>
    <border>
      <left/>
      <right style="thin"/>
      <top style="thin">
        <color indexed="8"/>
      </top>
      <bottom/>
    </border>
    <border>
      <left style="thin">
        <color indexed="8"/>
      </left>
      <right style="thin">
        <color indexed="8"/>
      </right>
      <top/>
      <bottom/>
    </border>
    <border>
      <left style="hair">
        <color rgb="FFA6A6A6"/>
      </left>
      <right style="hair">
        <color rgb="FFA6A6A6"/>
      </right>
      <top style="hair">
        <color theme="0" tint="-0.24993999302387238"/>
      </top>
      <bottom style="hair">
        <color theme="0" tint="-0.24993999302387238"/>
      </bottom>
    </border>
    <border>
      <left style="hair">
        <color rgb="FFA6A6A6"/>
      </left>
      <right style="hair">
        <color rgb="FFA6A6A6"/>
      </right>
      <top/>
      <bottom style="thin"/>
    </border>
    <border>
      <left style="hair">
        <color rgb="FFA6A6A6"/>
      </left>
      <right style="hair">
        <color rgb="FFA6A6A6"/>
      </right>
      <top style="thin"/>
      <bottom style="hair">
        <color rgb="FFC0C0C0"/>
      </bottom>
    </border>
    <border>
      <left style="hair">
        <color rgb="FFA6A6A6"/>
      </left>
      <right/>
      <top style="thin">
        <color rgb="FF000000"/>
      </top>
      <bottom/>
    </border>
    <border>
      <left/>
      <right style="hair">
        <color rgb="FFA6A6A6"/>
      </right>
      <top style="thin">
        <color rgb="FF00000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color rgb="FF000000"/>
      </bottom>
    </border>
    <border>
      <left/>
      <right style="hair">
        <color rgb="FFA6A6A6"/>
      </right>
      <top style="thin">
        <color rgb="FF000000"/>
      </top>
      <bottom/>
    </border>
    <border>
      <left style="hair">
        <color rgb="FFA6A6A6"/>
      </left>
      <right style="hair">
        <color rgb="FFA6A6A6"/>
      </right>
      <top style="thin">
        <color rgb="FF000000"/>
      </top>
      <bottom style="hair">
        <color rgb="FFC0C0C0"/>
      </bottom>
    </border>
    <border>
      <left style="thin"/>
      <right/>
      <top style="thin">
        <color rgb="FF000000"/>
      </top>
      <bottom style="hair">
        <color rgb="FFC0C0C0"/>
      </bottom>
    </border>
    <border>
      <left style="thin"/>
      <right/>
      <top style="hair">
        <color rgb="FFC0C0C0"/>
      </top>
      <bottom style="thin">
        <color rgb="FF000000"/>
      </bottom>
    </border>
    <border>
      <left/>
      <right/>
      <top style="thin"/>
      <bottom/>
    </border>
    <border>
      <left/>
      <right style="hair">
        <color rgb="FFA6A6A6"/>
      </right>
      <top/>
      <bottom style="thin">
        <color rgb="FF000000"/>
      </bottom>
    </border>
    <border>
      <left style="thin">
        <color indexed="8"/>
      </left>
      <right style="thin">
        <color indexed="8"/>
      </right>
      <top style="thin">
        <color rgb="FF000000"/>
      </top>
      <bottom/>
    </border>
    <border>
      <left/>
      <right style="thin">
        <color indexed="8"/>
      </right>
      <top style="thin">
        <color rgb="FF000000"/>
      </top>
      <bottom/>
    </border>
  </borders>
  <cellStyleXfs count="64">
    <xf numFmtId="17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lignment/>
      <protection/>
    </xf>
    <xf numFmtId="171" fontId="1" fillId="0" borderId="0">
      <alignment/>
      <protection/>
    </xf>
    <xf numFmtId="171" fontId="0" fillId="0" borderId="0">
      <alignment/>
      <protection/>
    </xf>
    <xf numFmtId="171" fontId="1" fillId="0" borderId="0">
      <alignment/>
      <protection/>
    </xf>
    <xf numFmtId="171" fontId="1" fillId="0" borderId="0">
      <alignment/>
      <protection/>
    </xf>
    <xf numFmtId="171" fontId="0"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1"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0" fillId="0" borderId="0">
      <alignment/>
      <protection/>
    </xf>
    <xf numFmtId="171" fontId="1" fillId="0" borderId="0">
      <alignment/>
      <protection/>
    </xf>
    <xf numFmtId="176" fontId="3" fillId="0" borderId="0" applyFill="0" applyBorder="0" applyProtection="0">
      <alignment horizontal="right"/>
    </xf>
  </cellStyleXfs>
  <cellXfs count="385">
    <xf numFmtId="171" fontId="0" fillId="0" borderId="0" xfId="0"/>
    <xf numFmtId="171" fontId="1" fillId="0" borderId="0" xfId="0" applyFont="1" applyAlignment="1">
      <alignment horizontal="left"/>
    </xf>
    <xf numFmtId="171" fontId="1" fillId="0" borderId="0" xfId="0" applyFont="1" applyAlignment="1">
      <alignment horizontal="left" vertical="center"/>
    </xf>
    <xf numFmtId="171" fontId="6" fillId="2" borderId="0" xfId="0" applyFont="1" applyFill="1" applyAlignment="1">
      <alignment horizontal="left" vertical="center"/>
    </xf>
    <xf numFmtId="171" fontId="1" fillId="0" borderId="0" xfId="0" applyFont="1"/>
    <xf numFmtId="171" fontId="7" fillId="3" borderId="0" xfId="0" applyFont="1" applyFill="1"/>
    <xf numFmtId="171" fontId="1" fillId="3" borderId="0" xfId="0" applyFont="1" applyFill="1"/>
    <xf numFmtId="171" fontId="6" fillId="4" borderId="1" xfId="0" applyFont="1" applyFill="1" applyBorder="1" applyAlignment="1">
      <alignment horizontal="center" vertical="center"/>
    </xf>
    <xf numFmtId="49" fontId="6" fillId="4" borderId="2" xfId="0" applyNumberFormat="1" applyFont="1" applyFill="1" applyBorder="1" applyAlignment="1">
      <alignment horizontal="center" vertical="center"/>
    </xf>
    <xf numFmtId="171" fontId="6" fillId="5" borderId="3" xfId="22" applyFont="1" applyFill="1" applyBorder="1" applyAlignment="1">
      <alignment horizontal="center" vertical="center" wrapText="1"/>
      <protection/>
    </xf>
    <xf numFmtId="171" fontId="6" fillId="5" borderId="2" xfId="0" applyFont="1" applyFill="1" applyBorder="1" applyAlignment="1">
      <alignment horizontal="center" vertical="center"/>
    </xf>
    <xf numFmtId="171" fontId="6" fillId="6" borderId="4" xfId="0" applyFont="1" applyFill="1" applyBorder="1" applyAlignment="1">
      <alignment horizontal="left" vertical="center"/>
    </xf>
    <xf numFmtId="177" fontId="1" fillId="6" borderId="4" xfId="63" applyNumberFormat="1" applyFont="1" applyFill="1" applyBorder="1" applyAlignment="1">
      <alignment horizontal="right"/>
    </xf>
    <xf numFmtId="167" fontId="1" fillId="7" borderId="5" xfId="0" applyNumberFormat="1" applyFont="1" applyFill="1" applyBorder="1" applyAlignment="1">
      <alignment horizontal="right" vertical="center"/>
    </xf>
    <xf numFmtId="167" fontId="1" fillId="7" borderId="4" xfId="36" applyNumberFormat="1" applyFont="1" applyFill="1" applyBorder="1">
      <alignment/>
      <protection/>
    </xf>
    <xf numFmtId="171" fontId="6" fillId="0" borderId="6" xfId="22" applyFont="1" applyBorder="1" applyAlignment="1">
      <alignment horizontal="left" vertical="center"/>
      <protection/>
    </xf>
    <xf numFmtId="177" fontId="1" fillId="0" borderId="6" xfId="63" applyNumberFormat="1" applyFont="1" applyFill="1" applyBorder="1" applyAlignment="1">
      <alignment horizontal="right"/>
    </xf>
    <xf numFmtId="167" fontId="1" fillId="0" borderId="6" xfId="25" applyNumberFormat="1" applyFont="1" applyBorder="1" applyAlignment="1">
      <alignment horizontal="right" vertical="center"/>
      <protection/>
    </xf>
    <xf numFmtId="167" fontId="1" fillId="0" borderId="0" xfId="36" applyNumberFormat="1" applyFont="1">
      <alignment/>
      <protection/>
    </xf>
    <xf numFmtId="171" fontId="6" fillId="0" borderId="7" xfId="22" applyFont="1" applyBorder="1" applyAlignment="1">
      <alignment horizontal="left" vertical="center"/>
      <protection/>
    </xf>
    <xf numFmtId="177" fontId="1" fillId="0" borderId="7" xfId="63" applyNumberFormat="1" applyFont="1" applyFill="1" applyBorder="1" applyAlignment="1">
      <alignment horizontal="right"/>
    </xf>
    <xf numFmtId="167" fontId="1" fillId="0" borderId="7" xfId="25" applyNumberFormat="1" applyFont="1" applyBorder="1" applyAlignment="1">
      <alignment horizontal="right" vertical="center"/>
      <protection/>
    </xf>
    <xf numFmtId="171" fontId="6" fillId="0" borderId="8" xfId="22" applyFont="1" applyBorder="1" applyAlignment="1">
      <alignment horizontal="left" vertical="center"/>
      <protection/>
    </xf>
    <xf numFmtId="177" fontId="1" fillId="0" borderId="8" xfId="63" applyNumberFormat="1" applyFont="1" applyFill="1" applyBorder="1" applyAlignment="1">
      <alignment horizontal="right"/>
    </xf>
    <xf numFmtId="167" fontId="1" fillId="0" borderId="8" xfId="25" applyNumberFormat="1" applyFont="1" applyBorder="1" applyAlignment="1">
      <alignment vertical="center"/>
      <protection/>
    </xf>
    <xf numFmtId="167" fontId="1" fillId="0" borderId="8" xfId="25" applyNumberFormat="1" applyFont="1" applyBorder="1" applyAlignment="1">
      <alignment horizontal="right" vertical="center"/>
      <protection/>
    </xf>
    <xf numFmtId="171" fontId="7" fillId="0" borderId="0" xfId="0" applyFont="1"/>
    <xf numFmtId="171" fontId="1" fillId="0" borderId="0" xfId="25" applyFont="1">
      <alignment/>
      <protection/>
    </xf>
    <xf numFmtId="171" fontId="8" fillId="3" borderId="0" xfId="0" applyFont="1" applyFill="1"/>
    <xf numFmtId="168" fontId="1" fillId="0" borderId="7" xfId="0" applyNumberFormat="1" applyFont="1" applyBorder="1" applyAlignment="1">
      <alignment horizontal="right" vertical="center"/>
    </xf>
    <xf numFmtId="171" fontId="9" fillId="0" borderId="0" xfId="0" applyFont="1"/>
    <xf numFmtId="171" fontId="10" fillId="0" borderId="0" xfId="0" applyFont="1"/>
    <xf numFmtId="171" fontId="8" fillId="0" borderId="0" xfId="0" applyFont="1"/>
    <xf numFmtId="171" fontId="6" fillId="0" borderId="0" xfId="0" applyFont="1" applyAlignment="1">
      <alignment horizontal="left" vertical="center"/>
    </xf>
    <xf numFmtId="171" fontId="6" fillId="4" borderId="9" xfId="0" applyFont="1" applyFill="1" applyBorder="1" applyAlignment="1">
      <alignment horizontal="left" vertical="center"/>
    </xf>
    <xf numFmtId="171" fontId="6" fillId="4" borderId="10" xfId="0" applyFont="1" applyFill="1" applyBorder="1" applyAlignment="1">
      <alignment horizontal="center" vertical="center"/>
    </xf>
    <xf numFmtId="17" fontId="6" fillId="0" borderId="11" xfId="0" applyNumberFormat="1" applyFont="1" applyBorder="1" applyAlignment="1" quotePrefix="1">
      <alignment horizontal="left" vertical="center"/>
    </xf>
    <xf numFmtId="177" fontId="1" fillId="0" borderId="11" xfId="63" applyNumberFormat="1" applyFont="1" applyFill="1" applyBorder="1" applyAlignment="1">
      <alignment horizontal="right"/>
    </xf>
    <xf numFmtId="167" fontId="1" fillId="0" borderId="11" xfId="15" applyNumberFormat="1" applyFont="1" applyFill="1" applyBorder="1" applyAlignment="1">
      <alignment horizontal="right"/>
    </xf>
    <xf numFmtId="17" fontId="6" fillId="0" borderId="12" xfId="0" applyNumberFormat="1" applyFont="1" applyBorder="1" applyAlignment="1" quotePrefix="1">
      <alignment horizontal="left" vertical="center"/>
    </xf>
    <xf numFmtId="177" fontId="1" fillId="0" borderId="12" xfId="63" applyNumberFormat="1" applyFont="1" applyFill="1" applyBorder="1" applyAlignment="1">
      <alignment horizontal="right"/>
    </xf>
    <xf numFmtId="167" fontId="1" fillId="0" borderId="12" xfId="15" applyNumberFormat="1" applyFont="1" applyFill="1" applyBorder="1" applyAlignment="1">
      <alignment horizontal="right"/>
    </xf>
    <xf numFmtId="164" fontId="1" fillId="0" borderId="0" xfId="15" applyNumberFormat="1" applyFont="1" applyFill="1"/>
    <xf numFmtId="10" fontId="1" fillId="0" borderId="0" xfId="15" applyNumberFormat="1" applyFont="1"/>
    <xf numFmtId="164" fontId="1" fillId="0" borderId="0" xfId="15" applyNumberFormat="1" applyFont="1"/>
    <xf numFmtId="171" fontId="1" fillId="0" borderId="0" xfId="0" applyFont="1" quotePrefix="1"/>
    <xf numFmtId="171" fontId="6" fillId="0" borderId="0" xfId="0" applyFont="1" applyAlignment="1">
      <alignment horizontal="left"/>
    </xf>
    <xf numFmtId="171" fontId="6" fillId="5" borderId="13" xfId="0" applyFont="1" applyFill="1" applyBorder="1" applyAlignment="1">
      <alignment horizontal="center" vertical="center"/>
    </xf>
    <xf numFmtId="177" fontId="1" fillId="7" borderId="2" xfId="63" applyNumberFormat="1" applyFont="1" applyFill="1" applyBorder="1" applyAlignment="1">
      <alignment horizontal="right"/>
    </xf>
    <xf numFmtId="177" fontId="1" fillId="7" borderId="14" xfId="63" applyNumberFormat="1" applyFont="1" applyFill="1" applyBorder="1" applyAlignment="1">
      <alignment horizontal="right"/>
    </xf>
    <xf numFmtId="2" fontId="1" fillId="0" borderId="0" xfId="0" applyNumberFormat="1" applyFont="1"/>
    <xf numFmtId="171" fontId="1" fillId="0" borderId="0" xfId="21" applyFont="1">
      <alignment/>
      <protection/>
    </xf>
    <xf numFmtId="179" fontId="1" fillId="0" borderId="0" xfId="0" applyNumberFormat="1" applyFont="1"/>
    <xf numFmtId="171" fontId="6" fillId="5" borderId="13" xfId="0" applyFont="1" applyFill="1" applyBorder="1" applyAlignment="1">
      <alignment horizontal="center" vertical="center" wrapText="1"/>
    </xf>
    <xf numFmtId="171" fontId="6" fillId="5" borderId="0" xfId="0" applyFont="1" applyFill="1" applyAlignment="1">
      <alignment horizontal="center" vertical="center" wrapText="1"/>
    </xf>
    <xf numFmtId="171" fontId="6" fillId="5" borderId="15" xfId="0" applyFont="1" applyFill="1" applyBorder="1" applyAlignment="1">
      <alignment horizontal="center" vertical="center" wrapText="1"/>
    </xf>
    <xf numFmtId="171" fontId="6" fillId="7" borderId="13" xfId="0" applyFont="1" applyFill="1" applyBorder="1" applyAlignment="1">
      <alignment horizontal="left" vertical="center"/>
    </xf>
    <xf numFmtId="3" fontId="6" fillId="7" borderId="16" xfId="0" applyNumberFormat="1" applyFont="1" applyFill="1" applyBorder="1" applyAlignment="1">
      <alignment horizontal="right" vertical="center"/>
    </xf>
    <xf numFmtId="167" fontId="6" fillId="7" borderId="2" xfId="15" applyNumberFormat="1" applyFont="1" applyFill="1" applyBorder="1" applyAlignment="1">
      <alignment horizontal="right" vertical="center"/>
    </xf>
    <xf numFmtId="3" fontId="6" fillId="7" borderId="16" xfId="0" applyNumberFormat="1" applyFont="1" applyFill="1" applyBorder="1" applyAlignment="1" quotePrefix="1">
      <alignment horizontal="right" vertical="center"/>
    </xf>
    <xf numFmtId="167" fontId="6" fillId="7" borderId="17" xfId="15" applyNumberFormat="1" applyFont="1" applyFill="1" applyBorder="1" applyAlignment="1">
      <alignment horizontal="right" vertical="center"/>
    </xf>
    <xf numFmtId="171" fontId="6" fillId="0" borderId="18" xfId="0" applyFont="1" applyBorder="1" applyAlignment="1">
      <alignment vertical="center"/>
    </xf>
    <xf numFmtId="3" fontId="1" fillId="0" borderId="19" xfId="0" applyNumberFormat="1" applyFont="1" applyBorder="1" applyAlignment="1">
      <alignment horizontal="right" vertical="center"/>
    </xf>
    <xf numFmtId="167" fontId="1" fillId="0" borderId="20" xfId="0" applyNumberFormat="1" applyFont="1" applyBorder="1" applyAlignment="1">
      <alignment horizontal="right" vertical="center"/>
    </xf>
    <xf numFmtId="3" fontId="1" fillId="0" borderId="21" xfId="0" applyNumberFormat="1" applyFont="1" applyBorder="1" applyAlignment="1">
      <alignment horizontal="right" vertical="center"/>
    </xf>
    <xf numFmtId="167" fontId="1" fillId="0" borderId="18" xfId="0" applyNumberFormat="1" applyFont="1" applyBorder="1" applyAlignment="1">
      <alignment horizontal="right" vertical="center"/>
    </xf>
    <xf numFmtId="171" fontId="6" fillId="0" borderId="22" xfId="0" applyFont="1" applyBorder="1" applyAlignment="1">
      <alignment vertical="center"/>
    </xf>
    <xf numFmtId="165" fontId="1" fillId="0" borderId="23" xfId="0" applyNumberFormat="1" applyFont="1" applyBorder="1" applyAlignment="1">
      <alignment horizontal="right" vertical="center"/>
    </xf>
    <xf numFmtId="167" fontId="1" fillId="0" borderId="24" xfId="0" applyNumberFormat="1" applyFont="1" applyBorder="1" applyAlignment="1">
      <alignment horizontal="right" vertical="center"/>
    </xf>
    <xf numFmtId="3" fontId="1" fillId="0" borderId="23" xfId="0" applyNumberFormat="1" applyFont="1" applyBorder="1" applyAlignment="1">
      <alignment horizontal="right" vertical="center"/>
    </xf>
    <xf numFmtId="3" fontId="1" fillId="0" borderId="25" xfId="0" applyNumberFormat="1" applyFont="1" applyBorder="1" applyAlignment="1">
      <alignment horizontal="right" vertical="center"/>
    </xf>
    <xf numFmtId="167" fontId="1" fillId="0" borderId="22" xfId="0" applyNumberFormat="1" applyFont="1" applyBorder="1" applyAlignment="1">
      <alignment horizontal="right" vertical="center"/>
    </xf>
    <xf numFmtId="3" fontId="1" fillId="0" borderId="23" xfId="0" applyNumberFormat="1" applyFont="1" applyBorder="1" applyAlignment="1" quotePrefix="1">
      <alignment horizontal="right" vertical="center"/>
    </xf>
    <xf numFmtId="173" fontId="1" fillId="0" borderId="26" xfId="0" applyNumberFormat="1" applyFont="1" applyBorder="1" applyAlignment="1" quotePrefix="1">
      <alignment horizontal="right" vertical="center"/>
    </xf>
    <xf numFmtId="165" fontId="1" fillId="0" borderId="25" xfId="0" applyNumberFormat="1" applyFont="1" applyBorder="1" applyAlignment="1">
      <alignment horizontal="right" vertical="center"/>
    </xf>
    <xf numFmtId="171" fontId="6" fillId="0" borderId="27" xfId="0" applyFont="1" applyBorder="1" applyAlignment="1">
      <alignment vertical="center"/>
    </xf>
    <xf numFmtId="3" fontId="1" fillId="0" borderId="28" xfId="0" applyNumberFormat="1" applyFont="1" applyBorder="1" applyAlignment="1">
      <alignment horizontal="right" vertical="center"/>
    </xf>
    <xf numFmtId="167" fontId="1" fillId="0" borderId="29" xfId="0" applyNumberFormat="1" applyFont="1" applyBorder="1" applyAlignment="1">
      <alignment horizontal="right" vertical="center"/>
    </xf>
    <xf numFmtId="3" fontId="1" fillId="0" borderId="28" xfId="0" applyNumberFormat="1" applyFont="1" applyBorder="1" applyAlignment="1" quotePrefix="1">
      <alignment horizontal="right" vertical="center"/>
    </xf>
    <xf numFmtId="3" fontId="1" fillId="0" borderId="30" xfId="0" applyNumberFormat="1" applyFont="1" applyBorder="1" applyAlignment="1">
      <alignment horizontal="right" vertical="center"/>
    </xf>
    <xf numFmtId="167" fontId="1" fillId="0" borderId="27" xfId="0" applyNumberFormat="1" applyFont="1" applyBorder="1" applyAlignment="1">
      <alignment horizontal="right" vertical="center"/>
    </xf>
    <xf numFmtId="3" fontId="1" fillId="0" borderId="0" xfId="0" applyNumberFormat="1" applyFont="1"/>
    <xf numFmtId="171" fontId="6" fillId="5" borderId="31" xfId="21" applyFont="1" applyFill="1" applyBorder="1" applyAlignment="1">
      <alignment horizontal="center" vertical="center" wrapText="1"/>
      <protection/>
    </xf>
    <xf numFmtId="171" fontId="6" fillId="5" borderId="32" xfId="21" applyFont="1" applyFill="1" applyBorder="1" applyAlignment="1">
      <alignment horizontal="center" vertical="center" wrapText="1"/>
      <protection/>
    </xf>
    <xf numFmtId="171" fontId="6" fillId="5" borderId="33" xfId="21" applyFont="1" applyFill="1" applyBorder="1" applyAlignment="1">
      <alignment horizontal="center" vertical="center" wrapText="1"/>
      <protection/>
    </xf>
    <xf numFmtId="170" fontId="6" fillId="0" borderId="34" xfId="0" applyNumberFormat="1" applyFont="1" applyBorder="1" applyAlignment="1">
      <alignment horizontal="left" vertical="center"/>
    </xf>
    <xf numFmtId="171" fontId="6" fillId="0" borderId="35" xfId="0" applyFont="1" applyBorder="1" applyAlignment="1">
      <alignment horizontal="left" vertical="center"/>
    </xf>
    <xf numFmtId="171" fontId="6" fillId="0" borderId="36" xfId="0" applyFont="1" applyBorder="1" applyAlignment="1">
      <alignment horizontal="left" vertical="center"/>
    </xf>
    <xf numFmtId="3" fontId="1" fillId="0" borderId="34" xfId="0" applyNumberFormat="1" applyFont="1" applyBorder="1" applyAlignment="1">
      <alignment horizontal="right" vertical="center"/>
    </xf>
    <xf numFmtId="167" fontId="1" fillId="0" borderId="37" xfId="0" applyNumberFormat="1" applyFont="1" applyBorder="1" applyAlignment="1">
      <alignment horizontal="right" vertical="center"/>
    </xf>
    <xf numFmtId="167" fontId="1" fillId="0" borderId="35" xfId="0" applyNumberFormat="1" applyFont="1" applyBorder="1" applyAlignment="1">
      <alignment horizontal="right" vertical="center"/>
    </xf>
    <xf numFmtId="9" fontId="1" fillId="0" borderId="0" xfId="15" applyFont="1"/>
    <xf numFmtId="170" fontId="6" fillId="0" borderId="38" xfId="0" applyNumberFormat="1" applyFont="1" applyBorder="1" applyAlignment="1">
      <alignment horizontal="left" vertical="center"/>
    </xf>
    <xf numFmtId="171" fontId="6" fillId="0" borderId="39" xfId="0" applyFont="1" applyBorder="1" applyAlignment="1">
      <alignment horizontal="left" vertical="center"/>
    </xf>
    <xf numFmtId="171" fontId="6" fillId="0" borderId="40" xfId="0" applyFont="1" applyBorder="1" applyAlignment="1">
      <alignment horizontal="left" vertical="center"/>
    </xf>
    <xf numFmtId="3" fontId="1" fillId="0" borderId="38" xfId="0" applyNumberFormat="1" applyFont="1" applyBorder="1" applyAlignment="1">
      <alignment horizontal="right" vertical="center"/>
    </xf>
    <xf numFmtId="167" fontId="1" fillId="0" borderId="37" xfId="15" applyNumberFormat="1" applyFont="1" applyFill="1" applyBorder="1" applyAlignment="1">
      <alignment horizontal="right" vertical="center"/>
    </xf>
    <xf numFmtId="167" fontId="1" fillId="0" borderId="39" xfId="0" applyNumberFormat="1" applyFont="1" applyBorder="1" applyAlignment="1">
      <alignment horizontal="right" vertical="center"/>
    </xf>
    <xf numFmtId="170" fontId="6" fillId="0" borderId="41" xfId="0" applyNumberFormat="1" applyFont="1" applyBorder="1" applyAlignment="1">
      <alignment horizontal="left" vertical="center"/>
    </xf>
    <xf numFmtId="171" fontId="6" fillId="0" borderId="42" xfId="0" applyFont="1" applyBorder="1" applyAlignment="1">
      <alignment horizontal="left" vertical="center"/>
    </xf>
    <xf numFmtId="171" fontId="6" fillId="0" borderId="43" xfId="0" applyFont="1" applyBorder="1" applyAlignment="1">
      <alignment horizontal="left" vertical="center"/>
    </xf>
    <xf numFmtId="3" fontId="1" fillId="0" borderId="41" xfId="0" applyNumberFormat="1" applyFont="1" applyBorder="1" applyAlignment="1">
      <alignment horizontal="right" vertical="center"/>
    </xf>
    <xf numFmtId="167" fontId="1" fillId="0" borderId="44" xfId="15" applyNumberFormat="1" applyFont="1" applyFill="1" applyBorder="1" applyAlignment="1">
      <alignment horizontal="right" vertical="center"/>
    </xf>
    <xf numFmtId="167" fontId="1" fillId="0" borderId="42" xfId="0" applyNumberFormat="1" applyFont="1" applyBorder="1" applyAlignment="1">
      <alignment horizontal="right" vertical="center"/>
    </xf>
    <xf numFmtId="170" fontId="6" fillId="0" borderId="45" xfId="0" applyNumberFormat="1" applyFont="1" applyBorder="1" applyAlignment="1">
      <alignment horizontal="left" vertical="center"/>
    </xf>
    <xf numFmtId="171" fontId="6" fillId="0" borderId="46" xfId="0" applyFont="1" applyBorder="1" applyAlignment="1">
      <alignment horizontal="left" vertical="center"/>
    </xf>
    <xf numFmtId="171" fontId="6" fillId="0" borderId="47" xfId="0" applyFont="1" applyBorder="1" applyAlignment="1">
      <alignment horizontal="left" vertical="center"/>
    </xf>
    <xf numFmtId="3" fontId="1" fillId="0" borderId="45" xfId="0" applyNumberFormat="1" applyFont="1" applyBorder="1" applyAlignment="1">
      <alignment horizontal="right" vertical="center"/>
    </xf>
    <xf numFmtId="167" fontId="1" fillId="0" borderId="48" xfId="15" applyNumberFormat="1" applyFont="1" applyFill="1" applyBorder="1" applyAlignment="1">
      <alignment horizontal="right" vertical="center"/>
    </xf>
    <xf numFmtId="167" fontId="1" fillId="0" borderId="46" xfId="0" applyNumberFormat="1" applyFont="1" applyBorder="1" applyAlignment="1">
      <alignment horizontal="right" vertical="center"/>
    </xf>
    <xf numFmtId="3" fontId="1" fillId="0" borderId="0" xfId="21" applyNumberFormat="1" applyFont="1">
      <alignment/>
      <protection/>
    </xf>
    <xf numFmtId="4" fontId="1" fillId="0" borderId="0" xfId="21" applyNumberFormat="1" applyFont="1">
      <alignment/>
      <protection/>
    </xf>
    <xf numFmtId="171" fontId="6" fillId="0" borderId="0" xfId="0" applyFont="1"/>
    <xf numFmtId="10" fontId="1" fillId="0" borderId="0" xfId="0" applyNumberFormat="1" applyFont="1"/>
    <xf numFmtId="171" fontId="11" fillId="4" borderId="3" xfId="0" applyFont="1" applyFill="1" applyBorder="1" applyAlignment="1">
      <alignment vertical="center"/>
    </xf>
    <xf numFmtId="171" fontId="11" fillId="4" borderId="49" xfId="0" applyFont="1" applyFill="1" applyBorder="1" applyAlignment="1">
      <alignment horizontal="center" vertical="center"/>
    </xf>
    <xf numFmtId="171" fontId="6" fillId="5" borderId="49" xfId="0" applyFont="1" applyFill="1" applyBorder="1" applyAlignment="1">
      <alignment horizontal="center"/>
    </xf>
    <xf numFmtId="171" fontId="12" fillId="0" borderId="0" xfId="0" applyFont="1"/>
    <xf numFmtId="171" fontId="1" fillId="0" borderId="50" xfId="0" applyFont="1" applyBorder="1" applyAlignment="1">
      <alignment vertical="center"/>
    </xf>
    <xf numFmtId="3" fontId="1" fillId="0" borderId="50" xfId="0" applyNumberFormat="1" applyFont="1" applyBorder="1" applyAlignment="1">
      <alignment horizontal="right" vertical="center"/>
    </xf>
    <xf numFmtId="164" fontId="1" fillId="0" borderId="50" xfId="15" applyNumberFormat="1" applyFont="1" applyFill="1" applyBorder="1" applyAlignment="1">
      <alignment horizontal="center"/>
    </xf>
    <xf numFmtId="164" fontId="1" fillId="0" borderId="50" xfId="15" applyNumberFormat="1" applyFont="1" applyFill="1" applyBorder="1" applyAlignment="1">
      <alignment/>
    </xf>
    <xf numFmtId="164" fontId="12" fillId="0" borderId="0" xfId="0" applyNumberFormat="1" applyFont="1"/>
    <xf numFmtId="171" fontId="1" fillId="8" borderId="50" xfId="0" applyFont="1" applyFill="1" applyBorder="1" applyAlignment="1">
      <alignment vertical="center"/>
    </xf>
    <xf numFmtId="3" fontId="1" fillId="8" borderId="50" xfId="0" applyNumberFormat="1" applyFont="1" applyFill="1" applyBorder="1" applyAlignment="1">
      <alignment horizontal="right" vertical="center"/>
    </xf>
    <xf numFmtId="171" fontId="1" fillId="8" borderId="50" xfId="0" applyFont="1" applyFill="1" applyBorder="1"/>
    <xf numFmtId="164" fontId="1" fillId="8" borderId="50" xfId="15" applyNumberFormat="1" applyFont="1" applyFill="1" applyBorder="1" applyAlignment="1">
      <alignment/>
    </xf>
    <xf numFmtId="3" fontId="8" fillId="9" borderId="0" xfId="0" applyNumberFormat="1" applyFont="1" applyFill="1" applyAlignment="1">
      <alignment horizontal="right" vertical="center"/>
    </xf>
    <xf numFmtId="171" fontId="6" fillId="5" borderId="51" xfId="0" applyFont="1" applyFill="1" applyBorder="1" applyAlignment="1">
      <alignment horizontal="center" vertical="center" wrapText="1"/>
    </xf>
    <xf numFmtId="171" fontId="6" fillId="5" borderId="52" xfId="0" applyFont="1" applyFill="1" applyBorder="1" applyAlignment="1">
      <alignment horizontal="center" vertical="center" wrapText="1"/>
    </xf>
    <xf numFmtId="171" fontId="6" fillId="5" borderId="53" xfId="0" applyFont="1" applyFill="1" applyBorder="1" applyAlignment="1">
      <alignment horizontal="center" vertical="center" wrapText="1"/>
    </xf>
    <xf numFmtId="171" fontId="6" fillId="5" borderId="25" xfId="0" applyFont="1" applyFill="1" applyBorder="1" applyAlignment="1">
      <alignment horizontal="center" vertical="center" wrapText="1"/>
    </xf>
    <xf numFmtId="171" fontId="6" fillId="5" borderId="22" xfId="0" applyFont="1" applyFill="1" applyBorder="1" applyAlignment="1">
      <alignment horizontal="center" vertical="center" wrapText="1"/>
    </xf>
    <xf numFmtId="171" fontId="6" fillId="5" borderId="54" xfId="0" applyFont="1" applyFill="1" applyBorder="1" applyAlignment="1">
      <alignment horizontal="center" vertical="center"/>
    </xf>
    <xf numFmtId="171" fontId="6" fillId="5" borderId="33" xfId="0" applyFont="1" applyFill="1" applyBorder="1" applyAlignment="1">
      <alignment horizontal="center" vertical="center" wrapText="1"/>
    </xf>
    <xf numFmtId="3" fontId="6" fillId="0" borderId="20" xfId="0" applyNumberFormat="1" applyFont="1" applyBorder="1" applyAlignment="1">
      <alignment horizontal="center" vertical="center"/>
    </xf>
    <xf numFmtId="171" fontId="6" fillId="0" borderId="55" xfId="0" applyFont="1" applyBorder="1" applyAlignment="1">
      <alignment horizontal="center" vertical="center"/>
    </xf>
    <xf numFmtId="171" fontId="6" fillId="0" borderId="56" xfId="0" applyFont="1" applyBorder="1" applyAlignment="1">
      <alignment vertical="center"/>
    </xf>
    <xf numFmtId="173" fontId="1" fillId="0" borderId="57" xfId="0" applyNumberFormat="1" applyFont="1" applyBorder="1" applyAlignment="1">
      <alignment horizontal="right" vertical="center"/>
    </xf>
    <xf numFmtId="173" fontId="1" fillId="0" borderId="58" xfId="0" applyNumberFormat="1" applyFont="1" applyBorder="1" applyAlignment="1" quotePrefix="1">
      <alignment horizontal="right" vertical="center"/>
    </xf>
    <xf numFmtId="173" fontId="1" fillId="0" borderId="58" xfId="0" applyNumberFormat="1" applyFont="1" applyBorder="1" applyAlignment="1">
      <alignment horizontal="right" vertical="center"/>
    </xf>
    <xf numFmtId="173" fontId="1" fillId="0" borderId="20" xfId="0" applyNumberFormat="1" applyFont="1" applyBorder="1" applyAlignment="1">
      <alignment horizontal="right" vertical="center"/>
    </xf>
    <xf numFmtId="174" fontId="1" fillId="0" borderId="59" xfId="0" applyNumberFormat="1" applyFont="1" applyBorder="1" applyAlignment="1">
      <alignment horizontal="right" vertical="center"/>
    </xf>
    <xf numFmtId="175" fontId="1" fillId="0" borderId="57" xfId="0" applyNumberFormat="1" applyFont="1" applyBorder="1" applyAlignment="1">
      <alignment horizontal="right" vertical="center"/>
    </xf>
    <xf numFmtId="174" fontId="1" fillId="0" borderId="20" xfId="0" applyNumberFormat="1" applyFont="1" applyBorder="1" applyAlignment="1">
      <alignment horizontal="right" vertical="center"/>
    </xf>
    <xf numFmtId="3" fontId="6" fillId="0" borderId="24" xfId="0" applyNumberFormat="1" applyFont="1" applyBorder="1" applyAlignment="1">
      <alignment horizontal="center" vertical="center"/>
    </xf>
    <xf numFmtId="171" fontId="6" fillId="0" borderId="60" xfId="0" applyFont="1" applyBorder="1" applyAlignment="1">
      <alignment horizontal="center" vertical="center"/>
    </xf>
    <xf numFmtId="171" fontId="6" fillId="0" borderId="52" xfId="0" applyFont="1" applyBorder="1" applyAlignment="1">
      <alignment vertical="center"/>
    </xf>
    <xf numFmtId="173" fontId="1" fillId="0" borderId="61" xfId="0" applyNumberFormat="1" applyFont="1" applyBorder="1" applyAlignment="1">
      <alignment horizontal="right" vertical="center"/>
    </xf>
    <xf numFmtId="173" fontId="1" fillId="0" borderId="26" xfId="0" applyNumberFormat="1" applyFont="1" applyBorder="1" applyAlignment="1">
      <alignment horizontal="right" vertical="center"/>
    </xf>
    <xf numFmtId="173" fontId="1" fillId="0" borderId="24" xfId="0" applyNumberFormat="1" applyFont="1" applyBorder="1" applyAlignment="1">
      <alignment horizontal="right" vertical="center"/>
    </xf>
    <xf numFmtId="174" fontId="1" fillId="0" borderId="62" xfId="0" applyNumberFormat="1" applyFont="1" applyBorder="1" applyAlignment="1">
      <alignment horizontal="right" vertical="center"/>
    </xf>
    <xf numFmtId="175" fontId="1" fillId="0" borderId="61" xfId="0" applyNumberFormat="1" applyFont="1" applyBorder="1" applyAlignment="1">
      <alignment horizontal="right" vertical="center"/>
    </xf>
    <xf numFmtId="174" fontId="1" fillId="0" borderId="24" xfId="0" applyNumberFormat="1" applyFont="1" applyBorder="1" applyAlignment="1">
      <alignment horizontal="right" vertical="center"/>
    </xf>
    <xf numFmtId="174" fontId="1" fillId="0" borderId="63" xfId="0" applyNumberFormat="1" applyFont="1" applyBorder="1" applyAlignment="1">
      <alignment horizontal="right" vertical="center"/>
    </xf>
    <xf numFmtId="175" fontId="1" fillId="0" borderId="24" xfId="0" applyNumberFormat="1" applyFont="1" applyBorder="1" applyAlignment="1">
      <alignment horizontal="right" vertical="center"/>
    </xf>
    <xf numFmtId="174" fontId="1" fillId="0" borderId="60" xfId="0" applyNumberFormat="1" applyFont="1" applyBorder="1" applyAlignment="1">
      <alignment horizontal="right" vertical="center"/>
    </xf>
    <xf numFmtId="171" fontId="6" fillId="0" borderId="64" xfId="0" applyFont="1" applyBorder="1" applyAlignment="1">
      <alignment vertical="center"/>
    </xf>
    <xf numFmtId="3" fontId="6" fillId="0" borderId="29" xfId="0" applyNumberFormat="1" applyFont="1" applyBorder="1" applyAlignment="1">
      <alignment horizontal="center" vertical="center"/>
    </xf>
    <xf numFmtId="171" fontId="6" fillId="0" borderId="65" xfId="0" applyFont="1" applyBorder="1" applyAlignment="1">
      <alignment horizontal="center" vertical="center"/>
    </xf>
    <xf numFmtId="171" fontId="6" fillId="0" borderId="33" xfId="0" applyFont="1" applyBorder="1" applyAlignment="1">
      <alignment vertical="center"/>
    </xf>
    <xf numFmtId="173" fontId="1" fillId="0" borderId="66" xfId="0" applyNumberFormat="1" applyFont="1" applyBorder="1" applyAlignment="1">
      <alignment horizontal="right" vertical="center"/>
    </xf>
    <xf numFmtId="173" fontId="1" fillId="0" borderId="28" xfId="0" applyNumberFormat="1" applyFont="1" applyBorder="1" applyAlignment="1" quotePrefix="1">
      <alignment horizontal="right" vertical="center"/>
    </xf>
    <xf numFmtId="173" fontId="1" fillId="0" borderId="67" xfId="0" applyNumberFormat="1" applyFont="1" applyBorder="1" applyAlignment="1">
      <alignment horizontal="right" vertical="center"/>
    </xf>
    <xf numFmtId="173" fontId="1" fillId="0" borderId="29" xfId="0" applyNumberFormat="1" applyFont="1" applyBorder="1" applyAlignment="1">
      <alignment horizontal="right" vertical="center"/>
    </xf>
    <xf numFmtId="174" fontId="1" fillId="0" borderId="68" xfId="0" applyNumberFormat="1" applyFont="1" applyBorder="1" applyAlignment="1">
      <alignment horizontal="right" vertical="center"/>
    </xf>
    <xf numFmtId="175" fontId="1" fillId="0" borderId="66" xfId="0" applyNumberFormat="1" applyFont="1" applyBorder="1" applyAlignment="1">
      <alignment horizontal="right" vertical="center"/>
    </xf>
    <xf numFmtId="174" fontId="1" fillId="0" borderId="29" xfId="0" applyNumberFormat="1" applyFont="1" applyBorder="1" applyAlignment="1">
      <alignment horizontal="right" vertical="center"/>
    </xf>
    <xf numFmtId="3" fontId="6" fillId="0" borderId="69" xfId="0" applyNumberFormat="1" applyFont="1" applyBorder="1" applyAlignment="1">
      <alignment horizontal="center" vertical="center"/>
    </xf>
    <xf numFmtId="171" fontId="6" fillId="0" borderId="70" xfId="0" applyFont="1" applyBorder="1" applyAlignment="1">
      <alignment horizontal="center" vertical="center"/>
    </xf>
    <xf numFmtId="173" fontId="1" fillId="0" borderId="71" xfId="0" applyNumberFormat="1" applyFont="1" applyBorder="1" applyAlignment="1">
      <alignment horizontal="right" vertical="center"/>
    </xf>
    <xf numFmtId="173" fontId="1" fillId="0" borderId="69" xfId="0" applyNumberFormat="1" applyFont="1" applyBorder="1" applyAlignment="1">
      <alignment horizontal="right" vertical="center"/>
    </xf>
    <xf numFmtId="174" fontId="1" fillId="0" borderId="72" xfId="0" applyNumberFormat="1" applyFont="1" applyBorder="1" applyAlignment="1">
      <alignment horizontal="right" vertical="center"/>
    </xf>
    <xf numFmtId="175" fontId="1" fillId="0" borderId="71" xfId="0" applyNumberFormat="1" applyFont="1" applyBorder="1" applyAlignment="1">
      <alignment horizontal="right" vertical="center"/>
    </xf>
    <xf numFmtId="174" fontId="1" fillId="0" borderId="69" xfId="0" applyNumberFormat="1" applyFont="1" applyBorder="1" applyAlignment="1">
      <alignment horizontal="right" vertical="center"/>
    </xf>
    <xf numFmtId="3" fontId="6" fillId="0" borderId="63" xfId="0" applyNumberFormat="1" applyFont="1" applyBorder="1" applyAlignment="1">
      <alignment horizontal="center" vertical="center"/>
    </xf>
    <xf numFmtId="171" fontId="6" fillId="0" borderId="73" xfId="0" applyFont="1" applyBorder="1" applyAlignment="1">
      <alignment horizontal="center" vertical="center"/>
    </xf>
    <xf numFmtId="173" fontId="1" fillId="0" borderId="74" xfId="0" applyNumberFormat="1" applyFont="1" applyBorder="1" applyAlignment="1">
      <alignment horizontal="right" vertical="center"/>
    </xf>
    <xf numFmtId="173" fontId="1" fillId="0" borderId="75" xfId="0" applyNumberFormat="1" applyFont="1" applyBorder="1" applyAlignment="1" quotePrefix="1">
      <alignment horizontal="right" vertical="center"/>
    </xf>
    <xf numFmtId="173" fontId="1" fillId="0" borderId="75" xfId="0" applyNumberFormat="1" applyFont="1" applyBorder="1" applyAlignment="1">
      <alignment horizontal="right" vertical="center"/>
    </xf>
    <xf numFmtId="173" fontId="1" fillId="0" borderId="63" xfId="0" applyNumberFormat="1" applyFont="1" applyBorder="1" applyAlignment="1">
      <alignment horizontal="right" vertical="center"/>
    </xf>
    <xf numFmtId="174" fontId="1" fillId="0" borderId="76" xfId="0" applyNumberFormat="1" applyFont="1" applyBorder="1" applyAlignment="1">
      <alignment horizontal="right" vertical="center"/>
    </xf>
    <xf numFmtId="175" fontId="1" fillId="0" borderId="74" xfId="0" applyNumberFormat="1" applyFont="1" applyBorder="1" applyAlignment="1">
      <alignment horizontal="right" vertical="center"/>
    </xf>
    <xf numFmtId="171" fontId="6" fillId="0" borderId="77" xfId="0" applyFont="1" applyBorder="1" applyAlignment="1">
      <alignment vertical="center"/>
    </xf>
    <xf numFmtId="173" fontId="1" fillId="0" borderId="67" xfId="0" applyNumberFormat="1" applyFont="1" applyBorder="1" applyAlignment="1" quotePrefix="1">
      <alignment horizontal="right" vertical="center"/>
    </xf>
    <xf numFmtId="171" fontId="13" fillId="0" borderId="0" xfId="0" applyFont="1"/>
    <xf numFmtId="3" fontId="1" fillId="0" borderId="0" xfId="0" applyNumberFormat="1" applyFont="1" applyAlignment="1">
      <alignment horizontal="center" vertical="center"/>
    </xf>
    <xf numFmtId="171" fontId="1" fillId="0" borderId="78" xfId="0" applyFont="1" applyBorder="1" applyAlignment="1">
      <alignment horizontal="left" vertical="center"/>
    </xf>
    <xf numFmtId="3" fontId="1" fillId="0" borderId="79" xfId="0" applyNumberFormat="1" applyFont="1" applyBorder="1" applyAlignment="1">
      <alignment horizontal="right" vertical="center"/>
    </xf>
    <xf numFmtId="164" fontId="1" fillId="0" borderId="0" xfId="0" applyNumberFormat="1" applyFont="1" applyAlignment="1">
      <alignment horizontal="right" vertical="center"/>
    </xf>
    <xf numFmtId="166" fontId="1" fillId="0" borderId="79" xfId="0" applyNumberFormat="1" applyFont="1" applyBorder="1" applyAlignment="1">
      <alignment horizontal="right" vertical="center"/>
    </xf>
    <xf numFmtId="172" fontId="1" fillId="10" borderId="0" xfId="44" applyNumberFormat="1" applyFill="1" applyAlignment="1">
      <alignment horizontal="center" vertical="center"/>
      <protection/>
    </xf>
    <xf numFmtId="171" fontId="1" fillId="10" borderId="0" xfId="44" applyFill="1" applyAlignment="1">
      <alignment horizontal="left" vertical="center"/>
      <protection/>
    </xf>
    <xf numFmtId="171" fontId="1" fillId="10" borderId="80" xfId="44" applyFill="1" applyBorder="1" applyAlignment="1">
      <alignment horizontal="left" vertical="center"/>
      <protection/>
    </xf>
    <xf numFmtId="1" fontId="1" fillId="10" borderId="81" xfId="44" applyNumberFormat="1" applyFill="1" applyBorder="1" applyAlignment="1">
      <alignment horizontal="right" vertical="center"/>
      <protection/>
    </xf>
    <xf numFmtId="169" fontId="1" fillId="10" borderId="0" xfId="44" applyNumberFormat="1" applyFill="1" applyAlignment="1">
      <alignment horizontal="right" vertical="center"/>
      <protection/>
    </xf>
    <xf numFmtId="3" fontId="1" fillId="0" borderId="82" xfId="0" applyNumberFormat="1" applyFont="1" applyBorder="1" applyAlignment="1">
      <alignment horizontal="center" vertical="center"/>
    </xf>
    <xf numFmtId="171" fontId="1" fillId="0" borderId="82" xfId="0" applyFont="1" applyBorder="1" applyAlignment="1">
      <alignment horizontal="left" vertical="center"/>
    </xf>
    <xf numFmtId="171" fontId="1" fillId="0" borderId="83" xfId="0" applyFont="1" applyBorder="1" applyAlignment="1">
      <alignment horizontal="left" vertical="center"/>
    </xf>
    <xf numFmtId="3" fontId="1" fillId="0" borderId="84" xfId="0" applyNumberFormat="1" applyFont="1" applyBorder="1" applyAlignment="1">
      <alignment horizontal="right" vertical="center"/>
    </xf>
    <xf numFmtId="164" fontId="1" fillId="0" borderId="82" xfId="0" applyNumberFormat="1" applyFont="1" applyBorder="1" applyAlignment="1">
      <alignment horizontal="right" vertical="center"/>
    </xf>
    <xf numFmtId="166" fontId="1" fillId="0" borderId="84" xfId="0" applyNumberFormat="1" applyFont="1" applyBorder="1" applyAlignment="1">
      <alignment horizontal="right" vertical="center"/>
    </xf>
    <xf numFmtId="180" fontId="12" fillId="0" borderId="0" xfId="0" applyNumberFormat="1" applyFont="1" applyAlignment="1">
      <alignment horizontal="right" vertical="center"/>
    </xf>
    <xf numFmtId="171" fontId="1" fillId="0" borderId="78" xfId="0" applyFont="1" applyBorder="1" applyAlignment="1" quotePrefix="1">
      <alignment horizontal="left" vertical="center"/>
    </xf>
    <xf numFmtId="171" fontId="15" fillId="0" borderId="0" xfId="0" applyFont="1" applyAlignment="1">
      <alignment horizontal="right" vertical="center" wrapText="1"/>
    </xf>
    <xf numFmtId="3" fontId="1" fillId="0" borderId="85" xfId="0" applyNumberFormat="1" applyFont="1" applyBorder="1" applyAlignment="1">
      <alignment horizontal="center" vertical="center"/>
    </xf>
    <xf numFmtId="171" fontId="1" fillId="0" borderId="85" xfId="0" applyFont="1" applyBorder="1" applyAlignment="1">
      <alignment horizontal="left" vertical="center"/>
    </xf>
    <xf numFmtId="171" fontId="1" fillId="0" borderId="86" xfId="0" applyFont="1" applyBorder="1" applyAlignment="1">
      <alignment horizontal="left" vertical="center"/>
    </xf>
    <xf numFmtId="3" fontId="1" fillId="0" borderId="87" xfId="0" applyNumberFormat="1" applyFont="1" applyBorder="1" applyAlignment="1">
      <alignment horizontal="right" vertical="center"/>
    </xf>
    <xf numFmtId="164" fontId="1" fillId="0" borderId="85" xfId="0" applyNumberFormat="1" applyFont="1" applyBorder="1" applyAlignment="1">
      <alignment horizontal="right" vertical="center"/>
    </xf>
    <xf numFmtId="166" fontId="6" fillId="7" borderId="2" xfId="15" applyNumberFormat="1" applyFont="1" applyFill="1" applyBorder="1" applyAlignment="1">
      <alignment horizontal="right" vertical="center"/>
    </xf>
    <xf numFmtId="173" fontId="6" fillId="7" borderId="16" xfId="0" applyNumberFormat="1" applyFont="1" applyFill="1" applyBorder="1" applyAlignment="1" quotePrefix="1">
      <alignment horizontal="right" vertical="center"/>
    </xf>
    <xf numFmtId="166" fontId="6" fillId="7" borderId="88" xfId="15" applyNumberFormat="1" applyFont="1" applyFill="1" applyBorder="1" applyAlignment="1">
      <alignment horizontal="right" vertical="center"/>
    </xf>
    <xf numFmtId="166" fontId="1" fillId="0" borderId="20" xfId="0" applyNumberFormat="1" applyFont="1" applyBorder="1" applyAlignment="1">
      <alignment horizontal="right" vertical="center"/>
    </xf>
    <xf numFmtId="173" fontId="1" fillId="0" borderId="19" xfId="0" applyNumberFormat="1" applyFont="1" applyBorder="1" applyAlignment="1" quotePrefix="1">
      <alignment horizontal="right" vertical="center"/>
    </xf>
    <xf numFmtId="166" fontId="1" fillId="0" borderId="24" xfId="0" applyNumberFormat="1" applyFont="1" applyBorder="1" applyAlignment="1">
      <alignment horizontal="right" vertical="center"/>
    </xf>
    <xf numFmtId="173" fontId="1" fillId="0" borderId="23" xfId="0" applyNumberFormat="1" applyFont="1" applyBorder="1" applyAlignment="1" quotePrefix="1">
      <alignment horizontal="right" vertical="center"/>
    </xf>
    <xf numFmtId="166" fontId="1" fillId="0" borderId="29" xfId="0" applyNumberFormat="1" applyFont="1" applyBorder="1" applyAlignment="1">
      <alignment horizontal="right" vertical="center"/>
    </xf>
    <xf numFmtId="10" fontId="1" fillId="3" borderId="0" xfId="0" applyNumberFormat="1" applyFont="1" applyFill="1"/>
    <xf numFmtId="171" fontId="6" fillId="5" borderId="54" xfId="0" applyFont="1" applyFill="1" applyBorder="1" applyAlignment="1">
      <alignment horizontal="center" vertical="center" wrapText="1"/>
    </xf>
    <xf numFmtId="3" fontId="6" fillId="3" borderId="0" xfId="0" applyNumberFormat="1" applyFont="1" applyFill="1" applyAlignment="1">
      <alignment horizontal="center" vertical="center"/>
    </xf>
    <xf numFmtId="171" fontId="6" fillId="3" borderId="89" xfId="0" applyFont="1" applyFill="1" applyBorder="1" applyAlignment="1">
      <alignment horizontal="center" vertical="center"/>
    </xf>
    <xf numFmtId="171" fontId="6" fillId="11" borderId="56" xfId="0" applyFont="1" applyFill="1" applyBorder="1" applyAlignment="1">
      <alignment vertical="center"/>
    </xf>
    <xf numFmtId="3" fontId="1" fillId="3" borderId="90" xfId="0" applyNumberFormat="1" applyFont="1" applyFill="1" applyBorder="1" applyAlignment="1">
      <alignment horizontal="right" vertical="center"/>
    </xf>
    <xf numFmtId="3" fontId="1" fillId="3" borderId="44" xfId="0" applyNumberFormat="1" applyFont="1" applyFill="1" applyBorder="1" applyAlignment="1">
      <alignment horizontal="right" vertical="center"/>
    </xf>
    <xf numFmtId="3" fontId="1" fillId="3" borderId="0" xfId="0" applyNumberFormat="1" applyFont="1" applyFill="1" applyAlignment="1">
      <alignment horizontal="right" vertical="center"/>
    </xf>
    <xf numFmtId="166" fontId="1" fillId="3" borderId="44" xfId="0" applyNumberFormat="1" applyFont="1" applyFill="1" applyBorder="1" applyAlignment="1">
      <alignment horizontal="right" vertical="center"/>
    </xf>
    <xf numFmtId="166" fontId="1" fillId="3" borderId="0" xfId="0" applyNumberFormat="1" applyFont="1" applyFill="1" applyAlignment="1">
      <alignment horizontal="right" vertical="center"/>
    </xf>
    <xf numFmtId="3" fontId="6" fillId="3" borderId="24" xfId="0" applyNumberFormat="1" applyFont="1" applyFill="1" applyBorder="1" applyAlignment="1">
      <alignment horizontal="center" vertical="center"/>
    </xf>
    <xf numFmtId="171" fontId="6" fillId="3" borderId="60" xfId="0" applyFont="1" applyFill="1" applyBorder="1" applyAlignment="1">
      <alignment horizontal="center" vertical="center"/>
    </xf>
    <xf numFmtId="171" fontId="6" fillId="11" borderId="52" xfId="0" applyFont="1" applyFill="1" applyBorder="1" applyAlignment="1">
      <alignment vertical="center"/>
    </xf>
    <xf numFmtId="3" fontId="1" fillId="3" borderId="74" xfId="0" applyNumberFormat="1" applyFont="1" applyFill="1" applyBorder="1" applyAlignment="1">
      <alignment horizontal="right" vertical="center"/>
    </xf>
    <xf numFmtId="3" fontId="1" fillId="3" borderId="76" xfId="0" applyNumberFormat="1" applyFont="1" applyFill="1" applyBorder="1" applyAlignment="1">
      <alignment horizontal="right" vertical="center"/>
    </xf>
    <xf numFmtId="3" fontId="1" fillId="3" borderId="63" xfId="0" applyNumberFormat="1" applyFont="1" applyFill="1" applyBorder="1" applyAlignment="1">
      <alignment horizontal="right" vertical="center"/>
    </xf>
    <xf numFmtId="166" fontId="1" fillId="3" borderId="76" xfId="0" applyNumberFormat="1" applyFont="1" applyFill="1" applyBorder="1" applyAlignment="1">
      <alignment horizontal="right" vertical="center"/>
    </xf>
    <xf numFmtId="166" fontId="1" fillId="3" borderId="63" xfId="0" applyNumberFormat="1" applyFont="1" applyFill="1" applyBorder="1" applyAlignment="1">
      <alignment horizontal="right" vertical="center"/>
    </xf>
    <xf numFmtId="179" fontId="1" fillId="3" borderId="0" xfId="0" applyNumberFormat="1" applyFont="1" applyFill="1"/>
    <xf numFmtId="171" fontId="6" fillId="11" borderId="64" xfId="0" applyFont="1" applyFill="1" applyBorder="1" applyAlignment="1">
      <alignment vertical="center"/>
    </xf>
    <xf numFmtId="3" fontId="6" fillId="3" borderId="85" xfId="0" applyNumberFormat="1" applyFont="1" applyFill="1" applyBorder="1" applyAlignment="1">
      <alignment horizontal="center" vertical="center"/>
    </xf>
    <xf numFmtId="171" fontId="6" fillId="3" borderId="91" xfId="0" applyFont="1" applyFill="1" applyBorder="1" applyAlignment="1">
      <alignment horizontal="center" vertical="center"/>
    </xf>
    <xf numFmtId="171" fontId="6" fillId="11" borderId="33" xfId="0" applyFont="1" applyFill="1" applyBorder="1" applyAlignment="1">
      <alignment vertical="center"/>
    </xf>
    <xf numFmtId="3" fontId="1" fillId="3" borderId="66" xfId="0" applyNumberFormat="1" applyFont="1" applyFill="1" applyBorder="1" applyAlignment="1">
      <alignment horizontal="right" vertical="center"/>
    </xf>
    <xf numFmtId="3" fontId="1" fillId="3" borderId="68" xfId="0" applyNumberFormat="1" applyFont="1" applyFill="1" applyBorder="1" applyAlignment="1">
      <alignment horizontal="right" vertical="center"/>
    </xf>
    <xf numFmtId="3" fontId="1" fillId="3" borderId="29" xfId="0" applyNumberFormat="1" applyFont="1" applyFill="1" applyBorder="1" applyAlignment="1">
      <alignment horizontal="right" vertical="center"/>
    </xf>
    <xf numFmtId="166" fontId="1" fillId="3" borderId="68" xfId="0" applyNumberFormat="1" applyFont="1" applyFill="1" applyBorder="1" applyAlignment="1">
      <alignment horizontal="right" vertical="center"/>
    </xf>
    <xf numFmtId="166" fontId="1" fillId="3" borderId="29" xfId="0" applyNumberFormat="1" applyFont="1" applyFill="1" applyBorder="1" applyAlignment="1">
      <alignment horizontal="right" vertical="center"/>
    </xf>
    <xf numFmtId="171" fontId="8" fillId="0" borderId="0" xfId="0" applyFont="1" applyAlignment="1">
      <alignment horizontal="left"/>
    </xf>
    <xf numFmtId="171" fontId="1" fillId="3" borderId="0" xfId="0" applyFont="1" applyFill="1" applyAlignment="1">
      <alignment horizontal="left" vertical="center"/>
    </xf>
    <xf numFmtId="164" fontId="1" fillId="3" borderId="0" xfId="0" applyNumberFormat="1" applyFont="1" applyFill="1" applyAlignment="1">
      <alignment horizontal="right" vertical="center"/>
    </xf>
    <xf numFmtId="1" fontId="1" fillId="3" borderId="0" xfId="0" applyNumberFormat="1" applyFont="1" applyFill="1" applyAlignment="1">
      <alignment horizontal="right" vertical="center"/>
    </xf>
    <xf numFmtId="171" fontId="1" fillId="3" borderId="0" xfId="0" applyFont="1" applyFill="1" applyAlignment="1">
      <alignment horizontal="center" vertical="center"/>
    </xf>
    <xf numFmtId="171" fontId="16" fillId="0" borderId="50" xfId="0" applyFont="1" applyBorder="1"/>
    <xf numFmtId="171" fontId="1" fillId="0" borderId="50" xfId="0" applyFont="1" applyBorder="1"/>
    <xf numFmtId="3" fontId="1" fillId="0" borderId="50" xfId="0" applyNumberFormat="1" applyFont="1" applyBorder="1"/>
    <xf numFmtId="171" fontId="16" fillId="0" borderId="0" xfId="0" applyFont="1"/>
    <xf numFmtId="1" fontId="17" fillId="0" borderId="50" xfId="0" applyNumberFormat="1" applyFont="1" applyBorder="1"/>
    <xf numFmtId="3" fontId="16" fillId="0" borderId="50" xfId="0" applyNumberFormat="1" applyFont="1" applyBorder="1"/>
    <xf numFmtId="171" fontId="6" fillId="12" borderId="0" xfId="0" applyFont="1" applyFill="1" applyAlignment="1">
      <alignment horizontal="left" vertical="center"/>
    </xf>
    <xf numFmtId="171" fontId="6" fillId="5" borderId="92" xfId="0" applyFont="1" applyFill="1" applyBorder="1" applyAlignment="1">
      <alignment horizontal="center" vertical="center" wrapText="1"/>
    </xf>
    <xf numFmtId="171" fontId="6" fillId="5" borderId="93" xfId="0" applyFont="1" applyFill="1" applyBorder="1" applyAlignment="1">
      <alignment horizontal="center" vertical="center" wrapText="1"/>
    </xf>
    <xf numFmtId="171" fontId="6" fillId="11" borderId="94" xfId="0" applyFont="1" applyFill="1" applyBorder="1" applyAlignment="1">
      <alignment vertical="center"/>
    </xf>
    <xf numFmtId="3" fontId="1" fillId="0" borderId="89" xfId="0" applyNumberFormat="1" applyFont="1" applyBorder="1" applyAlignment="1">
      <alignment horizontal="right" vertical="center"/>
    </xf>
    <xf numFmtId="173" fontId="1" fillId="0" borderId="95" xfId="0" applyNumberFormat="1" applyFont="1" applyBorder="1" applyAlignment="1" quotePrefix="1">
      <alignment horizontal="right" vertical="center"/>
    </xf>
    <xf numFmtId="171" fontId="6" fillId="11" borderId="96" xfId="0" applyFont="1" applyFill="1" applyBorder="1" applyAlignment="1">
      <alignment vertical="center"/>
    </xf>
    <xf numFmtId="3" fontId="1" fillId="3" borderId="97" xfId="0" applyNumberFormat="1" applyFont="1" applyFill="1" applyBorder="1" applyAlignment="1">
      <alignment horizontal="right" vertical="center"/>
    </xf>
    <xf numFmtId="3" fontId="1" fillId="3" borderId="98" xfId="0" applyNumberFormat="1" applyFont="1" applyFill="1" applyBorder="1" applyAlignment="1">
      <alignment horizontal="right" vertical="center"/>
    </xf>
    <xf numFmtId="3" fontId="1" fillId="3" borderId="91" xfId="0" applyNumberFormat="1" applyFont="1" applyFill="1" applyBorder="1" applyAlignment="1">
      <alignment horizontal="right" vertical="center"/>
    </xf>
    <xf numFmtId="3" fontId="1" fillId="3" borderId="85" xfId="0" applyNumberFormat="1" applyFont="1" applyFill="1" applyBorder="1" applyAlignment="1">
      <alignment horizontal="right" vertical="center"/>
    </xf>
    <xf numFmtId="171" fontId="6" fillId="11" borderId="99" xfId="0" applyFont="1" applyFill="1" applyBorder="1" applyAlignment="1">
      <alignment vertical="center"/>
    </xf>
    <xf numFmtId="3" fontId="1" fillId="3" borderId="100" xfId="0" applyNumberFormat="1" applyFont="1" applyFill="1" applyBorder="1" applyAlignment="1">
      <alignment horizontal="right" vertical="center"/>
    </xf>
    <xf numFmtId="3" fontId="1" fillId="3" borderId="101" xfId="0" applyNumberFormat="1" applyFont="1" applyFill="1" applyBorder="1" applyAlignment="1">
      <alignment horizontal="right" vertical="center"/>
    </xf>
    <xf numFmtId="171" fontId="6" fillId="11" borderId="54" xfId="0" applyFont="1" applyFill="1" applyBorder="1" applyAlignment="1">
      <alignment vertical="center" wrapText="1"/>
    </xf>
    <xf numFmtId="3" fontId="1" fillId="3" borderId="51" xfId="0" applyNumberFormat="1" applyFont="1" applyFill="1" applyBorder="1" applyAlignment="1">
      <alignment horizontal="right" vertical="center"/>
    </xf>
    <xf numFmtId="3" fontId="1" fillId="3" borderId="54" xfId="0" applyNumberFormat="1" applyFont="1" applyFill="1" applyBorder="1" applyAlignment="1">
      <alignment horizontal="right" vertical="center"/>
    </xf>
    <xf numFmtId="171" fontId="6" fillId="11" borderId="96" xfId="0" applyFont="1" applyFill="1" applyBorder="1" applyAlignment="1">
      <alignment vertical="center" wrapText="1"/>
    </xf>
    <xf numFmtId="3" fontId="1" fillId="3" borderId="102" xfId="0" applyNumberFormat="1" applyFont="1" applyFill="1" applyBorder="1" applyAlignment="1">
      <alignment horizontal="right" vertical="center"/>
    </xf>
    <xf numFmtId="3" fontId="1" fillId="3" borderId="96" xfId="0" applyNumberFormat="1" applyFont="1" applyFill="1" applyBorder="1" applyAlignment="1">
      <alignment horizontal="right" vertical="center"/>
    </xf>
    <xf numFmtId="171" fontId="6" fillId="11" borderId="32" xfId="0" applyFont="1" applyFill="1" applyBorder="1" applyAlignment="1">
      <alignment horizontal="left" vertical="center"/>
    </xf>
    <xf numFmtId="3" fontId="1" fillId="3" borderId="103" xfId="0" applyNumberFormat="1" applyFont="1" applyFill="1" applyBorder="1" applyAlignment="1">
      <alignment horizontal="right" vertical="center"/>
    </xf>
    <xf numFmtId="3" fontId="1" fillId="3" borderId="104" xfId="0" applyNumberFormat="1" applyFont="1" applyFill="1" applyBorder="1" applyAlignment="1">
      <alignment horizontal="right" vertical="center"/>
    </xf>
    <xf numFmtId="171" fontId="6" fillId="0" borderId="0" xfId="0" applyFont="1" applyAlignment="1">
      <alignment vertical="center"/>
    </xf>
    <xf numFmtId="171" fontId="1" fillId="0" borderId="0" xfId="0" applyFont="1" applyAlignment="1">
      <alignment horizontal="left" vertical="center" wrapText="1"/>
    </xf>
    <xf numFmtId="171" fontId="6" fillId="0" borderId="0" xfId="0" applyFont="1" applyAlignment="1">
      <alignment horizontal="center" vertical="center" wrapText="1"/>
    </xf>
    <xf numFmtId="171" fontId="6" fillId="0" borderId="78" xfId="0" applyFont="1" applyBorder="1" applyAlignment="1">
      <alignment horizontal="center" vertical="center" wrapText="1"/>
    </xf>
    <xf numFmtId="171" fontId="6" fillId="0" borderId="82" xfId="0" applyFont="1" applyBorder="1" applyAlignment="1">
      <alignment horizontal="center" vertical="center" wrapText="1"/>
    </xf>
    <xf numFmtId="171" fontId="6" fillId="0" borderId="83" xfId="0" applyFont="1" applyBorder="1" applyAlignment="1">
      <alignment horizontal="center" vertical="center" wrapText="1"/>
    </xf>
    <xf numFmtId="171" fontId="6" fillId="5" borderId="1" xfId="0" applyFont="1" applyFill="1" applyBorder="1" applyAlignment="1">
      <alignment horizontal="center" vertical="center" wrapText="1"/>
    </xf>
    <xf numFmtId="171" fontId="6" fillId="5" borderId="105" xfId="0" applyFont="1" applyFill="1" applyBorder="1" applyAlignment="1">
      <alignment horizontal="center" vertical="center" wrapText="1"/>
    </xf>
    <xf numFmtId="171" fontId="6" fillId="5" borderId="2" xfId="0" applyFont="1" applyFill="1" applyBorder="1" applyAlignment="1">
      <alignment horizontal="center" vertical="center" wrapText="1"/>
    </xf>
    <xf numFmtId="171" fontId="1" fillId="0" borderId="106" xfId="0" applyFont="1" applyBorder="1" applyAlignment="1">
      <alignment horizontal="left" vertical="center" wrapText="1"/>
    </xf>
    <xf numFmtId="171" fontId="1" fillId="0" borderId="78" xfId="0" applyFont="1" applyBorder="1" applyAlignment="1">
      <alignment horizontal="center" vertical="center" wrapText="1"/>
    </xf>
    <xf numFmtId="167" fontId="1" fillId="0" borderId="78" xfId="15" applyNumberFormat="1" applyFont="1" applyFill="1" applyBorder="1" applyAlignment="1">
      <alignment horizontal="right" vertical="center" wrapText="1"/>
    </xf>
    <xf numFmtId="167" fontId="1" fillId="0" borderId="0" xfId="0" applyNumberFormat="1" applyFont="1" applyAlignment="1">
      <alignment horizontal="right" vertical="center"/>
    </xf>
    <xf numFmtId="178" fontId="1" fillId="0" borderId="0" xfId="0" applyNumberFormat="1" applyFont="1"/>
    <xf numFmtId="171" fontId="1" fillId="0" borderId="78" xfId="0" applyFont="1" applyBorder="1" applyAlignment="1">
      <alignment horizontal="left" vertical="center" wrapText="1"/>
    </xf>
    <xf numFmtId="171" fontId="1" fillId="0" borderId="78" xfId="0" applyFont="1" applyBorder="1" applyAlignment="1">
      <alignment horizontal="center" vertical="center"/>
    </xf>
    <xf numFmtId="167" fontId="1" fillId="0" borderId="78" xfId="0" applyNumberFormat="1" applyFont="1" applyBorder="1" applyAlignment="1">
      <alignment horizontal="right" vertical="center"/>
    </xf>
    <xf numFmtId="171" fontId="1" fillId="0" borderId="0" xfId="0" applyFont="1" applyAlignment="1">
      <alignment horizontal="center" vertical="center"/>
    </xf>
    <xf numFmtId="171" fontId="1" fillId="0" borderId="85" xfId="0" applyFont="1" applyBorder="1" applyAlignment="1">
      <alignment horizontal="center" vertical="center"/>
    </xf>
    <xf numFmtId="167" fontId="1" fillId="0" borderId="86" xfId="0" applyNumberFormat="1" applyFont="1" applyBorder="1" applyAlignment="1">
      <alignment horizontal="right" vertical="center"/>
    </xf>
    <xf numFmtId="167" fontId="1" fillId="0" borderId="85" xfId="0" applyNumberFormat="1" applyFont="1" applyBorder="1" applyAlignment="1">
      <alignment horizontal="right" vertical="center"/>
    </xf>
    <xf numFmtId="171" fontId="1" fillId="0" borderId="107" xfId="0" applyFont="1" applyBorder="1" applyAlignment="1">
      <alignment horizontal="center" vertical="center"/>
    </xf>
    <xf numFmtId="1" fontId="1" fillId="0" borderId="0" xfId="0" applyNumberFormat="1" applyFont="1" applyAlignment="1">
      <alignment horizontal="right" vertical="center"/>
    </xf>
    <xf numFmtId="167" fontId="1" fillId="0" borderId="80" xfId="0" applyNumberFormat="1" applyFont="1" applyBorder="1" applyAlignment="1">
      <alignment horizontal="right" vertical="center"/>
    </xf>
    <xf numFmtId="3" fontId="1" fillId="0" borderId="87" xfId="0" applyNumberFormat="1" applyFont="1" applyBorder="1" applyAlignment="1" quotePrefix="1">
      <alignment horizontal="right" vertical="center"/>
    </xf>
    <xf numFmtId="173" fontId="1" fillId="0" borderId="19" xfId="0" applyNumberFormat="1" applyFont="1" applyBorder="1" applyAlignment="1" quotePrefix="1">
      <alignment horizontal="right" vertical="center" indent="1"/>
    </xf>
    <xf numFmtId="167" fontId="1" fillId="0" borderId="44" xfId="0" applyNumberFormat="1" applyFont="1" applyBorder="1" applyAlignment="1">
      <alignment horizontal="right" vertical="center"/>
    </xf>
    <xf numFmtId="167" fontId="1" fillId="0" borderId="108" xfId="0" applyNumberFormat="1" applyFont="1" applyBorder="1" applyAlignment="1">
      <alignment horizontal="right" vertical="center"/>
    </xf>
    <xf numFmtId="167" fontId="1" fillId="0" borderId="109" xfId="0" applyNumberFormat="1" applyFont="1" applyBorder="1" applyAlignment="1">
      <alignment horizontal="right" vertical="center"/>
    </xf>
    <xf numFmtId="167" fontId="1" fillId="0" borderId="110" xfId="0" applyNumberFormat="1" applyFont="1" applyBorder="1" applyAlignment="1">
      <alignment horizontal="right" vertical="center"/>
    </xf>
    <xf numFmtId="167" fontId="1" fillId="0" borderId="52" xfId="0" applyNumberFormat="1" applyFont="1" applyBorder="1" applyAlignment="1">
      <alignment horizontal="right" vertical="center"/>
    </xf>
    <xf numFmtId="167" fontId="1" fillId="0" borderId="64" xfId="0" applyNumberFormat="1" applyFont="1" applyBorder="1" applyAlignment="1">
      <alignment horizontal="right" vertical="center"/>
    </xf>
    <xf numFmtId="167" fontId="1" fillId="0" borderId="77" xfId="0" applyNumberFormat="1" applyFont="1" applyBorder="1" applyAlignment="1">
      <alignment horizontal="right" vertical="center"/>
    </xf>
    <xf numFmtId="167" fontId="1" fillId="0" borderId="89" xfId="0" applyNumberFormat="1" applyFont="1" applyBorder="1" applyAlignment="1">
      <alignment horizontal="right" vertical="center"/>
    </xf>
    <xf numFmtId="3" fontId="1" fillId="0" borderId="97" xfId="0" applyNumberFormat="1" applyFont="1" applyBorder="1" applyAlignment="1">
      <alignment horizontal="right" vertical="center"/>
    </xf>
    <xf numFmtId="167" fontId="1" fillId="0" borderId="97" xfId="0" applyNumberFormat="1" applyFont="1" applyBorder="1" applyAlignment="1">
      <alignment horizontal="right" vertical="center"/>
    </xf>
    <xf numFmtId="3" fontId="1" fillId="0" borderId="91" xfId="0" applyNumberFormat="1" applyFont="1" applyBorder="1" applyAlignment="1">
      <alignment horizontal="right" vertical="center"/>
    </xf>
    <xf numFmtId="167" fontId="1" fillId="0" borderId="91" xfId="0" applyNumberFormat="1" applyFont="1" applyBorder="1" applyAlignment="1">
      <alignment horizontal="right" vertical="center"/>
    </xf>
    <xf numFmtId="3" fontId="1" fillId="0" borderId="100" xfId="0" applyNumberFormat="1" applyFont="1" applyBorder="1" applyAlignment="1">
      <alignment horizontal="right" vertical="center"/>
    </xf>
    <xf numFmtId="167" fontId="1" fillId="0" borderId="100" xfId="0" applyNumberFormat="1" applyFont="1" applyBorder="1" applyAlignment="1">
      <alignment horizontal="right" vertical="center"/>
    </xf>
    <xf numFmtId="3" fontId="1" fillId="0" borderId="51" xfId="0" applyNumberFormat="1" applyFont="1" applyBorder="1" applyAlignment="1">
      <alignment horizontal="right" vertical="center"/>
    </xf>
    <xf numFmtId="167" fontId="1" fillId="0" borderId="51" xfId="0" applyNumberFormat="1" applyFont="1" applyBorder="1" applyAlignment="1">
      <alignment horizontal="right" vertical="center"/>
    </xf>
    <xf numFmtId="3" fontId="1" fillId="0" borderId="102" xfId="0" applyNumberFormat="1" applyFont="1" applyBorder="1" applyAlignment="1">
      <alignment horizontal="right" vertical="center"/>
    </xf>
    <xf numFmtId="167" fontId="1" fillId="0" borderId="102" xfId="0" applyNumberFormat="1" applyFont="1" applyBorder="1" applyAlignment="1">
      <alignment horizontal="right" vertical="center"/>
    </xf>
    <xf numFmtId="3" fontId="1" fillId="0" borderId="103" xfId="0" applyNumberFormat="1" applyFont="1" applyBorder="1" applyAlignment="1">
      <alignment horizontal="right" vertical="center"/>
    </xf>
    <xf numFmtId="3" fontId="1" fillId="0" borderId="103" xfId="0" applyNumberFormat="1" applyFont="1" applyBorder="1" applyAlignment="1" quotePrefix="1">
      <alignment horizontal="right" vertical="center"/>
    </xf>
    <xf numFmtId="167" fontId="1" fillId="0" borderId="103" xfId="0" applyNumberFormat="1" applyFont="1" applyBorder="1" applyAlignment="1">
      <alignment horizontal="right" vertical="center"/>
    </xf>
    <xf numFmtId="171" fontId="5" fillId="0" borderId="0" xfId="0" applyFont="1" applyAlignment="1">
      <alignment horizontal="left" vertical="center"/>
    </xf>
    <xf numFmtId="171" fontId="1" fillId="0" borderId="0" xfId="0" applyFont="1" applyAlignment="1">
      <alignment horizontal="left"/>
    </xf>
    <xf numFmtId="171" fontId="8" fillId="3" borderId="0" xfId="0" applyFont="1" applyFill="1" applyAlignment="1">
      <alignment horizontal="left"/>
    </xf>
    <xf numFmtId="171" fontId="6" fillId="5" borderId="111" xfId="0" applyFont="1" applyFill="1" applyBorder="1" applyAlignment="1">
      <alignment horizontal="center" vertical="center" wrapText="1"/>
    </xf>
    <xf numFmtId="171" fontId="6" fillId="5" borderId="112" xfId="0" applyFont="1" applyFill="1" applyBorder="1" applyAlignment="1">
      <alignment horizontal="center" vertical="center" wrapText="1"/>
    </xf>
    <xf numFmtId="171" fontId="6" fillId="5" borderId="13" xfId="0" applyFont="1" applyFill="1" applyBorder="1" applyAlignment="1">
      <alignment horizontal="center" vertical="center" wrapText="1"/>
    </xf>
    <xf numFmtId="171" fontId="6" fillId="5" borderId="99" xfId="0" applyFont="1" applyFill="1" applyBorder="1" applyAlignment="1">
      <alignment horizontal="center" vertical="center" wrapText="1"/>
    </xf>
    <xf numFmtId="171" fontId="18" fillId="0" borderId="4" xfId="0" applyFont="1" applyBorder="1" applyAlignment="1">
      <alignment horizontal="left" vertical="center"/>
    </xf>
    <xf numFmtId="171" fontId="5" fillId="0" borderId="0" xfId="21" applyFont="1" applyAlignment="1">
      <alignment horizontal="left"/>
      <protection/>
    </xf>
    <xf numFmtId="171" fontId="18" fillId="0" borderId="0" xfId="0" applyFont="1" applyAlignment="1">
      <alignment horizontal="left" vertical="center"/>
    </xf>
    <xf numFmtId="171" fontId="1" fillId="0" borderId="13" xfId="21" applyFont="1" applyBorder="1" applyAlignment="1">
      <alignment horizontal="left" wrapText="1"/>
      <protection/>
    </xf>
    <xf numFmtId="171" fontId="6" fillId="5" borderId="13" xfId="21" applyFont="1" applyFill="1" applyBorder="1" applyAlignment="1">
      <alignment horizontal="center" vertical="center" wrapText="1"/>
      <protection/>
    </xf>
    <xf numFmtId="171" fontId="6" fillId="5" borderId="4" xfId="21" applyFont="1" applyFill="1" applyBorder="1" applyAlignment="1">
      <alignment horizontal="center" vertical="center" wrapText="1"/>
      <protection/>
    </xf>
    <xf numFmtId="171" fontId="6" fillId="5" borderId="113" xfId="21" applyFont="1" applyFill="1" applyBorder="1" applyAlignment="1">
      <alignment horizontal="center" vertical="center" wrapText="1"/>
      <protection/>
    </xf>
    <xf numFmtId="171" fontId="6" fillId="5" borderId="112" xfId="21" applyFont="1" applyFill="1" applyBorder="1" applyAlignment="1">
      <alignment horizontal="center" vertical="center" wrapText="1"/>
      <protection/>
    </xf>
    <xf numFmtId="171" fontId="6" fillId="5" borderId="31" xfId="21" applyFont="1" applyFill="1" applyBorder="1" applyAlignment="1">
      <alignment horizontal="center" vertical="center" wrapText="1"/>
      <protection/>
    </xf>
    <xf numFmtId="171" fontId="6" fillId="5" borderId="114" xfId="21" applyFont="1" applyFill="1" applyBorder="1" applyAlignment="1">
      <alignment horizontal="center" vertical="center" wrapText="1"/>
      <protection/>
    </xf>
    <xf numFmtId="1" fontId="6" fillId="5" borderId="99" xfId="21" applyNumberFormat="1" applyFont="1" applyFill="1" applyBorder="1" applyAlignment="1">
      <alignment horizontal="center" vertical="center" wrapText="1"/>
      <protection/>
    </xf>
    <xf numFmtId="1" fontId="6" fillId="5" borderId="13" xfId="21" applyNumberFormat="1" applyFont="1" applyFill="1" applyBorder="1" applyAlignment="1">
      <alignment horizontal="center" vertical="center" wrapText="1"/>
      <protection/>
    </xf>
    <xf numFmtId="1" fontId="6" fillId="5" borderId="115" xfId="21" applyNumberFormat="1" applyFont="1" applyFill="1" applyBorder="1" applyAlignment="1">
      <alignment horizontal="center" vertical="center" wrapText="1"/>
      <protection/>
    </xf>
    <xf numFmtId="171" fontId="6" fillId="5" borderId="116" xfId="0" applyFont="1" applyFill="1" applyBorder="1" applyAlignment="1">
      <alignment horizontal="center" vertical="center" wrapText="1"/>
    </xf>
    <xf numFmtId="171" fontId="6" fillId="5" borderId="52" xfId="0" applyFont="1" applyFill="1" applyBorder="1" applyAlignment="1">
      <alignment horizontal="center" vertical="center" wrapText="1"/>
    </xf>
    <xf numFmtId="171" fontId="6" fillId="5" borderId="33" xfId="0" applyFont="1" applyFill="1" applyBorder="1" applyAlignment="1">
      <alignment horizontal="center" vertical="center" wrapText="1"/>
    </xf>
    <xf numFmtId="171" fontId="6" fillId="5" borderId="113" xfId="0" applyFont="1" applyFill="1" applyBorder="1" applyAlignment="1">
      <alignment horizontal="center" vertical="center" wrapText="1"/>
    </xf>
    <xf numFmtId="171" fontId="6" fillId="5" borderId="51" xfId="0" applyFont="1" applyFill="1" applyBorder="1" applyAlignment="1">
      <alignment horizontal="center" vertical="center" wrapText="1"/>
    </xf>
    <xf numFmtId="171" fontId="6" fillId="5" borderId="31" xfId="0" applyFont="1" applyFill="1" applyBorder="1" applyAlignment="1">
      <alignment horizontal="center" vertical="center" wrapText="1"/>
    </xf>
    <xf numFmtId="171" fontId="6" fillId="5" borderId="0" xfId="0" applyFont="1" applyFill="1" applyAlignment="1">
      <alignment horizontal="center" vertical="center" wrapText="1"/>
    </xf>
    <xf numFmtId="171" fontId="6" fillId="5" borderId="4" xfId="0" applyFont="1" applyFill="1" applyBorder="1" applyAlignment="1">
      <alignment horizontal="center" vertical="center" wrapText="1"/>
    </xf>
    <xf numFmtId="171" fontId="6" fillId="0" borderId="0" xfId="0" applyFont="1" applyAlignment="1">
      <alignment horizontal="left" vertical="center"/>
    </xf>
    <xf numFmtId="171" fontId="6" fillId="5" borderId="32" xfId="0" applyFont="1" applyFill="1" applyBorder="1" applyAlignment="1">
      <alignment horizontal="center" vertical="center" wrapText="1"/>
    </xf>
    <xf numFmtId="171" fontId="6" fillId="5" borderId="114" xfId="0" applyFont="1" applyFill="1" applyBorder="1" applyAlignment="1">
      <alignment horizontal="center" vertical="center" wrapText="1"/>
    </xf>
    <xf numFmtId="0" fontId="14" fillId="0" borderId="0" xfId="0" applyNumberFormat="1" applyFont="1" applyAlignment="1">
      <alignment horizontal="center" vertical="center" wrapText="1"/>
    </xf>
    <xf numFmtId="171" fontId="6" fillId="5" borderId="4" xfId="0" applyFont="1" applyFill="1" applyBorder="1" applyAlignment="1">
      <alignment horizontal="center" wrapText="1"/>
    </xf>
    <xf numFmtId="171" fontId="6" fillId="5" borderId="99" xfId="0" applyFont="1" applyFill="1" applyBorder="1" applyAlignment="1">
      <alignment horizontal="center" wrapText="1"/>
    </xf>
    <xf numFmtId="171" fontId="6" fillId="5" borderId="32" xfId="0" applyFont="1" applyFill="1" applyBorder="1" applyAlignment="1">
      <alignment horizontal="center" wrapText="1"/>
    </xf>
    <xf numFmtId="171" fontId="6" fillId="5" borderId="117" xfId="0" applyFont="1" applyFill="1" applyBorder="1" applyAlignment="1">
      <alignment horizontal="center" vertical="center" wrapText="1"/>
    </xf>
    <xf numFmtId="171" fontId="6" fillId="5" borderId="118" xfId="0" applyFont="1" applyFill="1" applyBorder="1" applyAlignment="1">
      <alignment horizontal="center" wrapText="1"/>
    </xf>
    <xf numFmtId="171" fontId="6" fillId="5" borderId="32" xfId="0" applyFont="1" applyFill="1" applyBorder="1" applyAlignment="1">
      <alignment horizontal="center"/>
    </xf>
    <xf numFmtId="171" fontId="1" fillId="3" borderId="0" xfId="0" applyFont="1" applyFill="1" applyAlignment="1">
      <alignment horizontal="left" vertical="center" wrapText="1"/>
    </xf>
    <xf numFmtId="171" fontId="1" fillId="3" borderId="119" xfId="0" applyFont="1" applyFill="1" applyBorder="1" applyAlignment="1">
      <alignment horizontal="left"/>
    </xf>
    <xf numFmtId="171" fontId="1" fillId="3" borderId="0" xfId="0" applyFont="1" applyFill="1" applyAlignment="1">
      <alignment horizontal="left" wrapText="1"/>
    </xf>
    <xf numFmtId="171" fontId="16" fillId="0" borderId="50" xfId="0" applyFont="1" applyBorder="1" applyAlignment="1">
      <alignment horizontal="center"/>
    </xf>
    <xf numFmtId="171" fontId="1" fillId="0" borderId="50" xfId="0" applyFont="1" applyBorder="1" applyAlignment="1">
      <alignment horizontal="center"/>
    </xf>
    <xf numFmtId="171" fontId="6" fillId="12" borderId="0" xfId="0" applyFont="1" applyFill="1" applyAlignment="1">
      <alignment horizontal="left" vertical="center"/>
    </xf>
    <xf numFmtId="3" fontId="1" fillId="3" borderId="0" xfId="0" applyNumberFormat="1" applyFont="1" applyFill="1" applyAlignment="1">
      <alignment horizontal="left" vertical="center"/>
    </xf>
    <xf numFmtId="171" fontId="6" fillId="5" borderId="92" xfId="0" applyFont="1" applyFill="1" applyBorder="1" applyAlignment="1">
      <alignment horizontal="center" vertical="center" wrapText="1"/>
    </xf>
    <xf numFmtId="171" fontId="6" fillId="5" borderId="120" xfId="0" applyFont="1" applyFill="1" applyBorder="1" applyAlignment="1">
      <alignment horizontal="center" vertical="center" wrapText="1"/>
    </xf>
    <xf numFmtId="171" fontId="6" fillId="5" borderId="54" xfId="0" applyFont="1" applyFill="1" applyBorder="1" applyAlignment="1">
      <alignment horizontal="center" vertical="center" wrapText="1"/>
    </xf>
    <xf numFmtId="171" fontId="6" fillId="5" borderId="115" xfId="0" applyFont="1" applyFill="1" applyBorder="1" applyAlignment="1">
      <alignment horizontal="center" vertical="center" wrapText="1"/>
    </xf>
    <xf numFmtId="171" fontId="6" fillId="5" borderId="121" xfId="0" applyFont="1" applyFill="1" applyBorder="1" applyAlignment="1">
      <alignment horizontal="center" vertical="center" wrapText="1"/>
    </xf>
    <xf numFmtId="171" fontId="6" fillId="5" borderId="122" xfId="0" applyFont="1" applyFill="1" applyBorder="1" applyAlignment="1">
      <alignment horizontal="center" vertical="center" wrapText="1"/>
    </xf>
    <xf numFmtId="175" fontId="1" fillId="0" borderId="66" xfId="0" applyNumberFormat="1" applyFont="1" applyFill="1" applyBorder="1" applyAlignment="1">
      <alignment horizontal="right" vertical="center"/>
    </xf>
    <xf numFmtId="171" fontId="1" fillId="0" borderId="0" xfId="0" applyNumberFormat="1" applyFont="1"/>
    <xf numFmtId="171" fontId="6" fillId="0" borderId="0" xfId="0" applyNumberFormat="1" applyFont="1"/>
    <xf numFmtId="171" fontId="1" fillId="0" borderId="0" xfId="0" applyNumberFormat="1" applyFont="1" applyAlignment="1">
      <alignment horizontal="right" vertical="center"/>
    </xf>
    <xf numFmtId="171" fontId="1" fillId="0" borderId="82" xfId="0" applyNumberFormat="1" applyFont="1" applyBorder="1" applyAlignment="1">
      <alignment horizontal="right" vertical="center"/>
    </xf>
    <xf numFmtId="171" fontId="6" fillId="0" borderId="0" xfId="0" applyNumberFormat="1" applyFont="1" applyAlignment="1">
      <alignment horizontal="center" vertical="center" wrapText="1"/>
    </xf>
    <xf numFmtId="9" fontId="1" fillId="13" borderId="0" xfId="15" applyFont="1" applyFill="1"/>
  </cellXfs>
  <cellStyles count="50">
    <cellStyle name="Normal" xfId="0"/>
    <cellStyle name="Percent" xfId="15"/>
    <cellStyle name="Currency" xfId="16"/>
    <cellStyle name="Currency [0]" xfId="17"/>
    <cellStyle name="Comma" xfId="18"/>
    <cellStyle name="Comma [0]" xfId="19"/>
    <cellStyle name="Normal 2" xfId="20"/>
    <cellStyle name="Normal_Tables_03072009" xfId="21"/>
    <cellStyle name="Normal 3" xfId="22"/>
    <cellStyle name="Normal 2 2" xfId="23"/>
    <cellStyle name="Normal 2 3" xfId="24"/>
    <cellStyle name="Normal 4" xfId="25"/>
    <cellStyle name="Normal 2 2 2" xfId="26"/>
    <cellStyle name="Normal 8" xfId="27"/>
    <cellStyle name="Normal 5" xfId="28"/>
    <cellStyle name="Normal 9" xfId="29"/>
    <cellStyle name="Normal 6" xfId="30"/>
    <cellStyle name="Normal 7" xfId="31"/>
    <cellStyle name="Normal 12" xfId="32"/>
    <cellStyle name="Normal 10" xfId="33"/>
    <cellStyle name="Normal 11" xfId="34"/>
    <cellStyle name="Normal 13" xfId="35"/>
    <cellStyle name="Normal 15" xfId="36"/>
    <cellStyle name="Normal 14" xfId="37"/>
    <cellStyle name="Normal 16" xfId="38"/>
    <cellStyle name="Normal 17" xfId="39"/>
    <cellStyle name="Normal 20" xfId="40"/>
    <cellStyle name="Normal 19" xfId="41"/>
    <cellStyle name="Normal 18" xfId="42"/>
    <cellStyle name="Normal 3 2" xfId="43"/>
    <cellStyle name="Normal 21" xfId="44"/>
    <cellStyle name="Normal 4 2" xfId="45"/>
    <cellStyle name="Normal 8 2" xfId="46"/>
    <cellStyle name="Normal 5 2" xfId="47"/>
    <cellStyle name="Normal 9 2" xfId="48"/>
    <cellStyle name="Normal 6 2" xfId="49"/>
    <cellStyle name="Normal 7 2" xfId="50"/>
    <cellStyle name="Normal 12 2" xfId="51"/>
    <cellStyle name="Normal 10 2" xfId="52"/>
    <cellStyle name="Normal 11 2" xfId="53"/>
    <cellStyle name="Normal 13 2" xfId="54"/>
    <cellStyle name="Normal 15 2" xfId="55"/>
    <cellStyle name="Normal 14 2" xfId="56"/>
    <cellStyle name="Normal 16 2" xfId="57"/>
    <cellStyle name="Normal 17 2" xfId="58"/>
    <cellStyle name="Normal 20 2" xfId="59"/>
    <cellStyle name="Normal 19 2" xfId="60"/>
    <cellStyle name="Normal 18 2" xfId="61"/>
    <cellStyle name="Normal 21 2" xfId="62"/>
    <cellStyle name="NumberCellStyl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1475"/>
          <c:y val="0.0975"/>
          <c:w val="0.97075"/>
          <c:h val="0.802"/>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Figure1!$B$6:$B$32</c:f>
              <c:strCache/>
            </c:strRef>
          </c:cat>
          <c:val>
            <c:numRef>
              <c:f>Figure1!$E$6:$E$32</c:f>
              <c:numCache/>
            </c:numRef>
          </c:val>
        </c:ser>
        <c:axId val="44879584"/>
        <c:axId val="1263073"/>
      </c:barChart>
      <c:lineChart>
        <c:grouping val="standard"/>
        <c:varyColors val="0"/>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Figure1!$B$6:$B$32</c:f>
              <c:strCache/>
            </c:strRef>
          </c:cat>
          <c:val>
            <c:numRef>
              <c:f>Figure1!$F$6:$F$32</c:f>
              <c:numCache/>
            </c:numRef>
          </c:val>
          <c:smooth val="0"/>
        </c:ser>
        <c:axId val="44879584"/>
        <c:axId val="1263073"/>
      </c:lineChart>
      <c:catAx>
        <c:axId val="44879584"/>
        <c:scaling>
          <c:orientation val="minMax"/>
        </c:scaling>
        <c:axPos val="b"/>
        <c:delete val="0"/>
        <c:numFmt formatCode="General" sourceLinked="1"/>
        <c:majorTickMark val="out"/>
        <c:minorTickMark val="none"/>
        <c:tickLblPos val="low"/>
        <c:spPr>
          <a:noFill/>
          <a:ln w="3175">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263073"/>
        <c:crosses val="autoZero"/>
        <c:auto val="0"/>
        <c:lblOffset val="100"/>
        <c:noMultiLvlLbl val="0"/>
      </c:catAx>
      <c:valAx>
        <c:axId val="1263073"/>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44879584"/>
        <c:crosses val="autoZero"/>
        <c:crossBetween val="between"/>
        <c:dispUnits/>
      </c:valAx>
      <c:spPr>
        <a:no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78" r="0.75000000000000078"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Air passenger transport, 2022</a:t>
            </a:r>
            <a:r>
              <a:rPr lang="en-US" cap="none" sz="1600" b="0" u="none" baseline="0">
                <a:latin typeface="Arial"/>
                <a:ea typeface="Arial"/>
                <a:cs typeface="Arial"/>
              </a:rPr>
              <a:t>
(% change compared to previous year)</a:t>
            </a:r>
          </a:p>
        </c:rich>
      </c:tx>
      <c:layout>
        <c:manualLayout>
          <c:xMode val="edge"/>
          <c:yMode val="edge"/>
          <c:x val="0.00525"/>
          <c:y val="0.007"/>
        </c:manualLayout>
      </c:layout>
      <c:overlay val="0"/>
      <c:spPr>
        <a:noFill/>
        <a:ln>
          <a:noFill/>
        </a:ln>
      </c:spPr>
    </c:title>
    <c:plotArea>
      <c:layout>
        <c:manualLayout>
          <c:xMode val="edge"/>
          <c:yMode val="edge"/>
          <c:x val="0.00525"/>
          <c:y val="0.007"/>
          <c:w val="0"/>
          <c:h val="0"/>
        </c:manualLayout>
      </c:layout>
      <c:barChart>
        <c:barDir val="col"/>
        <c:grouping val="clustered"/>
        <c:varyColors val="0"/>
        <c:ser>
          <c:idx val="0"/>
          <c:order val="0"/>
          <c:tx>
            <c:strRef>
              <c:f>Figure1!$A$2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Figure1!$B$1</c:f>
              <c:strCache/>
            </c:strRef>
          </c:cat>
          <c:val>
            <c:numRef>
              <c:f>Figure1!$B$2</c:f>
              <c:numCache/>
            </c:numRef>
          </c:val>
        </c:ser>
        <c:axId val="11367658"/>
        <c:axId val="35200059"/>
      </c:barChart>
      <c:catAx>
        <c:axId val="11367658"/>
        <c:scaling>
          <c:orientation val="minMax"/>
        </c:scaling>
        <c:axPos val="b"/>
        <c:delete val="1"/>
        <c:majorTickMark val="out"/>
        <c:minorTickMark val="none"/>
        <c:tickLblPos val="nextTo"/>
        <c:crossAx val="35200059"/>
        <c:crosses val="autoZero"/>
        <c:auto val="1"/>
        <c:lblOffset val="100"/>
        <c:noMultiLvlLbl val="0"/>
      </c:catAx>
      <c:valAx>
        <c:axId val="35200059"/>
        <c:scaling>
          <c:orientation val="minMax"/>
        </c:scaling>
        <c:axPos val="l"/>
        <c:delete val="1"/>
        <c:majorTickMark val="out"/>
        <c:minorTickMark val="none"/>
        <c:tickLblPos val="nextTo"/>
        <c:crossAx val="11367658"/>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01025"/>
          <c:y val="0.0275"/>
          <c:w val="0.952"/>
          <c:h val="0.85775"/>
        </c:manualLayout>
      </c:layout>
      <c:barChart>
        <c:barDir val="col"/>
        <c:grouping val="clustered"/>
        <c:varyColors val="0"/>
        <c:ser>
          <c:idx val="1"/>
          <c:order val="0"/>
          <c:tx>
            <c:strRef>
              <c:f>Figure2!$B$5:$B$16</c:f>
              <c:strCache>
                <c:ptCount val="1"/>
                <c:pt idx="0">
                  <c:v>Dec-22</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Figure2!$B$5:$B$16</c:f>
              <c:strCache/>
            </c:strRef>
          </c:cat>
          <c:val>
            <c:numRef>
              <c:f>Figure2!$E$5:$E$16</c:f>
              <c:numCache/>
            </c:numRef>
          </c:val>
        </c:ser>
        <c:axId val="48365076"/>
        <c:axId val="32632501"/>
      </c:barChart>
      <c:catAx>
        <c:axId val="48365076"/>
        <c:scaling>
          <c:orientation val="minMax"/>
        </c:scaling>
        <c:axPos val="b"/>
        <c:delete val="0"/>
        <c:numFmt formatCode="mmm\-yy" sourceLinked="0"/>
        <c:majorTickMark val="out"/>
        <c:minorTickMark val="none"/>
        <c:tickLblPos val="low"/>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2632501"/>
        <c:crosses val="autoZero"/>
        <c:auto val="1"/>
        <c:lblOffset val="1"/>
        <c:tickLblSkip val="1"/>
        <c:noMultiLvlLbl val="0"/>
      </c:catAx>
      <c:valAx>
        <c:axId val="32632501"/>
        <c:scaling>
          <c:orientation val="minMax"/>
          <c:max val="600"/>
          <c:min val="0"/>
        </c:scaling>
        <c:axPos val="l"/>
        <c:majorGridlines>
          <c:spPr>
            <a:ln w="3175" cap="flat" cmpd="sng">
              <a:solidFill>
                <a:srgbClr val="C0C0C0"/>
              </a:solidFill>
              <a:prstDash val="sysDash"/>
              <a:round/>
            </a:ln>
          </c:spPr>
        </c:majorGridlines>
        <c:delete val="0"/>
        <c:numFmt formatCode="#,##0" sourceLinked="0"/>
        <c:majorTickMark val="out"/>
        <c:minorTickMark val="none"/>
        <c:tickLblPos val="nextTo"/>
        <c:spPr>
          <a:noFill/>
          <a:ln w="9525">
            <a:noFill/>
            <a:prstDash val="solid"/>
            <a:round/>
          </a:ln>
        </c:spPr>
        <c:crossAx val="48365076"/>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78" r="0.75000000000000078"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Air passenger transport, EU, 2022</a:t>
            </a:r>
            <a:r>
              <a:rPr lang="en-US" cap="none" sz="1600" b="0" u="none" baseline="0">
                <a:latin typeface="Arial"/>
                <a:ea typeface="Arial"/>
                <a:cs typeface="Arial"/>
              </a:rPr>
              <a:t>
(% change compared to the same period of the previous year)</a:t>
            </a:r>
          </a:p>
        </c:rich>
      </c:tx>
      <c:layout>
        <c:manualLayout>
          <c:xMode val="edge"/>
          <c:yMode val="edge"/>
          <c:x val="0.00525"/>
          <c:y val="0.009"/>
        </c:manualLayout>
      </c:layout>
      <c:overlay val="0"/>
      <c:spPr>
        <a:noFill/>
        <a:ln>
          <a:noFill/>
        </a:ln>
      </c:spPr>
    </c:title>
    <c:plotArea>
      <c:layout>
        <c:manualLayout>
          <c:xMode val="edge"/>
          <c:yMode val="edge"/>
          <c:x val="0.00525"/>
          <c:y val="0.009"/>
          <c:w val="0"/>
          <c:h val="0"/>
        </c:manualLayout>
      </c:layout>
      <c:barChart>
        <c:barDir val="col"/>
        <c:grouping val="clustered"/>
        <c:varyColors val="0"/>
        <c:ser>
          <c:idx val="0"/>
          <c:order val="0"/>
          <c:tx>
            <c:strRef>
              <c:f>Figure2!$A$2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Figure2!$B$1</c:f>
              <c:numCache/>
            </c:numRef>
          </c:cat>
          <c:val>
            <c:numRef>
              <c:f>Figure2!$B$2</c:f>
              <c:numCache/>
            </c:numRef>
          </c:val>
        </c:ser>
        <c:axId val="25257054"/>
        <c:axId val="25986895"/>
      </c:barChart>
      <c:catAx>
        <c:axId val="25257054"/>
        <c:scaling>
          <c:orientation val="minMax"/>
        </c:scaling>
        <c:axPos val="b"/>
        <c:delete val="1"/>
        <c:majorTickMark val="out"/>
        <c:minorTickMark val="none"/>
        <c:tickLblPos val="nextTo"/>
        <c:crossAx val="25986895"/>
        <c:crosses val="autoZero"/>
        <c:auto val="1"/>
        <c:lblOffset val="100"/>
        <c:noMultiLvlLbl val="0"/>
      </c:catAx>
      <c:valAx>
        <c:axId val="25986895"/>
        <c:scaling>
          <c:orientation val="minMax"/>
        </c:scaling>
        <c:axPos val="l"/>
        <c:delete val="1"/>
        <c:majorTickMark val="out"/>
        <c:minorTickMark val="none"/>
        <c:tickLblPos val="nextTo"/>
        <c:crossAx val="25257054"/>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Air passenger transport by type of transport, EU, 2022</a:t>
            </a:r>
            <a:r>
              <a:rPr lang="en-US" cap="none" sz="1000" b="0" u="none" baseline="0">
                <a:solidFill>
                  <a:srgbClr val="000000"/>
                </a:solidFill>
                <a:latin typeface="Arial"/>
                <a:ea typeface="Arial"/>
                <a:cs typeface="Arial"/>
              </a:rPr>
              <a:t>
(%, based on passengers carried)</a:t>
            </a:r>
          </a:p>
        </c:rich>
      </c:tx>
      <c:layout>
        <c:manualLayout>
          <c:xMode val="edge"/>
          <c:yMode val="edge"/>
          <c:x val="0.01"/>
          <c:y val="0.01025"/>
        </c:manualLayout>
      </c:layout>
      <c:overlay val="0"/>
      <c:spPr>
        <a:noFill/>
        <a:ln>
          <a:noFill/>
        </a:ln>
      </c:spPr>
    </c:title>
    <c:plotArea>
      <c:layout>
        <c:manualLayout>
          <c:layoutTarget val="inner"/>
          <c:xMode val="edge"/>
          <c:yMode val="edge"/>
          <c:x val="0.25675"/>
          <c:y val="0.2365"/>
          <c:w val="0.49375"/>
          <c:h val="0.51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644A7">
                  <a:lumMod val="100000"/>
                </a:srgbClr>
              </a:solidFill>
              <a:ln w="19050" cap="flat" cmpd="sng">
                <a:solidFill>
                  <a:srgbClr val="FFFFFF"/>
                </a:solidFill>
                <a:prstDash val="solid"/>
                <a:round/>
                <a:headEnd type="none" w="med" len="med"/>
                <a:tailEnd type="none" w="med" len="med"/>
              </a:ln>
            </c:spPr>
          </c:dPt>
          <c:dPt>
            <c:idx val="1"/>
            <c:spPr>
              <a:solidFill>
                <a:srgbClr val="B09120">
                  <a:lumMod val="100000"/>
                </a:srgbClr>
              </a:solidFill>
              <a:ln w="19050" cap="flat" cmpd="sng">
                <a:solidFill>
                  <a:srgbClr val="FFFFFF"/>
                </a:solidFill>
                <a:prstDash val="solid"/>
                <a:round/>
                <a:headEnd type="none" w="med" len="med"/>
                <a:tailEnd type="none" w="med" len="med"/>
              </a:ln>
            </c:spPr>
          </c:dPt>
          <c:dPt>
            <c:idx val="2"/>
            <c:spPr>
              <a:solidFill>
                <a:srgbClr val="E04040">
                  <a:lumMod val="100000"/>
                </a:srgbClr>
              </a:solidFill>
              <a:ln w="19050" cap="flat" cmpd="sng">
                <a:solidFill>
                  <a:srgbClr val="FFFFFF"/>
                </a:solidFill>
                <a:prstDash val="solid"/>
                <a:round/>
                <a:headEnd type="none" w="med" len="med"/>
                <a:tailEnd type="none" w="med" len="med"/>
              </a:ln>
            </c:spPr>
          </c:dPt>
          <c:dLbls>
            <c:numFmt formatCode="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Figure3!$C$5:$E$5</c:f>
              <c:strCache/>
            </c:strRef>
          </c:cat>
          <c:val>
            <c:numRef>
              <c:f>Figure3!$C$6:$E$6</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Air freight and mail transport by type of transport and distance class, EU, 2012, 2021 and 2022</a:t>
            </a:r>
            <a:r>
              <a:rPr lang="en-US" cap="none" sz="1600" b="0" u="none" baseline="0">
                <a:solidFill>
                  <a:srgbClr val="000000"/>
                </a:solidFill>
                <a:latin typeface="Arial"/>
                <a:ea typeface="Arial"/>
                <a:cs typeface="Arial"/>
              </a:rPr>
              <a:t>
(%, based on freight and mail on board)</a:t>
            </a:r>
          </a:p>
        </c:rich>
      </c:tx>
      <c:layout>
        <c:manualLayout>
          <c:xMode val="edge"/>
          <c:yMode val="edge"/>
          <c:x val="0.00525"/>
          <c:y val="0.009"/>
        </c:manualLayout>
      </c:layout>
      <c:overlay val="0"/>
      <c:spPr>
        <a:noFill/>
        <a:ln>
          <a:noFill/>
        </a:ln>
      </c:spPr>
    </c:title>
    <c:plotArea>
      <c:layout>
        <c:manualLayout>
          <c:xMode val="edge"/>
          <c:yMode val="edge"/>
          <c:x val="0.01475"/>
          <c:y val="0.17975"/>
          <c:w val="0.97075"/>
          <c:h val="0.6555"/>
        </c:manualLayout>
      </c:layout>
      <c:barChart>
        <c:barDir val="col"/>
        <c:grouping val="percentStacked"/>
        <c:varyColors val="0"/>
        <c:ser>
          <c:idx val="1"/>
          <c:order val="0"/>
          <c:tx>
            <c:strRef>
              <c:f>Figure4!$C$17</c:f>
              <c:strCache>
                <c:ptCount val="1"/>
                <c:pt idx="0">
                  <c:v>National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Figure4!$D$15:$U$16</c:f>
              <c:multiLvlStrCache/>
            </c:multiLvlStrRef>
          </c:cat>
          <c:val>
            <c:numRef>
              <c:f>Figure4!$D$17:$U$17</c:f>
              <c:numCache/>
            </c:numRef>
          </c:val>
        </c:ser>
        <c:ser>
          <c:idx val="0"/>
          <c:order val="1"/>
          <c:tx>
            <c:strRef>
              <c:f>Figure4!$C$18</c:f>
              <c:strCache>
                <c:ptCount val="1"/>
                <c:pt idx="0">
                  <c:v>Intra-EU</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Figure4!$D$15:$U$16</c:f>
              <c:multiLvlStrCache/>
            </c:multiLvlStrRef>
          </c:cat>
          <c:val>
            <c:numRef>
              <c:f>Figure4!$D$18:$U$18</c:f>
              <c:numCache/>
            </c:numRef>
          </c:val>
        </c:ser>
        <c:ser>
          <c:idx val="2"/>
          <c:order val="2"/>
          <c:tx>
            <c:strRef>
              <c:f>Figure4!$C$19</c:f>
              <c:strCache>
                <c:ptCount val="1"/>
                <c:pt idx="0">
                  <c:v>Extra-EU</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Figure4!$D$15:$U$16</c:f>
              <c:multiLvlStrCache/>
            </c:multiLvlStrRef>
          </c:cat>
          <c:val>
            <c:numRef>
              <c:f>Figure4!$D$19:$U$19</c:f>
              <c:numCache/>
            </c:numRef>
          </c:val>
        </c:ser>
        <c:overlap val="100"/>
        <c:gapWidth val="55"/>
        <c:axId val="32555464"/>
        <c:axId val="24563721"/>
      </c:barChart>
      <c:catAx>
        <c:axId val="3255546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4563721"/>
        <c:crosses val="autoZero"/>
        <c:auto val="1"/>
        <c:lblOffset val="100"/>
        <c:noMultiLvlLbl val="0"/>
      </c:catAx>
      <c:valAx>
        <c:axId val="24563721"/>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2555464"/>
        <c:crosses val="autoZero"/>
        <c:crossBetween val="between"/>
        <c:dispUnits/>
      </c:valAx>
      <c:spPr>
        <a:noFill/>
        <a:ln>
          <a:noFill/>
        </a:ln>
      </c:spPr>
    </c:plotArea>
    <c:legend>
      <c:legendPos val="b"/>
      <c:layout>
        <c:manualLayout>
          <c:xMode val="edge"/>
          <c:yMode val="edge"/>
          <c:x val="0.3265"/>
          <c:y val="0.86"/>
          <c:w val="0.347"/>
          <c:h val="0.04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Air passenger transport by type of transport and distance class, EU, 2012, 2021 and 2022</a:t>
            </a:r>
            <a:r>
              <a:rPr lang="en-US" cap="none" sz="1600" b="0" u="none" baseline="0">
                <a:solidFill>
                  <a:srgbClr val="000000"/>
                </a:solidFill>
                <a:latin typeface="Arial"/>
                <a:ea typeface="Arial"/>
                <a:cs typeface="Arial"/>
              </a:rPr>
              <a:t>
(%, based on passengers on board)</a:t>
            </a:r>
          </a:p>
        </c:rich>
      </c:tx>
      <c:layout>
        <c:manualLayout>
          <c:xMode val="edge"/>
          <c:yMode val="edge"/>
          <c:x val="0.00525"/>
          <c:y val="0.009"/>
        </c:manualLayout>
      </c:layout>
      <c:overlay val="0"/>
      <c:spPr>
        <a:noFill/>
        <a:ln>
          <a:noFill/>
        </a:ln>
      </c:spPr>
    </c:title>
    <c:plotArea>
      <c:layout>
        <c:manualLayout>
          <c:xMode val="edge"/>
          <c:yMode val="edge"/>
          <c:x val="0.01475"/>
          <c:y val="0.17775"/>
          <c:w val="0.97075"/>
          <c:h val="0.65925"/>
        </c:manualLayout>
      </c:layout>
      <c:barChart>
        <c:barDir val="col"/>
        <c:grouping val="percentStacked"/>
        <c:varyColors val="0"/>
        <c:ser>
          <c:idx val="0"/>
          <c:order val="0"/>
          <c:tx>
            <c:strRef>
              <c:f>Figure5!$B$12</c:f>
              <c:strCache>
                <c:ptCount val="1"/>
                <c:pt idx="0">
                  <c:v>National</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Figure5!$C$10:$T$11</c:f>
              <c:multiLvlStrCache/>
            </c:multiLvlStrRef>
          </c:cat>
          <c:val>
            <c:numRef>
              <c:f>Figure5!$C$12:$T$12</c:f>
              <c:numCache/>
            </c:numRef>
          </c:val>
        </c:ser>
        <c:ser>
          <c:idx val="1"/>
          <c:order val="1"/>
          <c:tx>
            <c:strRef>
              <c:f>Figure5!$B$13</c:f>
              <c:strCache>
                <c:ptCount val="1"/>
                <c:pt idx="0">
                  <c:v>Intra-EU</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Figure5!$C$10:$T$11</c:f>
              <c:multiLvlStrCache/>
            </c:multiLvlStrRef>
          </c:cat>
          <c:val>
            <c:numRef>
              <c:f>Figure5!$C$13:$T$13</c:f>
              <c:numCache/>
            </c:numRef>
          </c:val>
        </c:ser>
        <c:ser>
          <c:idx val="2"/>
          <c:order val="2"/>
          <c:tx>
            <c:strRef>
              <c:f>Figure5!$B$14</c:f>
              <c:strCache>
                <c:ptCount val="1"/>
                <c:pt idx="0">
                  <c:v>Extra-EU</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Figure5!$C$10:$T$11</c:f>
              <c:multiLvlStrCache/>
            </c:multiLvlStrRef>
          </c:cat>
          <c:val>
            <c:numRef>
              <c:f>Figure5!$C$14:$T$14</c:f>
              <c:numCache/>
            </c:numRef>
          </c:val>
        </c:ser>
        <c:overlap val="100"/>
        <c:gapWidth val="55"/>
        <c:axId val="19746898"/>
        <c:axId val="43504355"/>
      </c:barChart>
      <c:catAx>
        <c:axId val="1974689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3504355"/>
        <c:crosses val="autoZero"/>
        <c:auto val="1"/>
        <c:lblOffset val="100"/>
        <c:noMultiLvlLbl val="0"/>
      </c:catAx>
      <c:valAx>
        <c:axId val="43504355"/>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9746898"/>
        <c:crosses val="autoZero"/>
        <c:crossBetween val="between"/>
        <c:dispUnits/>
      </c:valAx>
      <c:spPr>
        <a:noFill/>
        <a:ln>
          <a:noFill/>
        </a:ln>
      </c:spPr>
    </c:plotArea>
    <c:legend>
      <c:legendPos val="b"/>
      <c:layout>
        <c:manualLayout>
          <c:xMode val="edge"/>
          <c:yMode val="edge"/>
          <c:x val="0.3265"/>
          <c:y val="0.8615"/>
          <c:w val="0.347"/>
          <c:h val="0.043"/>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0.08925</cdr:y>
    </cdr:from>
    <cdr:to>
      <cdr:x>0.9855</cdr:x>
      <cdr:y>0.95525</cdr:y>
    </cdr:to>
    <cdr:pic>
      <cdr:nvPicPr>
        <cdr:cNvPr id="2" name="chart"/>
        <cdr:cNvPicPr preferRelativeResize="1">
          <a:picLocks noChangeAspect="1"/>
        </cdr:cNvPicPr>
      </cdr:nvPicPr>
      <cdr:blipFill>
        <a:blip r:embed="rId1"/>
        <a:stretch>
          <a:fillRect/>
        </a:stretch>
      </cdr:blipFill>
      <cdr:spPr>
        <a:xfrm>
          <a:off x="95250" y="704850"/>
          <a:ext cx="10858500" cy="6915150"/>
        </a:xfrm>
        <a:prstGeom prst="rect">
          <a:avLst/>
        </a:prstGeom>
        <a:ln>
          <a:noFill/>
        </a:ln>
      </cdr:spPr>
    </cdr:pic>
  </cdr:relSizeAnchor>
  <cdr:relSizeAnchor xmlns:cdr="http://schemas.openxmlformats.org/drawingml/2006/chartDrawing">
    <cdr:from>
      <cdr:x>0.005</cdr:x>
      <cdr:y>0.96625</cdr:y>
    </cdr:from>
    <cdr:to>
      <cdr:x>0</cdr:x>
      <cdr:y>0</cdr:y>
    </cdr:to>
    <cdr:sp macro="" textlink="">
      <cdr:nvSpPr>
        <cdr:cNvPr id="3" name="FootonotesShape"/>
        <cdr:cNvSpPr txBox="1"/>
      </cdr:nvSpPr>
      <cdr:spPr>
        <a:xfrm>
          <a:off x="47625" y="7705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23</xdr:row>
      <xdr:rowOff>28575</xdr:rowOff>
    </xdr:from>
    <xdr:to>
      <xdr:col>16</xdr:col>
      <xdr:colOff>47625</xdr:colOff>
      <xdr:row>60</xdr:row>
      <xdr:rowOff>85725</xdr:rowOff>
    </xdr:to>
    <xdr:graphicFrame macro="">
      <xdr:nvGraphicFramePr>
        <xdr:cNvPr id="2" name="Chart 1"/>
        <xdr:cNvGraphicFramePr/>
      </xdr:nvGraphicFramePr>
      <xdr:xfrm>
        <a:off x="2990850" y="3752850"/>
        <a:ext cx="11582400" cy="6048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xdr:row>
      <xdr:rowOff>38100</xdr:rowOff>
    </xdr:from>
    <xdr:to>
      <xdr:col>23</xdr:col>
      <xdr:colOff>9525</xdr:colOff>
      <xdr:row>44</xdr:row>
      <xdr:rowOff>142875</xdr:rowOff>
    </xdr:to>
    <xdr:grpSp>
      <xdr:nvGrpSpPr>
        <xdr:cNvPr id="4" name="Group 3"/>
        <xdr:cNvGrpSpPr/>
      </xdr:nvGrpSpPr>
      <xdr:grpSpPr>
        <a:xfrm>
          <a:off x="6124575" y="419100"/>
          <a:ext cx="10868025" cy="6915150"/>
          <a:chOff x="2880360" y="291262"/>
          <a:chExt cx="9421365" cy="7836665"/>
        </a:xfrm>
      </xdr:grpSpPr>
      <xdr:graphicFrame macro="">
        <xdr:nvGraphicFramePr>
          <xdr:cNvPr id="2" name="Chart 1"/>
          <xdr:cNvGraphicFramePr/>
        </xdr:nvGraphicFramePr>
        <xdr:xfrm>
          <a:off x="2880360" y="291262"/>
          <a:ext cx="9421365" cy="7836665"/>
        </xdr:xfrm>
        <a:graphic>
          <a:graphicData uri="http://schemas.openxmlformats.org/drawingml/2006/chart">
            <c:chart xmlns:c="http://schemas.openxmlformats.org/drawingml/2006/chart" r:id="rId1"/>
          </a:graphicData>
        </a:graphic>
      </xdr:graphicFrame>
      <xdr:sp macro="" textlink="">
        <xdr:nvSpPr>
          <xdr:cNvPr id="3" name="TextBox 2"/>
          <xdr:cNvSpPr txBox="1"/>
        </xdr:nvSpPr>
        <xdr:spPr>
          <a:xfrm>
            <a:off x="4053320" y="3894169"/>
            <a:ext cx="826725" cy="272324"/>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000" b="1">
                <a:solidFill>
                  <a:schemeClr val="accent2">
                    <a:lumMod val="75000"/>
                  </a:schemeClr>
                </a:solidFill>
                <a:latin typeface="Arial" panose="020B0604020202020204" pitchFamily="34" charset="0"/>
                <a:cs typeface="Arial" panose="020B0604020202020204" pitchFamily="34" charset="0"/>
              </a:rPr>
              <a:t>EU: +119.3</a:t>
            </a:r>
          </a:p>
        </xdr:txBody>
      </xdr:sp>
    </xdr:grpSp>
    <xdr:clientData/>
  </xdr:twoCellAnchor>
  <xdr:twoCellAnchor>
    <xdr:from>
      <xdr:col>0</xdr:col>
      <xdr:colOff>47625</xdr:colOff>
      <xdr:row>43</xdr:row>
      <xdr:rowOff>85725</xdr:rowOff>
    </xdr:from>
    <xdr:to>
      <xdr:col>14</xdr:col>
      <xdr:colOff>190500</xdr:colOff>
      <xdr:row>92</xdr:row>
      <xdr:rowOff>133350</xdr:rowOff>
    </xdr:to>
    <xdr:graphicFrame macro="">
      <xdr:nvGraphicFramePr>
        <xdr:cNvPr id="8" name="Chart 7"/>
        <xdr:cNvGraphicFramePr/>
      </xdr:nvGraphicFramePr>
      <xdr:xfrm>
        <a:off x="47625" y="7115175"/>
        <a:ext cx="11115675" cy="7981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0.11425</cdr:y>
    </cdr:from>
    <cdr:to>
      <cdr:x>0.9855</cdr:x>
      <cdr:y>0.94375</cdr:y>
    </cdr:to>
    <cdr:pic>
      <cdr:nvPicPr>
        <cdr:cNvPr id="2" name="chart"/>
        <cdr:cNvPicPr preferRelativeResize="1">
          <a:picLocks noChangeAspect="1"/>
        </cdr:cNvPicPr>
      </cdr:nvPicPr>
      <cdr:blipFill>
        <a:blip r:embed="rId1"/>
        <a:stretch>
          <a:fillRect/>
        </a:stretch>
      </cdr:blipFill>
      <cdr:spPr>
        <a:xfrm>
          <a:off x="95250" y="704850"/>
          <a:ext cx="10801350" cy="5172075"/>
        </a:xfrm>
        <a:prstGeom prst="rect">
          <a:avLst/>
        </a:prstGeom>
        <a:ln>
          <a:noFill/>
        </a:ln>
      </cdr:spPr>
    </cdr:pic>
  </cdr:relSizeAnchor>
  <cdr:relSizeAnchor xmlns:cdr="http://schemas.openxmlformats.org/drawingml/2006/chartDrawing">
    <cdr:from>
      <cdr:x>0.005</cdr:x>
      <cdr:y>0.95675</cdr:y>
    </cdr:from>
    <cdr:to>
      <cdr:x>0</cdr:x>
      <cdr:y>0</cdr:y>
    </cdr:to>
    <cdr:sp macro="" textlink="">
      <cdr:nvSpPr>
        <cdr:cNvPr id="3" name="FootonotesShape"/>
        <cdr:cNvSpPr txBox="1"/>
      </cdr:nvSpPr>
      <cdr:spPr>
        <a:xfrm>
          <a:off x="47625" y="59626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3</xdr:row>
      <xdr:rowOff>95250</xdr:rowOff>
    </xdr:from>
    <xdr:to>
      <xdr:col>22</xdr:col>
      <xdr:colOff>114300</xdr:colOff>
      <xdr:row>33</xdr:row>
      <xdr:rowOff>76200</xdr:rowOff>
    </xdr:to>
    <xdr:grpSp>
      <xdr:nvGrpSpPr>
        <xdr:cNvPr id="3" name="Group 2"/>
        <xdr:cNvGrpSpPr/>
      </xdr:nvGrpSpPr>
      <xdr:grpSpPr>
        <a:xfrm>
          <a:off x="7086600" y="581025"/>
          <a:ext cx="10915650" cy="5162550"/>
          <a:chOff x="6263640" y="800139"/>
          <a:chExt cx="9525000" cy="4641927"/>
        </a:xfrm>
      </xdr:grpSpPr>
      <xdr:grpSp>
        <xdr:nvGrpSpPr>
          <xdr:cNvPr id="2" name="Group 1"/>
          <xdr:cNvGrpSpPr/>
        </xdr:nvGrpSpPr>
        <xdr:grpSpPr>
          <a:xfrm>
            <a:off x="6263640" y="800139"/>
            <a:ext cx="9525000" cy="4641927"/>
            <a:chOff x="509759" y="1891460"/>
            <a:chExt cx="8836708" cy="4573764"/>
          </a:xfrm>
        </xdr:grpSpPr>
        <xdr:graphicFrame macro="">
          <xdr:nvGraphicFramePr>
            <xdr:cNvPr id="1117482" name="Chart 2"/>
            <xdr:cNvGraphicFramePr/>
          </xdr:nvGraphicFramePr>
          <xdr:xfrm>
            <a:off x="509759" y="2088132"/>
            <a:ext cx="8836708" cy="4377092"/>
          </xdr:xfrm>
          <a:graphic>
            <a:graphicData uri="http://schemas.openxmlformats.org/drawingml/2006/chart">
              <c:chart xmlns:c="http://schemas.openxmlformats.org/drawingml/2006/chart" r:id="rId1"/>
            </a:graphicData>
          </a:graphic>
        </xdr:graphicFrame>
        <xdr:sp macro="" textlink="">
          <xdr:nvSpPr>
            <xdr:cNvPr id="1117483" name="AutoShape 4"/>
            <xdr:cNvSpPr>
              <a:spLocks/>
            </xdr:cNvSpPr>
          </xdr:nvSpPr>
          <xdr:spPr bwMode="auto">
            <a:xfrm rot="5400000">
              <a:off x="1852939" y="1797699"/>
              <a:ext cx="282775" cy="1736887"/>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sp macro="" textlink="">
          <xdr:nvSpPr>
            <xdr:cNvPr id="272728" name="Text Box 9"/>
            <xdr:cNvSpPr txBox="1">
              <a:spLocks noChangeArrowheads="1"/>
            </xdr:cNvSpPr>
          </xdr:nvSpPr>
          <xdr:spPr bwMode="auto">
            <a:xfrm>
              <a:off x="1651904" y="2295095"/>
              <a:ext cx="724610" cy="266422"/>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Q1: +357.9</a:t>
              </a:r>
            </a:p>
          </xdr:txBody>
        </xdr:sp>
        <xdr:sp macro="" textlink="">
          <xdr:nvSpPr>
            <xdr:cNvPr id="17" name="Text Box 1083"/>
            <xdr:cNvSpPr txBox="1">
              <a:spLocks noChangeArrowheads="1"/>
            </xdr:cNvSpPr>
          </xdr:nvSpPr>
          <xdr:spPr bwMode="auto">
            <a:xfrm>
              <a:off x="3602607" y="1891460"/>
              <a:ext cx="737865" cy="266422"/>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Q2:</a:t>
              </a:r>
              <a:r>
                <a:rPr lang="en-US" sz="1100" b="1" i="0" strike="noStrike" baseline="0">
                  <a:solidFill>
                    <a:srgbClr val="000000"/>
                  </a:solidFill>
                  <a:latin typeface="Arial "/>
                </a:rPr>
                <a:t> +330.5</a:t>
              </a:r>
              <a:endParaRPr lang="en-US" sz="1100" b="1" i="0" strike="noStrike">
                <a:solidFill>
                  <a:srgbClr val="000000"/>
                </a:solidFill>
                <a:latin typeface="Arial "/>
              </a:endParaRPr>
            </a:p>
          </xdr:txBody>
        </xdr:sp>
        <xdr:sp macro="" textlink="">
          <xdr:nvSpPr>
            <xdr:cNvPr id="19" name="Text Box 1084"/>
            <xdr:cNvSpPr txBox="1">
              <a:spLocks noChangeArrowheads="1"/>
            </xdr:cNvSpPr>
          </xdr:nvSpPr>
          <xdr:spPr bwMode="auto">
            <a:xfrm>
              <a:off x="5769809" y="4264100"/>
              <a:ext cx="753329" cy="266422"/>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Q3:</a:t>
              </a:r>
              <a:r>
                <a:rPr lang="en-US" sz="1100" b="1" i="0" strike="noStrike" baseline="0">
                  <a:solidFill>
                    <a:srgbClr val="000000"/>
                  </a:solidFill>
                  <a:latin typeface="Arial "/>
                </a:rPr>
                <a:t> +73.0</a:t>
              </a:r>
              <a:endParaRPr lang="en-US" sz="1100" b="1" i="0" strike="noStrike">
                <a:solidFill>
                  <a:srgbClr val="000000"/>
                </a:solidFill>
                <a:latin typeface="Arial "/>
              </a:endParaRPr>
            </a:p>
          </xdr:txBody>
        </xdr:sp>
        <xdr:sp macro="" textlink="">
          <xdr:nvSpPr>
            <xdr:cNvPr id="21" name="Text Box 1085"/>
            <xdr:cNvSpPr txBox="1">
              <a:spLocks noChangeArrowheads="1"/>
            </xdr:cNvSpPr>
          </xdr:nvSpPr>
          <xdr:spPr bwMode="auto">
            <a:xfrm>
              <a:off x="7724931" y="4549960"/>
              <a:ext cx="689263" cy="272139"/>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
                </a:rPr>
                <a:t>Q4: +48.6</a:t>
              </a:r>
            </a:p>
          </xdr:txBody>
        </xdr:sp>
      </xdr:grpSp>
      <xdr:sp macro="" textlink="">
        <xdr:nvSpPr>
          <xdr:cNvPr id="14" name="AutoShape 4"/>
          <xdr:cNvSpPr>
            <a:spLocks/>
          </xdr:cNvSpPr>
        </xdr:nvSpPr>
        <xdr:spPr bwMode="auto">
          <a:xfrm rot="5400000">
            <a:off x="9868853" y="200171"/>
            <a:ext cx="288131" cy="1871857"/>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sp macro="" textlink="">
        <xdr:nvSpPr>
          <xdr:cNvPr id="12" name="AutoShape 4"/>
          <xdr:cNvSpPr>
            <a:spLocks/>
          </xdr:cNvSpPr>
        </xdr:nvSpPr>
        <xdr:spPr bwMode="auto">
          <a:xfrm rot="5400000">
            <a:off x="12088178" y="2625577"/>
            <a:ext cx="288131" cy="1871857"/>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sp macro="" textlink="">
        <xdr:nvSpPr>
          <xdr:cNvPr id="13" name="AutoShape 4"/>
          <xdr:cNvSpPr>
            <a:spLocks/>
          </xdr:cNvSpPr>
        </xdr:nvSpPr>
        <xdr:spPr bwMode="auto">
          <a:xfrm rot="5400000">
            <a:off x="14240828" y="2898290"/>
            <a:ext cx="288131" cy="1871857"/>
          </a:xfrm>
          <a:prstGeom prst="leftBrace">
            <a:avLst>
              <a:gd name="adj1" fmla="val 40982"/>
              <a:gd name="adj2" fmla="val 50000"/>
            </a:avLst>
          </a:prstGeom>
          <a:noFill/>
          <a:ln w="9525">
            <a:solidFill>
              <a:srgbClr val="000000"/>
            </a:solidFill>
            <a:round/>
            <a:headEnd type="none"/>
            <a:tailEnd type="none"/>
          </a:ln>
        </xdr:spPr>
        <xdr:txBody>
          <a:bodyPr/>
          <a:lstStyle/>
          <a:p>
            <a:endParaRPr lang="en-GB"/>
          </a:p>
        </xdr:txBody>
      </xdr:sp>
    </xdr:grpSp>
    <xdr:clientData/>
  </xdr:twoCellAnchor>
  <xdr:twoCellAnchor>
    <xdr:from>
      <xdr:col>0</xdr:col>
      <xdr:colOff>200025</xdr:colOff>
      <xdr:row>33</xdr:row>
      <xdr:rowOff>123825</xdr:rowOff>
    </xdr:from>
    <xdr:to>
      <xdr:col>12</xdr:col>
      <xdr:colOff>638175</xdr:colOff>
      <xdr:row>72</xdr:row>
      <xdr:rowOff>47625</xdr:rowOff>
    </xdr:to>
    <xdr:graphicFrame macro="">
      <xdr:nvGraphicFramePr>
        <xdr:cNvPr id="6" name="Chart 5"/>
        <xdr:cNvGraphicFramePr/>
      </xdr:nvGraphicFramePr>
      <xdr:xfrm>
        <a:off x="200025" y="5791200"/>
        <a:ext cx="11058525" cy="62388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0.9515</cdr:y>
    </cdr:from>
    <cdr:to>
      <cdr:x>0</cdr:x>
      <cdr:y>0</cdr:y>
    </cdr:to>
    <cdr:sp macro="" textlink="">
      <cdr:nvSpPr>
        <cdr:cNvPr id="8" name="FootonotesShape"/>
        <cdr:cNvSpPr txBox="1"/>
      </cdr:nvSpPr>
      <cdr:spPr>
        <a:xfrm>
          <a:off x="0" y="471487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10"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114300</xdr:colOff>
      <xdr:row>3</xdr:row>
      <xdr:rowOff>76200</xdr:rowOff>
    </xdr:from>
    <xdr:ext cx="5829300" cy="4962525"/>
    <xdr:graphicFrame macro="">
      <xdr:nvGraphicFramePr>
        <xdr:cNvPr id="2" name="Chart 1"/>
        <xdr:cNvGraphicFramePr/>
      </xdr:nvGraphicFramePr>
      <xdr:xfrm>
        <a:off x="6019800" y="561975"/>
        <a:ext cx="5829300" cy="4962525"/>
      </xdr:xfrm>
      <a:graphic>
        <a:graphicData uri="http://schemas.openxmlformats.org/drawingml/2006/chart">
          <c:chart xmlns:c="http://schemas.openxmlformats.org/drawingml/2006/chart" r:id="rId1"/>
        </a:graphicData>
      </a:graphic>
    </xdr:graphicFrame>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0.95225</cdr:y>
    </cdr:from>
    <cdr:to>
      <cdr:x>0</cdr:x>
      <cdr:y>0</cdr:y>
    </cdr:to>
    <cdr:sp macro="" textlink="">
      <cdr:nvSpPr>
        <cdr:cNvPr id="10" name="FootonotesShape"/>
        <cdr:cNvSpPr txBox="1"/>
      </cdr:nvSpPr>
      <cdr:spPr>
        <a:xfrm>
          <a:off x="47625" y="56959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avia_goodis)</a:t>
          </a:r>
        </a:p>
      </cdr:txBody>
    </cdr:sp>
  </cdr:relSizeAnchor>
  <cdr:relSizeAnchor xmlns:cdr="http://schemas.openxmlformats.org/drawingml/2006/chartDrawing">
    <cdr:from>
      <cdr:x>0</cdr:x>
      <cdr:y>0</cdr:y>
    </cdr:from>
    <cdr:to>
      <cdr:x>0</cdr:x>
      <cdr:y>0</cdr:y>
    </cdr:to>
    <cdr:pic>
      <cdr:nvPicPr>
        <cdr:cNvPr id="12"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26</xdr:row>
      <xdr:rowOff>9525</xdr:rowOff>
    </xdr:from>
    <xdr:to>
      <xdr:col>18</xdr:col>
      <xdr:colOff>390525</xdr:colOff>
      <xdr:row>63</xdr:row>
      <xdr:rowOff>9525</xdr:rowOff>
    </xdr:to>
    <xdr:graphicFrame macro="">
      <xdr:nvGraphicFramePr>
        <xdr:cNvPr id="2" name="Chart 1"/>
        <xdr:cNvGraphicFramePr/>
      </xdr:nvGraphicFramePr>
      <xdr:xfrm>
        <a:off x="1457325" y="4219575"/>
        <a:ext cx="10848975" cy="5991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0.95275</cdr:y>
    </cdr:from>
    <cdr:to>
      <cdr:x>0</cdr:x>
      <cdr:y>0</cdr:y>
    </cdr:to>
    <cdr:sp macro="" textlink="">
      <cdr:nvSpPr>
        <cdr:cNvPr id="4" name="FootonotesShape"/>
        <cdr:cNvSpPr txBox="1"/>
      </cdr:nvSpPr>
      <cdr:spPr>
        <a:xfrm>
          <a:off x="57150" y="57531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avia_paodis)</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F46"/>
  <sheetViews>
    <sheetView showGridLines="0" workbookViewId="0" topLeftCell="A1">
      <selection activeCell="E9" sqref="E6:E9"/>
    </sheetView>
  </sheetViews>
  <sheetFormatPr defaultColWidth="9.125" defaultRowHeight="12.75"/>
  <cols>
    <col min="1" max="1" width="9.125" style="4" customWidth="1"/>
    <col min="2" max="2" width="11.75390625" style="4" customWidth="1"/>
    <col min="3" max="3" width="14.375" style="4" customWidth="1"/>
    <col min="4" max="4" width="11.625" style="4" customWidth="1"/>
    <col min="5" max="5" width="12.75390625" style="4" customWidth="1"/>
    <col min="6" max="6" width="11.375" style="4" customWidth="1"/>
    <col min="7" max="17" width="9.125" style="4" customWidth="1"/>
    <col min="18" max="18" width="5.875" style="4" customWidth="1"/>
    <col min="19" max="23" width="9.125" style="4" customWidth="1"/>
    <col min="24" max="24" width="11.625" style="4" customWidth="1"/>
    <col min="25" max="25" width="13.125" style="4" customWidth="1"/>
    <col min="26" max="27" width="9.125" style="4" customWidth="1"/>
    <col min="28" max="28" width="12.125" style="4" customWidth="1"/>
    <col min="29" max="29" width="13.625" style="4" customWidth="1"/>
    <col min="30" max="16384" width="9.125" style="4" customWidth="1"/>
  </cols>
  <sheetData>
    <row r="1" ht="15" customHeight="1">
      <c r="B1" s="3" t="s">
        <v>183</v>
      </c>
    </row>
    <row r="2" ht="15" customHeight="1">
      <c r="B2" s="1" t="s">
        <v>137</v>
      </c>
    </row>
    <row r="3" spans="8:20" ht="15" customHeight="1">
      <c r="H3" s="5"/>
      <c r="I3" s="5"/>
      <c r="J3" s="5"/>
      <c r="K3" s="5"/>
      <c r="L3" s="5"/>
      <c r="M3" s="5"/>
      <c r="N3" s="5"/>
      <c r="O3" s="5"/>
      <c r="P3" s="5"/>
      <c r="Q3" s="6"/>
      <c r="R3" s="6"/>
      <c r="S3" s="6"/>
      <c r="T3" s="6"/>
    </row>
    <row r="4" spans="2:20" ht="28.5" customHeight="1">
      <c r="B4" s="7"/>
      <c r="C4" s="8" t="s">
        <v>163</v>
      </c>
      <c r="D4" s="8" t="s">
        <v>182</v>
      </c>
      <c r="E4" s="9" t="s">
        <v>164</v>
      </c>
      <c r="F4" s="10"/>
      <c r="H4" s="6"/>
      <c r="I4" s="5"/>
      <c r="J4" s="5"/>
      <c r="K4" s="5"/>
      <c r="L4" s="5"/>
      <c r="M4" s="5"/>
      <c r="N4" s="5"/>
      <c r="O4" s="5"/>
      <c r="P4" s="5"/>
      <c r="Q4" s="6"/>
      <c r="R4" s="6"/>
      <c r="S4" s="6"/>
      <c r="T4" s="6"/>
    </row>
    <row r="5" spans="2:20" ht="15" customHeight="1">
      <c r="B5" s="11" t="s">
        <v>130</v>
      </c>
      <c r="C5" s="12">
        <v>373809763</v>
      </c>
      <c r="D5" s="12">
        <v>819837926</v>
      </c>
      <c r="E5" s="13">
        <v>119.31955961246526</v>
      </c>
      <c r="F5" s="14">
        <v>119.31955961246526</v>
      </c>
      <c r="H5" s="6"/>
      <c r="I5" s="5"/>
      <c r="J5" s="5"/>
      <c r="K5" s="5"/>
      <c r="L5" s="5"/>
      <c r="M5" s="5"/>
      <c r="N5" s="5"/>
      <c r="O5" s="5"/>
      <c r="P5" s="5"/>
      <c r="Q5" s="6"/>
      <c r="R5" s="6"/>
      <c r="S5" s="6"/>
      <c r="T5" s="6"/>
    </row>
    <row r="6" spans="2:20" ht="15" customHeight="1">
      <c r="B6" s="15" t="s">
        <v>93</v>
      </c>
      <c r="C6" s="16">
        <v>5099704</v>
      </c>
      <c r="D6" s="16">
        <v>8613471</v>
      </c>
      <c r="E6" s="17">
        <v>68.90139113956417</v>
      </c>
      <c r="F6" s="18">
        <v>119.31955961246526</v>
      </c>
      <c r="H6" s="6"/>
      <c r="I6" s="5"/>
      <c r="J6" s="5"/>
      <c r="K6" s="6"/>
      <c r="L6" s="5"/>
      <c r="M6" s="5"/>
      <c r="N6" s="5"/>
      <c r="O6" s="5"/>
      <c r="P6" s="5"/>
      <c r="Q6" s="6"/>
      <c r="R6" s="6"/>
      <c r="S6" s="6"/>
      <c r="T6" s="6"/>
    </row>
    <row r="7" spans="2:20" ht="15" customHeight="1">
      <c r="B7" s="19" t="s">
        <v>91</v>
      </c>
      <c r="C7" s="20">
        <v>5047877</v>
      </c>
      <c r="D7" s="20">
        <v>8807502</v>
      </c>
      <c r="E7" s="21">
        <v>74.47933061760419</v>
      </c>
      <c r="F7" s="18">
        <v>119.31955961246526</v>
      </c>
      <c r="H7" s="6"/>
      <c r="I7" s="5"/>
      <c r="J7" s="5"/>
      <c r="K7" s="5"/>
      <c r="L7" s="5"/>
      <c r="M7" s="5"/>
      <c r="N7" s="5"/>
      <c r="O7" s="5"/>
      <c r="P7" s="5"/>
      <c r="Q7" s="6"/>
      <c r="R7" s="6"/>
      <c r="S7" s="6"/>
      <c r="T7" s="6"/>
    </row>
    <row r="8" spans="2:20" ht="12" customHeight="1">
      <c r="B8" s="19" t="s">
        <v>102</v>
      </c>
      <c r="C8" s="20">
        <v>32245559</v>
      </c>
      <c r="D8" s="20">
        <v>57893929</v>
      </c>
      <c r="E8" s="21">
        <v>79.54078265475255</v>
      </c>
      <c r="F8" s="18">
        <v>119.31955961246526</v>
      </c>
      <c r="H8" s="6"/>
      <c r="I8" s="5"/>
      <c r="J8" s="5"/>
      <c r="K8" s="5"/>
      <c r="L8" s="5"/>
      <c r="M8" s="5"/>
      <c r="N8" s="5"/>
      <c r="O8" s="5"/>
      <c r="P8" s="5"/>
      <c r="Q8" s="6"/>
      <c r="R8" s="6"/>
      <c r="S8" s="6"/>
      <c r="T8" s="6"/>
    </row>
    <row r="9" spans="2:20" ht="12" customHeight="1">
      <c r="B9" s="19" t="s">
        <v>92</v>
      </c>
      <c r="C9" s="20">
        <v>10384613</v>
      </c>
      <c r="D9" s="20">
        <v>19535951</v>
      </c>
      <c r="E9" s="21">
        <v>88.12401579144067</v>
      </c>
      <c r="F9" s="18">
        <v>119.31955961246526</v>
      </c>
      <c r="H9" s="6"/>
      <c r="I9" s="5"/>
      <c r="J9" s="5"/>
      <c r="K9" s="5"/>
      <c r="L9" s="5"/>
      <c r="M9" s="5"/>
      <c r="N9" s="5"/>
      <c r="O9" s="5"/>
      <c r="P9" s="5"/>
      <c r="Q9" s="6"/>
      <c r="R9" s="6"/>
      <c r="S9" s="6"/>
      <c r="T9" s="6"/>
    </row>
    <row r="10" spans="2:20" ht="12" customHeight="1">
      <c r="B10" s="19" t="s">
        <v>111</v>
      </c>
      <c r="C10" s="20">
        <v>2002903</v>
      </c>
      <c r="D10" s="20">
        <v>4057247</v>
      </c>
      <c r="E10" s="21">
        <v>102.56832208050017</v>
      </c>
      <c r="F10" s="18">
        <v>119.31955961246526</v>
      </c>
      <c r="H10" s="6"/>
      <c r="I10" s="5"/>
      <c r="J10" s="5"/>
      <c r="K10" s="5"/>
      <c r="L10" s="5"/>
      <c r="M10" s="5"/>
      <c r="N10" s="5"/>
      <c r="O10" s="5"/>
      <c r="P10" s="5"/>
      <c r="Q10" s="6"/>
      <c r="R10" s="6"/>
      <c r="S10" s="6"/>
      <c r="T10" s="6"/>
    </row>
    <row r="11" spans="2:20" ht="12" customHeight="1">
      <c r="B11" s="19" t="s">
        <v>109</v>
      </c>
      <c r="C11" s="20">
        <v>13500020</v>
      </c>
      <c r="D11" s="20">
        <v>27873892</v>
      </c>
      <c r="E11" s="21">
        <v>106.4729681881953</v>
      </c>
      <c r="F11" s="18">
        <v>119.31955961246526</v>
      </c>
      <c r="H11" s="6"/>
      <c r="I11" s="5"/>
      <c r="J11" s="5"/>
      <c r="K11" s="5"/>
      <c r="L11" s="5"/>
      <c r="M11" s="5"/>
      <c r="N11" s="5"/>
      <c r="O11" s="5"/>
      <c r="P11" s="5"/>
      <c r="Q11" s="6"/>
      <c r="R11" s="6"/>
      <c r="S11" s="6"/>
      <c r="T11" s="6"/>
    </row>
    <row r="12" spans="2:20" ht="12" customHeight="1">
      <c r="B12" s="19" t="s">
        <v>73</v>
      </c>
      <c r="C12" s="20">
        <v>66033809</v>
      </c>
      <c r="D12" s="20">
        <v>136560938</v>
      </c>
      <c r="E12" s="21">
        <v>106.80457491101265</v>
      </c>
      <c r="F12" s="18">
        <v>119.31955961246526</v>
      </c>
      <c r="H12" s="6"/>
      <c r="I12" s="5"/>
      <c r="J12" s="5"/>
      <c r="K12" s="5"/>
      <c r="L12" s="5"/>
      <c r="M12" s="5"/>
      <c r="N12" s="5"/>
      <c r="O12" s="5"/>
      <c r="P12" s="5"/>
      <c r="Q12" s="6"/>
      <c r="R12" s="6"/>
      <c r="S12" s="6"/>
      <c r="T12" s="6"/>
    </row>
    <row r="13" spans="2:20" ht="12" customHeight="1">
      <c r="B13" s="19" t="s">
        <v>97</v>
      </c>
      <c r="C13" s="20">
        <v>18893812</v>
      </c>
      <c r="D13" s="20">
        <v>39347542</v>
      </c>
      <c r="E13" s="21">
        <v>108.25623754486391</v>
      </c>
      <c r="F13" s="18">
        <v>119.31955961246526</v>
      </c>
      <c r="H13" s="6"/>
      <c r="I13" s="5"/>
      <c r="J13" s="5"/>
      <c r="K13" s="5"/>
      <c r="L13" s="5"/>
      <c r="M13" s="5"/>
      <c r="N13" s="5"/>
      <c r="O13" s="5"/>
      <c r="P13" s="5"/>
      <c r="Q13" s="6"/>
      <c r="R13" s="6"/>
      <c r="S13" s="6"/>
      <c r="T13" s="6"/>
    </row>
    <row r="14" spans="2:20" ht="12" customHeight="1">
      <c r="B14" s="19" t="s">
        <v>100</v>
      </c>
      <c r="C14" s="20">
        <v>29082583</v>
      </c>
      <c r="D14" s="20">
        <v>61289771</v>
      </c>
      <c r="E14" s="21">
        <v>110.74390469374747</v>
      </c>
      <c r="F14" s="18">
        <v>119.31955961246526</v>
      </c>
      <c r="H14" s="6"/>
      <c r="I14" s="5"/>
      <c r="J14" s="5"/>
      <c r="K14" s="5"/>
      <c r="L14" s="5"/>
      <c r="M14" s="5"/>
      <c r="N14" s="5"/>
      <c r="O14" s="5"/>
      <c r="P14" s="5"/>
      <c r="Q14" s="6"/>
      <c r="R14" s="6"/>
      <c r="S14" s="6"/>
      <c r="T14" s="6"/>
    </row>
    <row r="15" spans="2:20" ht="12" customHeight="1">
      <c r="B15" s="19" t="s">
        <v>71</v>
      </c>
      <c r="C15" s="20">
        <v>73597370</v>
      </c>
      <c r="D15" s="20">
        <v>155302643</v>
      </c>
      <c r="E15" s="21">
        <v>111.01656621697215</v>
      </c>
      <c r="F15" s="18">
        <v>119.31955961246526</v>
      </c>
      <c r="H15" s="6"/>
      <c r="I15" s="5"/>
      <c r="J15" s="5"/>
      <c r="K15" s="5"/>
      <c r="L15" s="5"/>
      <c r="M15" s="5"/>
      <c r="N15" s="5"/>
      <c r="O15" s="5"/>
      <c r="P15" s="5"/>
      <c r="Q15" s="6"/>
      <c r="R15" s="6"/>
      <c r="S15" s="6"/>
      <c r="T15" s="6"/>
    </row>
    <row r="16" spans="2:20" ht="12" customHeight="1">
      <c r="B16" s="19" t="s">
        <v>95</v>
      </c>
      <c r="C16" s="20">
        <v>4458400</v>
      </c>
      <c r="D16" s="20">
        <v>9415321</v>
      </c>
      <c r="E16" s="21">
        <v>111.18161223757403</v>
      </c>
      <c r="F16" s="18">
        <v>119.31955961246526</v>
      </c>
      <c r="H16" s="6"/>
      <c r="I16" s="5"/>
      <c r="J16" s="5"/>
      <c r="K16" s="5"/>
      <c r="L16" s="5"/>
      <c r="M16" s="5"/>
      <c r="N16" s="5"/>
      <c r="O16" s="5"/>
      <c r="P16" s="5"/>
      <c r="Q16" s="6"/>
      <c r="R16" s="6"/>
      <c r="S16" s="6"/>
      <c r="T16" s="6"/>
    </row>
    <row r="17" spans="2:20" ht="12" customHeight="1">
      <c r="B17" s="19" t="s">
        <v>106</v>
      </c>
      <c r="C17" s="20">
        <v>1292941</v>
      </c>
      <c r="D17" s="20">
        <v>2731365</v>
      </c>
      <c r="E17" s="21">
        <v>111.25209889701075</v>
      </c>
      <c r="F17" s="18">
        <v>119.31955961246526</v>
      </c>
      <c r="H17" s="6"/>
      <c r="I17" s="5"/>
      <c r="J17" s="5"/>
      <c r="K17" s="5"/>
      <c r="L17" s="5"/>
      <c r="M17" s="5"/>
      <c r="N17" s="5"/>
      <c r="O17" s="5"/>
      <c r="P17" s="5"/>
      <c r="Q17" s="6"/>
      <c r="R17" s="6"/>
      <c r="S17" s="6"/>
      <c r="T17" s="6"/>
    </row>
    <row r="18" spans="2:20" ht="12" customHeight="1">
      <c r="B18" s="19" t="s">
        <v>96</v>
      </c>
      <c r="C18" s="20">
        <v>2464603</v>
      </c>
      <c r="D18" s="20">
        <v>5333890</v>
      </c>
      <c r="E18" s="21">
        <v>116.41984530571455</v>
      </c>
      <c r="F18" s="18">
        <v>119.31955961246526</v>
      </c>
      <c r="H18" s="6"/>
      <c r="I18" s="5"/>
      <c r="J18" s="5"/>
      <c r="K18" s="5"/>
      <c r="L18" s="5"/>
      <c r="M18" s="5"/>
      <c r="N18" s="5"/>
      <c r="O18" s="5"/>
      <c r="P18" s="5"/>
      <c r="Q18" s="6"/>
      <c r="R18" s="6"/>
      <c r="S18" s="6"/>
      <c r="T18" s="6"/>
    </row>
    <row r="19" spans="2:20" ht="12" customHeight="1">
      <c r="B19" s="19" t="s">
        <v>74</v>
      </c>
      <c r="C19" s="20">
        <v>91898241</v>
      </c>
      <c r="D19" s="20">
        <v>199571203</v>
      </c>
      <c r="E19" s="21">
        <v>117.16542213250851</v>
      </c>
      <c r="F19" s="18">
        <v>119.31955961246526</v>
      </c>
      <c r="H19" s="6"/>
      <c r="I19" s="5"/>
      <c r="J19" s="5"/>
      <c r="K19" s="5"/>
      <c r="L19" s="5"/>
      <c r="M19" s="5"/>
      <c r="N19" s="5"/>
      <c r="O19" s="5"/>
      <c r="P19" s="5"/>
      <c r="Q19" s="6"/>
      <c r="R19" s="6"/>
      <c r="S19" s="6"/>
      <c r="T19" s="6"/>
    </row>
    <row r="20" spans="2:20" ht="12" customHeight="1">
      <c r="B20" s="19" t="s">
        <v>72</v>
      </c>
      <c r="C20" s="20">
        <v>59709143</v>
      </c>
      <c r="D20" s="20">
        <v>132425719</v>
      </c>
      <c r="E20" s="21">
        <v>121.78465867446802</v>
      </c>
      <c r="F20" s="18">
        <v>119.31955961246526</v>
      </c>
      <c r="H20" s="6"/>
      <c r="I20" s="5"/>
      <c r="J20" s="5"/>
      <c r="K20" s="5"/>
      <c r="L20" s="5"/>
      <c r="M20" s="5"/>
      <c r="N20" s="5"/>
      <c r="O20" s="5"/>
      <c r="P20" s="5"/>
      <c r="Q20" s="6"/>
      <c r="R20" s="6"/>
      <c r="S20" s="6"/>
      <c r="T20" s="6"/>
    </row>
    <row r="21" spans="2:20" ht="12" customHeight="1">
      <c r="B21" s="22" t="s">
        <v>104</v>
      </c>
      <c r="C21" s="23">
        <v>2336134</v>
      </c>
      <c r="D21" s="23">
        <v>5368369</v>
      </c>
      <c r="E21" s="24">
        <v>129.79713492462332</v>
      </c>
      <c r="F21" s="18">
        <v>119.31955961246526</v>
      </c>
      <c r="H21" s="6"/>
      <c r="I21" s="5"/>
      <c r="J21" s="5"/>
      <c r="K21" s="5"/>
      <c r="L21" s="5"/>
      <c r="M21" s="5"/>
      <c r="N21" s="5"/>
      <c r="O21" s="5"/>
      <c r="P21" s="5"/>
      <c r="Q21" s="6"/>
      <c r="R21" s="6"/>
      <c r="S21" s="6"/>
      <c r="T21" s="6"/>
    </row>
    <row r="22" spans="2:20" ht="12" customHeight="1">
      <c r="B22" s="22" t="s">
        <v>99</v>
      </c>
      <c r="C22" s="23">
        <v>2547912</v>
      </c>
      <c r="D22" s="23">
        <v>5861597</v>
      </c>
      <c r="E22" s="25">
        <v>130.054923403948</v>
      </c>
      <c r="F22" s="18">
        <v>119.31955961246526</v>
      </c>
      <c r="H22" s="6"/>
      <c r="I22" s="5"/>
      <c r="J22" s="5"/>
      <c r="K22" s="5"/>
      <c r="L22" s="5"/>
      <c r="M22" s="5"/>
      <c r="N22" s="5"/>
      <c r="O22" s="5"/>
      <c r="P22" s="5"/>
      <c r="Q22" s="6"/>
      <c r="R22" s="6"/>
      <c r="S22" s="6"/>
      <c r="T22" s="6"/>
    </row>
    <row r="23" spans="2:20" ht="12" customHeight="1">
      <c r="B23" s="19" t="s">
        <v>108</v>
      </c>
      <c r="C23" s="20">
        <v>419346</v>
      </c>
      <c r="D23" s="20">
        <v>968811</v>
      </c>
      <c r="E23" s="21">
        <v>131.02903091957478</v>
      </c>
      <c r="F23" s="18">
        <v>119.31955961246526</v>
      </c>
      <c r="H23" s="6"/>
      <c r="I23" s="5"/>
      <c r="J23" s="5"/>
      <c r="K23" s="5"/>
      <c r="L23" s="5"/>
      <c r="M23" s="5"/>
      <c r="N23" s="5"/>
      <c r="O23" s="5"/>
      <c r="P23" s="5"/>
      <c r="Q23" s="6"/>
      <c r="R23" s="6"/>
      <c r="S23" s="6"/>
      <c r="T23" s="6"/>
    </row>
    <row r="24" spans="2:20" ht="12" customHeight="1">
      <c r="B24" s="19" t="s">
        <v>103</v>
      </c>
      <c r="C24" s="20">
        <v>10798009</v>
      </c>
      <c r="D24" s="20">
        <v>25038812</v>
      </c>
      <c r="E24" s="21">
        <v>131.88360002293015</v>
      </c>
      <c r="F24" s="18">
        <v>119.31955961246526</v>
      </c>
      <c r="H24" s="6"/>
      <c r="I24" s="5"/>
      <c r="J24" s="5"/>
      <c r="K24" s="5"/>
      <c r="L24" s="5"/>
      <c r="M24" s="5"/>
      <c r="N24" s="5"/>
      <c r="O24" s="5"/>
      <c r="P24" s="5"/>
      <c r="Q24" s="6"/>
      <c r="R24" s="6"/>
      <c r="S24" s="6"/>
      <c r="T24" s="6"/>
    </row>
    <row r="25" spans="2:20" ht="12" customHeight="1">
      <c r="B25" s="19" t="s">
        <v>107</v>
      </c>
      <c r="C25" s="20">
        <v>11105564</v>
      </c>
      <c r="D25" s="20">
        <v>26381180</v>
      </c>
      <c r="E25" s="21">
        <v>137.54921406963211</v>
      </c>
      <c r="F25" s="18">
        <v>119.31955961246526</v>
      </c>
      <c r="H25" s="6"/>
      <c r="I25" s="5"/>
      <c r="J25" s="5"/>
      <c r="K25" s="5"/>
      <c r="L25" s="5"/>
      <c r="M25" s="5"/>
      <c r="N25" s="5"/>
      <c r="O25" s="5"/>
      <c r="P25" s="5"/>
      <c r="Q25" s="6"/>
      <c r="R25" s="6"/>
      <c r="S25" s="6"/>
      <c r="T25" s="6"/>
    </row>
    <row r="26" spans="2:20" ht="12" customHeight="1">
      <c r="B26" s="19" t="s">
        <v>112</v>
      </c>
      <c r="C26" s="20">
        <v>4755160</v>
      </c>
      <c r="D26" s="20">
        <v>11532650</v>
      </c>
      <c r="E26" s="21">
        <v>142.52916831399995</v>
      </c>
      <c r="F26" s="18">
        <v>119.31955961246526</v>
      </c>
      <c r="H26" s="6"/>
      <c r="I26" s="5"/>
      <c r="J26" s="5"/>
      <c r="K26" s="5"/>
      <c r="L26" s="5"/>
      <c r="M26" s="5"/>
      <c r="N26" s="5"/>
      <c r="O26" s="5"/>
      <c r="P26" s="5"/>
      <c r="Q26" s="6"/>
      <c r="R26" s="6"/>
      <c r="S26" s="6"/>
      <c r="T26" s="6"/>
    </row>
    <row r="27" spans="2:20" ht="12" customHeight="1">
      <c r="B27" s="19" t="s">
        <v>101</v>
      </c>
      <c r="C27" s="20">
        <v>10817817</v>
      </c>
      <c r="D27" s="20">
        <v>26649573</v>
      </c>
      <c r="E27" s="21">
        <v>146.34889830360413</v>
      </c>
      <c r="F27" s="18">
        <v>119.31955961246526</v>
      </c>
      <c r="I27" s="5"/>
      <c r="J27" s="5"/>
      <c r="K27" s="5"/>
      <c r="L27" s="5"/>
      <c r="M27" s="5"/>
      <c r="N27" s="5"/>
      <c r="O27" s="5"/>
      <c r="P27" s="5"/>
      <c r="Q27" s="6"/>
      <c r="R27" s="6"/>
      <c r="S27" s="6"/>
      <c r="T27" s="6"/>
    </row>
    <row r="28" spans="2:58" ht="12" customHeight="1">
      <c r="B28" s="19" t="s">
        <v>110</v>
      </c>
      <c r="C28" s="20">
        <v>22347692</v>
      </c>
      <c r="D28" s="20">
        <v>57081723</v>
      </c>
      <c r="E28" s="21">
        <v>155.42558488813967</v>
      </c>
      <c r="F28" s="18">
        <v>119.31955961246526</v>
      </c>
      <c r="I28" s="26"/>
      <c r="J28" s="26"/>
      <c r="K28" s="26"/>
      <c r="L28" s="26"/>
      <c r="M28" s="26"/>
      <c r="N28" s="26"/>
      <c r="O28" s="26"/>
      <c r="P28" s="2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row>
    <row r="29" spans="2:16" ht="12" customHeight="1">
      <c r="B29" s="19" t="s">
        <v>94</v>
      </c>
      <c r="C29" s="20">
        <v>4665369</v>
      </c>
      <c r="D29" s="20">
        <v>12393512</v>
      </c>
      <c r="E29" s="21">
        <v>165.6491265749826</v>
      </c>
      <c r="F29" s="18">
        <v>119.31955961246526</v>
      </c>
      <c r="I29" s="26"/>
      <c r="J29" s="26"/>
      <c r="K29" s="26"/>
      <c r="L29" s="26"/>
      <c r="M29" s="26"/>
      <c r="N29" s="26"/>
      <c r="O29" s="26"/>
      <c r="P29" s="26"/>
    </row>
    <row r="30" spans="2:16" ht="12" customHeight="1">
      <c r="B30" s="19" t="s">
        <v>98</v>
      </c>
      <c r="C30" s="20">
        <v>642078</v>
      </c>
      <c r="D30" s="20">
        <v>1942568</v>
      </c>
      <c r="E30" s="21">
        <v>202.5439276847984</v>
      </c>
      <c r="F30" s="18">
        <v>119.31955961246526</v>
      </c>
      <c r="I30" s="26"/>
      <c r="J30" s="26"/>
      <c r="K30" s="26"/>
      <c r="L30" s="26"/>
      <c r="M30" s="26"/>
      <c r="N30" s="26"/>
      <c r="O30" s="26"/>
      <c r="P30" s="26"/>
    </row>
    <row r="31" spans="2:16" ht="12" customHeight="1">
      <c r="B31" s="19" t="s">
        <v>105</v>
      </c>
      <c r="C31" s="20">
        <v>4554497</v>
      </c>
      <c r="D31" s="20">
        <v>13812577</v>
      </c>
      <c r="E31" s="21">
        <v>203.2733801339643</v>
      </c>
      <c r="F31" s="18">
        <v>119.31955961246526</v>
      </c>
      <c r="I31" s="26"/>
      <c r="J31" s="26"/>
      <c r="K31" s="26"/>
      <c r="L31" s="26"/>
      <c r="M31" s="26"/>
      <c r="N31" s="26"/>
      <c r="O31" s="26"/>
      <c r="P31" s="26"/>
    </row>
    <row r="32" spans="2:16" ht="12" customHeight="1">
      <c r="B32" s="19" t="s">
        <v>75</v>
      </c>
      <c r="C32" s="20">
        <v>9097359</v>
      </c>
      <c r="D32" s="20">
        <v>32405890</v>
      </c>
      <c r="E32" s="21">
        <v>256.2120611047668</v>
      </c>
      <c r="F32" s="18">
        <v>119.31955961246526</v>
      </c>
      <c r="I32" s="26"/>
      <c r="J32" s="26"/>
      <c r="K32" s="26"/>
      <c r="L32" s="26"/>
      <c r="M32" s="26"/>
      <c r="N32" s="26"/>
      <c r="O32" s="26"/>
      <c r="P32" s="26"/>
    </row>
    <row r="33" spans="5:16" ht="12.75">
      <c r="E33" s="27"/>
      <c r="F33" s="27"/>
      <c r="I33" s="26"/>
      <c r="J33" s="26"/>
      <c r="K33" s="26"/>
      <c r="L33" s="26"/>
      <c r="M33" s="26"/>
      <c r="N33" s="26"/>
      <c r="O33" s="26"/>
      <c r="P33" s="26"/>
    </row>
    <row r="34" spans="2:16" ht="12" customHeight="1">
      <c r="B34" s="28" t="s">
        <v>184</v>
      </c>
      <c r="C34" s="2"/>
      <c r="D34" s="2"/>
      <c r="E34" s="29"/>
      <c r="F34" s="29"/>
      <c r="G34" s="30"/>
      <c r="I34" s="26"/>
      <c r="J34" s="26"/>
      <c r="K34" s="26"/>
      <c r="L34" s="26"/>
      <c r="M34" s="26"/>
      <c r="N34" s="26"/>
      <c r="O34" s="26"/>
      <c r="P34" s="26"/>
    </row>
    <row r="35" spans="4:16" ht="12" customHeight="1">
      <c r="D35" s="26"/>
      <c r="I35" s="26"/>
      <c r="J35" s="26"/>
      <c r="K35" s="26"/>
      <c r="L35" s="26"/>
      <c r="M35" s="26"/>
      <c r="N35" s="26"/>
      <c r="O35" s="26"/>
      <c r="P35" s="26"/>
    </row>
    <row r="36" spans="2:16" ht="12" customHeight="1">
      <c r="B36" s="26"/>
      <c r="C36" s="26"/>
      <c r="D36" s="26"/>
      <c r="I36" s="26"/>
      <c r="J36" s="26"/>
      <c r="K36" s="26"/>
      <c r="L36" s="26"/>
      <c r="M36" s="26"/>
      <c r="N36" s="26"/>
      <c r="O36" s="26"/>
      <c r="P36" s="26"/>
    </row>
    <row r="37" spans="2:16" ht="12" customHeight="1">
      <c r="B37" s="26"/>
      <c r="D37" s="30"/>
      <c r="E37" s="26"/>
      <c r="F37" s="26"/>
      <c r="G37" s="26"/>
      <c r="I37" s="26"/>
      <c r="J37" s="26"/>
      <c r="K37" s="26"/>
      <c r="L37" s="26"/>
      <c r="M37" s="26"/>
      <c r="N37" s="26"/>
      <c r="O37" s="26"/>
      <c r="P37" s="26"/>
    </row>
    <row r="38" spans="2:16" ht="12" customHeight="1">
      <c r="B38" s="26"/>
      <c r="C38" s="26"/>
      <c r="D38" s="26"/>
      <c r="E38" s="26"/>
      <c r="F38" s="26"/>
      <c r="G38" s="26"/>
      <c r="H38" s="26"/>
      <c r="I38" s="26"/>
      <c r="J38" s="26"/>
      <c r="K38" s="26"/>
      <c r="L38" s="26"/>
      <c r="M38" s="26"/>
      <c r="N38" s="26"/>
      <c r="O38" s="26"/>
      <c r="P38" s="26"/>
    </row>
    <row r="39" spans="2:16" ht="11.25" customHeight="1">
      <c r="B39" s="26"/>
      <c r="C39" s="26"/>
      <c r="D39" s="26"/>
      <c r="F39" s="31"/>
      <c r="H39" s="26"/>
      <c r="I39" s="26"/>
      <c r="J39" s="26"/>
      <c r="K39" s="26"/>
      <c r="L39" s="26"/>
      <c r="M39" s="26"/>
      <c r="N39" s="26"/>
      <c r="O39" s="26"/>
      <c r="P39" s="26"/>
    </row>
    <row r="40" spans="2:16" ht="12.75">
      <c r="B40" s="26"/>
      <c r="C40" s="26"/>
      <c r="D40" s="26"/>
      <c r="F40" s="31"/>
      <c r="I40" s="26"/>
      <c r="J40" s="26"/>
      <c r="K40" s="26"/>
      <c r="L40" s="26"/>
      <c r="M40" s="26"/>
      <c r="N40" s="26"/>
      <c r="O40" s="26"/>
      <c r="P40" s="26"/>
    </row>
    <row r="41" spans="2:16" ht="12.75">
      <c r="B41" s="26"/>
      <c r="C41" s="26"/>
      <c r="D41" s="26"/>
      <c r="I41" s="26"/>
      <c r="J41" s="26"/>
      <c r="K41" s="26"/>
      <c r="L41" s="26"/>
      <c r="M41" s="26"/>
      <c r="N41" s="26"/>
      <c r="O41" s="26"/>
      <c r="P41" s="26"/>
    </row>
    <row r="42" ht="12.75"/>
    <row r="43" ht="12.75"/>
    <row r="44" ht="12.75"/>
    <row r="45" ht="12.75"/>
    <row r="46" ht="12.75">
      <c r="B46" s="32"/>
    </row>
  </sheetData>
  <printOptions/>
  <pageMargins left="0.44431372549019615" right="0.44431372549019615" top="0.44431372549019615" bottom="0.44431372549019615" header="0.5098039215686275" footer="0.509803921568627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P41"/>
  <sheetViews>
    <sheetView workbookViewId="0" topLeftCell="A1">
      <selection activeCell="M32" sqref="M32"/>
    </sheetView>
  </sheetViews>
  <sheetFormatPr defaultColWidth="9.125" defaultRowHeight="12.75"/>
  <cols>
    <col min="1" max="1" width="9.125" style="6" customWidth="1"/>
    <col min="2" max="2" width="5.375" style="6" customWidth="1"/>
    <col min="3" max="3" width="8.375" style="6" customWidth="1"/>
    <col min="4" max="4" width="30.125" style="6" customWidth="1"/>
    <col min="5" max="7" width="10.375" style="6" customWidth="1"/>
    <col min="8" max="8" width="10.875" style="6" customWidth="1"/>
    <col min="9" max="10" width="10.75390625" style="6" customWidth="1"/>
    <col min="11" max="12" width="9.125" style="6" customWidth="1"/>
    <col min="13" max="16384" width="9.125" style="6" customWidth="1"/>
  </cols>
  <sheetData>
    <row r="1" spans="2:10" ht="16.5" customHeight="1">
      <c r="B1" s="355" t="s">
        <v>262</v>
      </c>
      <c r="C1" s="355"/>
      <c r="D1" s="355"/>
      <c r="E1" s="355"/>
      <c r="F1" s="355"/>
      <c r="G1" s="355"/>
      <c r="H1" s="355"/>
      <c r="I1" s="355"/>
      <c r="J1" s="355"/>
    </row>
    <row r="2" ht="16.5" customHeight="1"/>
    <row r="3" spans="2:10" ht="24" customHeight="1">
      <c r="B3" s="332" t="s">
        <v>27</v>
      </c>
      <c r="C3" s="350" t="s">
        <v>0</v>
      </c>
      <c r="D3" s="347" t="s">
        <v>26</v>
      </c>
      <c r="E3" s="350" t="s">
        <v>156</v>
      </c>
      <c r="F3" s="333"/>
      <c r="G3" s="333"/>
      <c r="H3" s="331"/>
      <c r="I3" s="350" t="s">
        <v>157</v>
      </c>
      <c r="J3" s="333"/>
    </row>
    <row r="4" spans="2:10" ht="20.25" customHeight="1">
      <c r="B4" s="353"/>
      <c r="C4" s="351"/>
      <c r="D4" s="348"/>
      <c r="E4" s="130" t="s">
        <v>132</v>
      </c>
      <c r="F4" s="129" t="s">
        <v>154</v>
      </c>
      <c r="G4" s="219" t="s">
        <v>155</v>
      </c>
      <c r="H4" s="133" t="s">
        <v>132</v>
      </c>
      <c r="I4" s="351" t="s">
        <v>141</v>
      </c>
      <c r="J4" s="351" t="s">
        <v>257</v>
      </c>
    </row>
    <row r="5" spans="2:10" ht="38.25" customHeight="1">
      <c r="B5" s="354"/>
      <c r="C5" s="352"/>
      <c r="D5" s="349"/>
      <c r="E5" s="352" t="s">
        <v>153</v>
      </c>
      <c r="F5" s="356"/>
      <c r="G5" s="357"/>
      <c r="H5" s="134" t="s">
        <v>257</v>
      </c>
      <c r="I5" s="352"/>
      <c r="J5" s="352"/>
    </row>
    <row r="6" spans="2:12" ht="12.75" customHeight="1">
      <c r="B6" s="220">
        <v>1</v>
      </c>
      <c r="C6" s="221" t="s">
        <v>15</v>
      </c>
      <c r="D6" s="222" t="s">
        <v>217</v>
      </c>
      <c r="E6" s="223">
        <v>1967260.5</v>
      </c>
      <c r="F6" s="224">
        <v>1027193.9</v>
      </c>
      <c r="G6" s="225">
        <v>940066.6</v>
      </c>
      <c r="H6" s="226">
        <v>-13.365184770409611</v>
      </c>
      <c r="I6" s="224">
        <v>26953</v>
      </c>
      <c r="J6" s="227">
        <v>-20.75676947049657</v>
      </c>
      <c r="L6" s="236"/>
    </row>
    <row r="7" spans="2:10" ht="12.75" customHeight="1">
      <c r="B7" s="228">
        <v>2</v>
      </c>
      <c r="C7" s="229" t="s">
        <v>16</v>
      </c>
      <c r="D7" s="230" t="s">
        <v>214</v>
      </c>
      <c r="E7" s="231">
        <v>1893867.6</v>
      </c>
      <c r="F7" s="232">
        <v>1013417.1</v>
      </c>
      <c r="G7" s="233">
        <v>880450.5</v>
      </c>
      <c r="H7" s="234">
        <v>-7.854861552954584</v>
      </c>
      <c r="I7" s="232">
        <v>34035</v>
      </c>
      <c r="J7" s="235">
        <v>8.685933258821654</v>
      </c>
    </row>
    <row r="8" spans="2:10" ht="12.75" customHeight="1">
      <c r="B8" s="228">
        <v>3</v>
      </c>
      <c r="C8" s="229" t="s">
        <v>15</v>
      </c>
      <c r="D8" s="230" t="s">
        <v>259</v>
      </c>
      <c r="E8" s="231">
        <v>1507923.7</v>
      </c>
      <c r="F8" s="232">
        <v>776958.8</v>
      </c>
      <c r="G8" s="233">
        <v>730964.9</v>
      </c>
      <c r="H8" s="234">
        <v>-5.001154785771167</v>
      </c>
      <c r="I8" s="232">
        <v>58606</v>
      </c>
      <c r="J8" s="235">
        <v>-3.795265767096756</v>
      </c>
    </row>
    <row r="9" spans="2:10" ht="12.75" customHeight="1">
      <c r="B9" s="228">
        <v>4</v>
      </c>
      <c r="C9" s="229" t="s">
        <v>18</v>
      </c>
      <c r="D9" s="230" t="s">
        <v>215</v>
      </c>
      <c r="E9" s="231">
        <v>1445263.9</v>
      </c>
      <c r="F9" s="232">
        <v>718513.7</v>
      </c>
      <c r="G9" s="233">
        <v>726750.1</v>
      </c>
      <c r="H9" s="234">
        <v>-13.968817634874497</v>
      </c>
      <c r="I9" s="232">
        <v>16034</v>
      </c>
      <c r="J9" s="235">
        <v>-24.80772838116676</v>
      </c>
    </row>
    <row r="10" spans="2:13" ht="12.75" customHeight="1">
      <c r="B10" s="228">
        <v>5</v>
      </c>
      <c r="C10" s="229" t="s">
        <v>13</v>
      </c>
      <c r="D10" s="230" t="s">
        <v>260</v>
      </c>
      <c r="E10" s="231">
        <v>1051490</v>
      </c>
      <c r="F10" s="232">
        <v>495664</v>
      </c>
      <c r="G10" s="233">
        <v>555826</v>
      </c>
      <c r="H10" s="234">
        <v>-20.639029817064248</v>
      </c>
      <c r="I10" s="232">
        <v>25956</v>
      </c>
      <c r="J10" s="235">
        <v>-28.19917012448133</v>
      </c>
      <c r="M10" s="236"/>
    </row>
    <row r="11" spans="2:10" ht="12.75" customHeight="1">
      <c r="B11" s="228">
        <v>6</v>
      </c>
      <c r="C11" s="229" t="s">
        <v>19</v>
      </c>
      <c r="D11" s="230" t="s">
        <v>247</v>
      </c>
      <c r="E11" s="231">
        <v>969105</v>
      </c>
      <c r="F11" s="232">
        <v>495902</v>
      </c>
      <c r="G11" s="233">
        <v>473203</v>
      </c>
      <c r="H11" s="234">
        <v>-10.929159130012788</v>
      </c>
      <c r="I11" s="232">
        <v>13101</v>
      </c>
      <c r="J11" s="235">
        <v>-7.550631571519295</v>
      </c>
    </row>
    <row r="12" spans="2:10" ht="12.75" customHeight="1">
      <c r="B12" s="228">
        <v>7</v>
      </c>
      <c r="C12" s="229" t="s">
        <v>15</v>
      </c>
      <c r="D12" s="230" t="s">
        <v>78</v>
      </c>
      <c r="E12" s="231">
        <v>957802.5</v>
      </c>
      <c r="F12" s="232">
        <v>498618.7</v>
      </c>
      <c r="G12" s="233">
        <v>459183.8</v>
      </c>
      <c r="H12" s="234">
        <v>-0.9494781608544112</v>
      </c>
      <c r="I12" s="232">
        <v>39140</v>
      </c>
      <c r="J12" s="235">
        <v>-2.4888512419342756</v>
      </c>
    </row>
    <row r="13" spans="2:13" ht="12.75" customHeight="1">
      <c r="B13" s="228">
        <v>8</v>
      </c>
      <c r="C13" s="229" t="s">
        <v>8</v>
      </c>
      <c r="D13" s="230" t="s">
        <v>227</v>
      </c>
      <c r="E13" s="231">
        <v>721398</v>
      </c>
      <c r="F13" s="232">
        <v>395554</v>
      </c>
      <c r="G13" s="233">
        <v>325844</v>
      </c>
      <c r="H13" s="234">
        <v>-3.433126518482821</v>
      </c>
      <c r="I13" s="232">
        <v>31531</v>
      </c>
      <c r="J13" s="235">
        <v>-0.3098422333934092</v>
      </c>
      <c r="M13" s="236"/>
    </row>
    <row r="14" spans="2:10" ht="12.75" customHeight="1">
      <c r="B14" s="228">
        <v>9</v>
      </c>
      <c r="C14" s="229" t="s">
        <v>13</v>
      </c>
      <c r="D14" s="230" t="s">
        <v>229</v>
      </c>
      <c r="E14" s="231">
        <v>621146</v>
      </c>
      <c r="F14" s="232">
        <v>328127</v>
      </c>
      <c r="G14" s="233">
        <v>293019</v>
      </c>
      <c r="H14" s="234">
        <v>-10.377336711549223</v>
      </c>
      <c r="I14" s="232">
        <v>20016</v>
      </c>
      <c r="J14" s="235">
        <v>-8.318065225357273</v>
      </c>
    </row>
    <row r="15" spans="2:10" ht="12.75" customHeight="1">
      <c r="B15" s="228">
        <v>10</v>
      </c>
      <c r="C15" s="229" t="s">
        <v>17</v>
      </c>
      <c r="D15" s="230" t="s">
        <v>216</v>
      </c>
      <c r="E15" s="231">
        <v>546158.3</v>
      </c>
      <c r="F15" s="232">
        <v>285041.1</v>
      </c>
      <c r="G15" s="233">
        <v>261117.2</v>
      </c>
      <c r="H15" s="234">
        <v>13.016374968210421</v>
      </c>
      <c r="I15" s="232">
        <v>13934</v>
      </c>
      <c r="J15" s="235">
        <v>-7.3537234042553195</v>
      </c>
    </row>
    <row r="16" spans="2:10" ht="12.75" customHeight="1">
      <c r="B16" s="228">
        <v>11</v>
      </c>
      <c r="C16" s="229" t="s">
        <v>15</v>
      </c>
      <c r="D16" s="230" t="s">
        <v>220</v>
      </c>
      <c r="E16" s="231">
        <v>266680.2</v>
      </c>
      <c r="F16" s="232">
        <v>149520.8</v>
      </c>
      <c r="G16" s="233">
        <v>117159.4</v>
      </c>
      <c r="H16" s="234">
        <v>53.93471805978214</v>
      </c>
      <c r="I16" s="232">
        <v>4084</v>
      </c>
      <c r="J16" s="235">
        <v>-6.672760511883002</v>
      </c>
    </row>
    <row r="17" spans="2:10" ht="12.75" customHeight="1">
      <c r="B17" s="228">
        <v>12</v>
      </c>
      <c r="C17" s="229" t="s">
        <v>20</v>
      </c>
      <c r="D17" s="230" t="s">
        <v>80</v>
      </c>
      <c r="E17" s="231">
        <v>239919</v>
      </c>
      <c r="F17" s="232">
        <v>134672</v>
      </c>
      <c r="G17" s="233">
        <v>105247</v>
      </c>
      <c r="H17" s="234">
        <v>7.6169159138415266</v>
      </c>
      <c r="I17" s="232">
        <v>10339</v>
      </c>
      <c r="J17" s="235">
        <v>8.637175580540092</v>
      </c>
    </row>
    <row r="18" spans="2:13" ht="12.75" customHeight="1">
      <c r="B18" s="228">
        <v>13</v>
      </c>
      <c r="C18" s="229" t="s">
        <v>15</v>
      </c>
      <c r="D18" s="230" t="s">
        <v>261</v>
      </c>
      <c r="E18" s="231">
        <v>193822.5</v>
      </c>
      <c r="F18" s="232">
        <v>103313.5</v>
      </c>
      <c r="G18" s="233">
        <v>90508.9</v>
      </c>
      <c r="H18" s="234">
        <v>-17.05481193142282</v>
      </c>
      <c r="I18" s="232">
        <v>2772</v>
      </c>
      <c r="J18" s="235">
        <v>-28.886608517188307</v>
      </c>
      <c r="M18" s="236"/>
    </row>
    <row r="19" spans="2:10" ht="12.75" customHeight="1">
      <c r="B19" s="228">
        <v>14</v>
      </c>
      <c r="C19" s="229" t="s">
        <v>14</v>
      </c>
      <c r="D19" s="230" t="s">
        <v>226</v>
      </c>
      <c r="E19" s="231">
        <v>176056.9</v>
      </c>
      <c r="F19" s="232">
        <v>70646</v>
      </c>
      <c r="G19" s="233">
        <v>105410.9</v>
      </c>
      <c r="H19" s="234">
        <v>-0.055235696906474896</v>
      </c>
      <c r="I19" s="232">
        <v>4477</v>
      </c>
      <c r="J19" s="235">
        <v>-15.576089006222894</v>
      </c>
    </row>
    <row r="20" spans="2:10" ht="12.75" customHeight="1">
      <c r="B20" s="228">
        <v>15</v>
      </c>
      <c r="C20" s="229" t="s">
        <v>11</v>
      </c>
      <c r="D20" s="230" t="s">
        <v>219</v>
      </c>
      <c r="E20" s="231">
        <v>164156.8</v>
      </c>
      <c r="F20" s="232">
        <v>92023.4</v>
      </c>
      <c r="G20" s="233">
        <v>72133.4</v>
      </c>
      <c r="H20" s="234">
        <v>23.078030413222137</v>
      </c>
      <c r="I20" s="232">
        <v>2547</v>
      </c>
      <c r="J20" s="235">
        <v>-38.1044957472661</v>
      </c>
    </row>
    <row r="21" spans="2:13" ht="12.75" customHeight="1">
      <c r="B21" s="228">
        <v>16</v>
      </c>
      <c r="C21" s="229" t="s">
        <v>10</v>
      </c>
      <c r="D21" s="230" t="s">
        <v>236</v>
      </c>
      <c r="E21" s="231">
        <v>159842.2</v>
      </c>
      <c r="F21" s="232">
        <v>88157.2</v>
      </c>
      <c r="G21" s="233">
        <v>71685</v>
      </c>
      <c r="H21" s="234">
        <v>-9.401248209616686</v>
      </c>
      <c r="I21" s="232">
        <v>3183</v>
      </c>
      <c r="J21" s="235">
        <v>-45.177402686875645</v>
      </c>
      <c r="M21" s="236"/>
    </row>
    <row r="22" spans="2:10" ht="12.75" customHeight="1">
      <c r="B22" s="228">
        <v>17</v>
      </c>
      <c r="C22" s="229" t="s">
        <v>6</v>
      </c>
      <c r="D22" s="230" t="s">
        <v>224</v>
      </c>
      <c r="E22" s="231">
        <v>142382.2</v>
      </c>
      <c r="F22" s="232">
        <v>67416.7</v>
      </c>
      <c r="G22" s="233">
        <v>74965.4</v>
      </c>
      <c r="H22" s="234">
        <v>-1.3042088896929704</v>
      </c>
      <c r="I22" s="232">
        <v>6112</v>
      </c>
      <c r="J22" s="235">
        <v>-15.882191026699699</v>
      </c>
    </row>
    <row r="23" spans="2:16" ht="12.75" customHeight="1">
      <c r="B23" s="228">
        <v>18</v>
      </c>
      <c r="C23" s="229" t="s">
        <v>17</v>
      </c>
      <c r="D23" s="230" t="s">
        <v>218</v>
      </c>
      <c r="E23" s="231">
        <v>141892.8</v>
      </c>
      <c r="F23" s="232">
        <v>80221.5</v>
      </c>
      <c r="G23" s="233">
        <v>61671.2</v>
      </c>
      <c r="H23" s="234">
        <v>29.86948324150176</v>
      </c>
      <c r="I23" s="232">
        <v>6764</v>
      </c>
      <c r="J23" s="235">
        <v>-10.493582109302634</v>
      </c>
      <c r="M23" s="236"/>
      <c r="P23" s="236"/>
    </row>
    <row r="24" spans="2:16" ht="12.75" customHeight="1">
      <c r="B24" s="228">
        <v>19</v>
      </c>
      <c r="C24" s="229" t="s">
        <v>8</v>
      </c>
      <c r="D24" s="237" t="s">
        <v>222</v>
      </c>
      <c r="E24" s="231">
        <v>140456</v>
      </c>
      <c r="F24" s="232">
        <v>90175</v>
      </c>
      <c r="G24" s="233">
        <v>50281</v>
      </c>
      <c r="H24" s="234">
        <v>39.048825882073416</v>
      </c>
      <c r="I24" s="232">
        <v>4049</v>
      </c>
      <c r="J24" s="235">
        <v>-9.882038726908526</v>
      </c>
      <c r="P24" s="236"/>
    </row>
    <row r="25" spans="2:16" ht="12.75" customHeight="1">
      <c r="B25" s="238">
        <v>20</v>
      </c>
      <c r="C25" s="239" t="s">
        <v>21</v>
      </c>
      <c r="D25" s="240" t="s">
        <v>240</v>
      </c>
      <c r="E25" s="241">
        <v>133813.2</v>
      </c>
      <c r="F25" s="242">
        <v>57886.3</v>
      </c>
      <c r="G25" s="243">
        <v>75927</v>
      </c>
      <c r="H25" s="244">
        <v>6.350349300207436</v>
      </c>
      <c r="I25" s="242">
        <v>4611</v>
      </c>
      <c r="J25" s="245">
        <v>-22.49117498739284</v>
      </c>
      <c r="P25" s="236"/>
    </row>
    <row r="26" spans="2:10" ht="27.75" customHeight="1">
      <c r="B26" s="367" t="s">
        <v>162</v>
      </c>
      <c r="C26" s="367"/>
      <c r="D26" s="367"/>
      <c r="E26" s="367"/>
      <c r="F26" s="367"/>
      <c r="G26" s="367"/>
      <c r="H26" s="367"/>
      <c r="I26" s="367"/>
      <c r="J26" s="367"/>
    </row>
    <row r="27" spans="2:13" ht="15" customHeight="1">
      <c r="B27" s="329" t="s">
        <v>190</v>
      </c>
      <c r="C27" s="329"/>
      <c r="D27" s="329"/>
      <c r="E27" s="329"/>
      <c r="F27" s="329"/>
      <c r="G27" s="329"/>
      <c r="H27" s="329"/>
      <c r="I27" s="329"/>
      <c r="J27" s="329"/>
      <c r="M27" s="236"/>
    </row>
    <row r="28" spans="2:10" ht="15" customHeight="1">
      <c r="B28" s="225"/>
      <c r="C28" s="246"/>
      <c r="D28" s="247"/>
      <c r="E28" s="225"/>
      <c r="F28" s="225"/>
      <c r="G28" s="225"/>
      <c r="H28" s="248"/>
      <c r="I28" s="249"/>
      <c r="J28" s="248"/>
    </row>
    <row r="29" spans="2:10" ht="15" customHeight="1">
      <c r="B29" s="225"/>
      <c r="C29" s="250"/>
      <c r="D29" s="247"/>
      <c r="E29" s="225"/>
      <c r="F29" s="225"/>
      <c r="G29" s="225"/>
      <c r="H29" s="248"/>
      <c r="I29" s="249"/>
      <c r="J29" s="248"/>
    </row>
    <row r="30" spans="2:10" ht="15" customHeight="1">
      <c r="B30" s="225"/>
      <c r="C30" s="250"/>
      <c r="D30" s="247"/>
      <c r="E30" s="225"/>
      <c r="F30" s="225"/>
      <c r="G30" s="225"/>
      <c r="H30" s="248"/>
      <c r="I30" s="249"/>
      <c r="J30" s="248"/>
    </row>
    <row r="31" spans="2:10" ht="12.75">
      <c r="B31" s="225"/>
      <c r="C31" s="250"/>
      <c r="D31" s="247"/>
      <c r="E31" s="225"/>
      <c r="F31" s="225"/>
      <c r="G31" s="225"/>
      <c r="H31" s="248"/>
      <c r="I31" s="249"/>
      <c r="J31" s="248"/>
    </row>
    <row r="32" spans="2:10" ht="12.75">
      <c r="B32" s="225"/>
      <c r="C32" s="250"/>
      <c r="D32" s="247"/>
      <c r="E32" s="225"/>
      <c r="F32" s="225"/>
      <c r="G32" s="225"/>
      <c r="H32" s="248"/>
      <c r="I32" s="249"/>
      <c r="J32" s="248"/>
    </row>
    <row r="33" spans="2:10" ht="12.75">
      <c r="B33" s="225"/>
      <c r="C33" s="250"/>
      <c r="D33" s="247"/>
      <c r="E33" s="225"/>
      <c r="F33" s="225"/>
      <c r="G33" s="225"/>
      <c r="H33" s="248"/>
      <c r="I33" s="249"/>
      <c r="J33" s="248"/>
    </row>
    <row r="34" spans="2:10" ht="12.75">
      <c r="B34" s="225"/>
      <c r="C34" s="250"/>
      <c r="D34" s="247"/>
      <c r="E34" s="225"/>
      <c r="F34" s="225"/>
      <c r="G34" s="225"/>
      <c r="H34" s="248"/>
      <c r="I34" s="225"/>
      <c r="J34" s="248"/>
    </row>
    <row r="35" spans="2:10" ht="12.75">
      <c r="B35" s="225"/>
      <c r="C35" s="250"/>
      <c r="D35" s="247"/>
      <c r="E35" s="225"/>
      <c r="F35" s="225"/>
      <c r="G35" s="225"/>
      <c r="H35" s="248"/>
      <c r="I35" s="225"/>
      <c r="J35" s="248"/>
    </row>
    <row r="36" spans="2:10" ht="12.75">
      <c r="B36" s="225"/>
      <c r="C36" s="250"/>
      <c r="D36" s="247"/>
      <c r="E36" s="225"/>
      <c r="F36" s="225"/>
      <c r="G36" s="225"/>
      <c r="H36" s="248"/>
      <c r="I36" s="249"/>
      <c r="J36" s="248"/>
    </row>
    <row r="37" spans="2:10" ht="12.75">
      <c r="B37" s="225"/>
      <c r="C37" s="250"/>
      <c r="D37" s="247"/>
      <c r="E37" s="225"/>
      <c r="F37" s="225"/>
      <c r="G37" s="225"/>
      <c r="H37" s="248"/>
      <c r="I37" s="249"/>
      <c r="J37" s="248"/>
    </row>
    <row r="38" spans="2:10" ht="12.75">
      <c r="B38" s="225"/>
      <c r="C38" s="250"/>
      <c r="D38" s="247"/>
      <c r="E38" s="225"/>
      <c r="F38" s="225"/>
      <c r="G38" s="225"/>
      <c r="H38" s="248"/>
      <c r="I38" s="249"/>
      <c r="J38" s="248"/>
    </row>
    <row r="39" spans="2:10" ht="12.75">
      <c r="B39" s="225"/>
      <c r="C39" s="250"/>
      <c r="D39" s="247"/>
      <c r="E39" s="225"/>
      <c r="F39" s="225"/>
      <c r="G39" s="225"/>
      <c r="H39" s="248"/>
      <c r="I39" s="249"/>
      <c r="J39" s="248"/>
    </row>
    <row r="40" spans="2:10" ht="12.75">
      <c r="B40" s="225"/>
      <c r="C40" s="250"/>
      <c r="D40" s="247"/>
      <c r="E40" s="225"/>
      <c r="F40" s="225"/>
      <c r="G40" s="225"/>
      <c r="H40" s="248"/>
      <c r="I40" s="249"/>
      <c r="J40" s="248"/>
    </row>
    <row r="41" spans="2:10" ht="12.75">
      <c r="B41" s="225"/>
      <c r="C41" s="250"/>
      <c r="D41" s="247"/>
      <c r="E41" s="225"/>
      <c r="F41" s="225"/>
      <c r="G41" s="225"/>
      <c r="H41" s="248"/>
      <c r="I41" s="249"/>
      <c r="J41" s="248"/>
    </row>
  </sheetData>
  <mergeCells count="11">
    <mergeCell ref="B27:J27"/>
    <mergeCell ref="B1:J1"/>
    <mergeCell ref="D3:D5"/>
    <mergeCell ref="B3:B5"/>
    <mergeCell ref="C3:C5"/>
    <mergeCell ref="E5:G5"/>
    <mergeCell ref="E3:H3"/>
    <mergeCell ref="I3:J3"/>
    <mergeCell ref="I4:I5"/>
    <mergeCell ref="J4:J5"/>
    <mergeCell ref="B26:J26"/>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29499-F647-4CCA-B96E-708293D13F58}">
  <sheetPr>
    <tabColor rgb="FFFFC000"/>
  </sheetPr>
  <dimension ref="B4:U24"/>
  <sheetViews>
    <sheetView showGridLines="0" workbookViewId="0" topLeftCell="A1">
      <selection activeCell="D24" sqref="D24"/>
    </sheetView>
  </sheetViews>
  <sheetFormatPr defaultColWidth="9.125" defaultRowHeight="12.75"/>
  <cols>
    <col min="1" max="2" width="9.125" style="4" customWidth="1"/>
    <col min="3" max="3" width="9.375" style="4" bestFit="1" customWidth="1"/>
    <col min="4" max="5" width="9.25390625" style="4" bestFit="1" customWidth="1"/>
    <col min="6" max="7" width="7.625" style="4" bestFit="1" customWidth="1"/>
    <col min="8" max="8" width="9.25390625" style="4" bestFit="1" customWidth="1"/>
    <col min="9" max="9" width="7.625" style="4" bestFit="1" customWidth="1"/>
    <col min="10" max="10" width="9.125" style="4" customWidth="1"/>
    <col min="11" max="11" width="10.875" style="4" bestFit="1" customWidth="1"/>
    <col min="12" max="12" width="9.125" style="4" customWidth="1"/>
    <col min="13" max="13" width="7.625" style="4" bestFit="1" customWidth="1"/>
    <col min="14" max="14" width="9.25390625" style="4" bestFit="1" customWidth="1"/>
    <col min="15" max="16" width="7.625" style="4" bestFit="1" customWidth="1"/>
    <col min="17" max="17" width="9.25390625" style="4" bestFit="1" customWidth="1"/>
    <col min="18" max="18" width="7.625" style="4" bestFit="1" customWidth="1"/>
    <col min="19" max="19" width="9.125" style="4" customWidth="1"/>
    <col min="20" max="20" width="11.875" style="4" bestFit="1" customWidth="1"/>
    <col min="21" max="21" width="10.125" style="4" bestFit="1" customWidth="1"/>
    <col min="22" max="16384" width="9.125" style="4" customWidth="1"/>
  </cols>
  <sheetData>
    <row r="1" ht="12.75"/>
    <row r="2" ht="12.75"/>
    <row r="3" ht="12.75"/>
    <row r="4" ht="12.75">
      <c r="B4" s="46" t="s">
        <v>269</v>
      </c>
    </row>
    <row r="5" ht="12.75">
      <c r="B5" s="1" t="s">
        <v>181</v>
      </c>
    </row>
    <row r="6" ht="12.75"/>
    <row r="7" ht="12.75"/>
    <row r="8" ht="12.75">
      <c r="B8" s="28" t="s">
        <v>191</v>
      </c>
    </row>
    <row r="9" ht="12.75"/>
    <row r="10" ht="12.75"/>
    <row r="11" ht="12.75"/>
    <row r="12" ht="12.75"/>
    <row r="13" ht="12.75"/>
    <row r="14" ht="12.75"/>
    <row r="15" spans="3:21" ht="12.75">
      <c r="C15" s="252"/>
      <c r="D15" s="369" t="s">
        <v>173</v>
      </c>
      <c r="E15" s="369"/>
      <c r="F15" s="369"/>
      <c r="G15" s="368" t="s">
        <v>174</v>
      </c>
      <c r="H15" s="368"/>
      <c r="I15" s="368"/>
      <c r="J15" s="368" t="s">
        <v>175</v>
      </c>
      <c r="K15" s="368"/>
      <c r="L15" s="368"/>
      <c r="M15" s="368" t="s">
        <v>176</v>
      </c>
      <c r="N15" s="368"/>
      <c r="O15" s="368"/>
      <c r="P15" s="368" t="s">
        <v>177</v>
      </c>
      <c r="Q15" s="368"/>
      <c r="R15" s="368"/>
      <c r="S15" s="368" t="s">
        <v>178</v>
      </c>
      <c r="T15" s="368"/>
      <c r="U15" s="368"/>
    </row>
    <row r="16" spans="3:21" ht="12.75">
      <c r="C16" s="252"/>
      <c r="D16" s="255">
        <v>2012</v>
      </c>
      <c r="E16" s="255">
        <v>2021</v>
      </c>
      <c r="F16" s="255">
        <v>2022</v>
      </c>
      <c r="G16" s="255">
        <v>2012</v>
      </c>
      <c r="H16" s="255">
        <v>2021</v>
      </c>
      <c r="I16" s="255">
        <v>2022</v>
      </c>
      <c r="J16" s="255">
        <v>2012</v>
      </c>
      <c r="K16" s="255">
        <v>2021</v>
      </c>
      <c r="L16" s="255">
        <v>2022</v>
      </c>
      <c r="M16" s="255">
        <v>2012</v>
      </c>
      <c r="N16" s="255">
        <v>2021</v>
      </c>
      <c r="O16" s="255">
        <v>2022</v>
      </c>
      <c r="P16" s="255">
        <v>2012</v>
      </c>
      <c r="Q16" s="255">
        <v>2021</v>
      </c>
      <c r="R16" s="255">
        <v>2022</v>
      </c>
      <c r="S16" s="255">
        <v>2012</v>
      </c>
      <c r="T16" s="255">
        <v>2021</v>
      </c>
      <c r="U16" s="255">
        <v>2022</v>
      </c>
    </row>
    <row r="17" spans="3:21" ht="12.75">
      <c r="C17" s="251" t="s">
        <v>56</v>
      </c>
      <c r="D17" s="251">
        <v>78592</v>
      </c>
      <c r="E17" s="252">
        <v>52719</v>
      </c>
      <c r="F17" s="253">
        <v>51282</v>
      </c>
      <c r="G17" s="253">
        <v>186928</v>
      </c>
      <c r="H17" s="252">
        <v>208364</v>
      </c>
      <c r="I17" s="253">
        <v>192301</v>
      </c>
      <c r="J17" s="253">
        <v>100340</v>
      </c>
      <c r="K17" s="252">
        <v>105708</v>
      </c>
      <c r="L17" s="253">
        <v>94371</v>
      </c>
      <c r="M17" s="253">
        <v>7268</v>
      </c>
      <c r="N17" s="252">
        <v>9366</v>
      </c>
      <c r="O17" s="253">
        <v>11915</v>
      </c>
      <c r="P17" s="253">
        <v>31575</v>
      </c>
      <c r="Q17" s="252">
        <v>26937</v>
      </c>
      <c r="R17" s="253">
        <v>27487</v>
      </c>
      <c r="S17" s="253">
        <v>49102</v>
      </c>
      <c r="T17" s="252">
        <v>78513</v>
      </c>
      <c r="U17" s="253">
        <v>67751</v>
      </c>
    </row>
    <row r="18" spans="3:21" ht="12.75">
      <c r="C18" s="251" t="s">
        <v>58</v>
      </c>
      <c r="D18" s="251">
        <v>37187</v>
      </c>
      <c r="E18" s="252">
        <v>112288</v>
      </c>
      <c r="F18" s="253">
        <v>75285</v>
      </c>
      <c r="G18" s="253">
        <v>279031</v>
      </c>
      <c r="H18" s="252">
        <v>433444</v>
      </c>
      <c r="I18" s="253">
        <v>363114</v>
      </c>
      <c r="J18" s="253">
        <v>837349</v>
      </c>
      <c r="K18" s="252">
        <v>1166439</v>
      </c>
      <c r="L18" s="253">
        <v>1095172</v>
      </c>
      <c r="M18" s="253">
        <v>358413</v>
      </c>
      <c r="N18" s="252">
        <v>480054</v>
      </c>
      <c r="O18" s="253">
        <v>456393</v>
      </c>
      <c r="P18" s="253">
        <v>153997</v>
      </c>
      <c r="Q18" s="252">
        <v>148537</v>
      </c>
      <c r="R18" s="253">
        <v>151297</v>
      </c>
      <c r="S18" s="253">
        <v>45545</v>
      </c>
      <c r="T18" s="252">
        <v>37927</v>
      </c>
      <c r="U18" s="253">
        <v>39004</v>
      </c>
    </row>
    <row r="19" spans="3:21" ht="12.75">
      <c r="C19" s="251" t="s">
        <v>57</v>
      </c>
      <c r="D19" s="251">
        <v>16918</v>
      </c>
      <c r="E19" s="252">
        <v>6731</v>
      </c>
      <c r="F19" s="253">
        <v>8414</v>
      </c>
      <c r="G19" s="253">
        <v>203002</v>
      </c>
      <c r="H19" s="252">
        <v>246256</v>
      </c>
      <c r="I19" s="253">
        <v>204113</v>
      </c>
      <c r="J19" s="253">
        <v>345631</v>
      </c>
      <c r="K19" s="252">
        <v>502708</v>
      </c>
      <c r="L19" s="253">
        <v>413107</v>
      </c>
      <c r="M19" s="253">
        <v>126000</v>
      </c>
      <c r="N19" s="252">
        <v>154482</v>
      </c>
      <c r="O19" s="253">
        <v>146887</v>
      </c>
      <c r="P19" s="253">
        <v>183954</v>
      </c>
      <c r="Q19" s="252">
        <v>337779</v>
      </c>
      <c r="R19" s="253">
        <v>241645</v>
      </c>
      <c r="S19" s="253">
        <v>8473921</v>
      </c>
      <c r="T19" s="252">
        <v>11255640</v>
      </c>
      <c r="U19" s="253">
        <v>10442396</v>
      </c>
    </row>
    <row r="20" spans="3:21" ht="12.75">
      <c r="C20" s="252" t="s">
        <v>179</v>
      </c>
      <c r="D20" s="252">
        <v>132697</v>
      </c>
      <c r="E20" s="252">
        <v>171738</v>
      </c>
      <c r="F20" s="253">
        <v>134981</v>
      </c>
      <c r="G20" s="253">
        <v>668961</v>
      </c>
      <c r="H20" s="252">
        <v>888064</v>
      </c>
      <c r="I20" s="253">
        <v>759528</v>
      </c>
      <c r="J20" s="253">
        <v>1283320</v>
      </c>
      <c r="K20" s="252">
        <v>1774854</v>
      </c>
      <c r="L20" s="253">
        <v>1602649</v>
      </c>
      <c r="M20" s="253">
        <v>491681</v>
      </c>
      <c r="N20" s="252">
        <v>643902</v>
      </c>
      <c r="O20" s="253">
        <v>615195</v>
      </c>
      <c r="P20" s="253">
        <v>369526</v>
      </c>
      <c r="Q20" s="252">
        <v>513252</v>
      </c>
      <c r="R20" s="253">
        <v>420429</v>
      </c>
      <c r="S20" s="253">
        <v>8568568</v>
      </c>
      <c r="T20" s="252">
        <v>11372080</v>
      </c>
      <c r="U20" s="253">
        <v>10549151</v>
      </c>
    </row>
    <row r="21" ht="12.75"/>
    <row r="22" spans="4:21" ht="12.75">
      <c r="D22" s="91">
        <f>D17/D$20</f>
        <v>0.5922665923118081</v>
      </c>
      <c r="E22" s="91">
        <f aca="true" t="shared" si="0" ref="E22:U24">E17/E$20</f>
        <v>0.30697341298955383</v>
      </c>
      <c r="F22" s="91">
        <f t="shared" si="0"/>
        <v>0.37992013690815746</v>
      </c>
      <c r="G22" s="91">
        <f t="shared" si="0"/>
        <v>0.27943034048322696</v>
      </c>
      <c r="H22" s="91">
        <f t="shared" si="0"/>
        <v>0.23462723407321995</v>
      </c>
      <c r="I22" s="91">
        <f t="shared" si="0"/>
        <v>0.2531848727104202</v>
      </c>
      <c r="J22" s="91">
        <f t="shared" si="0"/>
        <v>0.07818782532805536</v>
      </c>
      <c r="K22" s="91">
        <f t="shared" si="0"/>
        <v>0.05955870172983242</v>
      </c>
      <c r="L22" s="91">
        <f t="shared" si="0"/>
        <v>0.05888438454084456</v>
      </c>
      <c r="M22" s="91">
        <f t="shared" si="0"/>
        <v>0.014781941950166877</v>
      </c>
      <c r="N22" s="91">
        <f t="shared" si="0"/>
        <v>0.014545691735698911</v>
      </c>
      <c r="O22" s="91">
        <f t="shared" si="0"/>
        <v>0.019367842716537034</v>
      </c>
      <c r="P22" s="91">
        <f t="shared" si="0"/>
        <v>0.08544730276083415</v>
      </c>
      <c r="Q22" s="91">
        <f t="shared" si="0"/>
        <v>0.052482990811531176</v>
      </c>
      <c r="R22" s="91">
        <f t="shared" si="0"/>
        <v>0.065378458669597</v>
      </c>
      <c r="S22" s="91">
        <f t="shared" si="0"/>
        <v>0.005730479118564502</v>
      </c>
      <c r="T22" s="91">
        <f t="shared" si="0"/>
        <v>0.006904014041406673</v>
      </c>
      <c r="U22" s="91">
        <f t="shared" si="0"/>
        <v>0.006422412571400296</v>
      </c>
    </row>
    <row r="23" spans="4:21" ht="12.75">
      <c r="D23" s="91">
        <f aca="true" t="shared" si="1" ref="D23:S24">D18/D$20</f>
        <v>0.2802399451381719</v>
      </c>
      <c r="E23" s="91">
        <f t="shared" si="1"/>
        <v>0.6538331644714623</v>
      </c>
      <c r="F23" s="91">
        <f t="shared" si="1"/>
        <v>0.5577451641342115</v>
      </c>
      <c r="G23" s="91">
        <f t="shared" si="1"/>
        <v>0.4171110124506511</v>
      </c>
      <c r="H23" s="91">
        <f t="shared" si="1"/>
        <v>0.4880774358604785</v>
      </c>
      <c r="I23" s="91">
        <f t="shared" si="1"/>
        <v>0.4780784908522135</v>
      </c>
      <c r="J23" s="91">
        <f t="shared" si="1"/>
        <v>0.6524865193404606</v>
      </c>
      <c r="K23" s="91">
        <f t="shared" si="1"/>
        <v>0.6572027896379082</v>
      </c>
      <c r="L23" s="91">
        <f t="shared" si="1"/>
        <v>0.6833511267907071</v>
      </c>
      <c r="M23" s="91">
        <f t="shared" si="1"/>
        <v>0.7289543423479858</v>
      </c>
      <c r="N23" s="91">
        <f t="shared" si="1"/>
        <v>0.7455389174128982</v>
      </c>
      <c r="O23" s="91">
        <f t="shared" si="1"/>
        <v>0.7418672128349548</v>
      </c>
      <c r="P23" s="91">
        <f t="shared" si="1"/>
        <v>0.4167419883851204</v>
      </c>
      <c r="Q23" s="91">
        <f t="shared" si="1"/>
        <v>0.28940364577244704</v>
      </c>
      <c r="R23" s="91">
        <f t="shared" si="1"/>
        <v>0.35986337764521475</v>
      </c>
      <c r="S23" s="91">
        <f t="shared" si="1"/>
        <v>0.00531535724522464</v>
      </c>
      <c r="T23" s="91">
        <f t="shared" si="0"/>
        <v>0.003335097888864658</v>
      </c>
      <c r="U23" s="91">
        <f t="shared" si="0"/>
        <v>0.0036973591524095163</v>
      </c>
    </row>
    <row r="24" spans="4:21" ht="12.75">
      <c r="D24" s="91">
        <f t="shared" si="1"/>
        <v>0.12749346255001998</v>
      </c>
      <c r="E24" s="91">
        <f t="shared" si="0"/>
        <v>0.0391934225389838</v>
      </c>
      <c r="F24" s="91">
        <f t="shared" si="0"/>
        <v>0.06233469895763107</v>
      </c>
      <c r="G24" s="91">
        <f t="shared" si="0"/>
        <v>0.30345864706612197</v>
      </c>
      <c r="H24" s="91">
        <f t="shared" si="0"/>
        <v>0.2772953300663015</v>
      </c>
      <c r="I24" s="91">
        <f t="shared" si="0"/>
        <v>0.26873663643736634</v>
      </c>
      <c r="J24" s="91">
        <f t="shared" si="0"/>
        <v>0.26932565533148395</v>
      </c>
      <c r="K24" s="91">
        <f t="shared" si="0"/>
        <v>0.2832390720588848</v>
      </c>
      <c r="L24" s="91">
        <f t="shared" si="0"/>
        <v>0.25776511263539303</v>
      </c>
      <c r="M24" s="91">
        <f t="shared" si="0"/>
        <v>0.25626371570184736</v>
      </c>
      <c r="N24" s="91">
        <f t="shared" si="0"/>
        <v>0.23991539085140284</v>
      </c>
      <c r="O24" s="91">
        <f t="shared" si="0"/>
        <v>0.2387649444485082</v>
      </c>
      <c r="P24" s="91">
        <f t="shared" si="0"/>
        <v>0.49781070885404544</v>
      </c>
      <c r="Q24" s="91">
        <f t="shared" si="0"/>
        <v>0.6581153117766712</v>
      </c>
      <c r="R24" s="91">
        <f t="shared" si="0"/>
        <v>0.5747581636851882</v>
      </c>
      <c r="S24" s="91">
        <f t="shared" si="0"/>
        <v>0.9889541636362108</v>
      </c>
      <c r="T24" s="91">
        <f t="shared" si="0"/>
        <v>0.9897608880697286</v>
      </c>
      <c r="U24" s="91">
        <f t="shared" si="0"/>
        <v>0.9898802282761902</v>
      </c>
    </row>
  </sheetData>
  <mergeCells count="6">
    <mergeCell ref="S15:U15"/>
    <mergeCell ref="D15:F15"/>
    <mergeCell ref="G15:I15"/>
    <mergeCell ref="J15:L15"/>
    <mergeCell ref="M15:O15"/>
    <mergeCell ref="P15:R15"/>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29AF-7EC6-4A3A-B861-E32EBC639AA8}">
  <sheetPr>
    <tabColor rgb="FFFFC000"/>
  </sheetPr>
  <dimension ref="B3:U106"/>
  <sheetViews>
    <sheetView showGridLines="0" tabSelected="1" workbookViewId="0" topLeftCell="A1">
      <selection activeCell="C25" sqref="C25"/>
    </sheetView>
  </sheetViews>
  <sheetFormatPr defaultColWidth="9.125" defaultRowHeight="12.75"/>
  <cols>
    <col min="1" max="2" width="9.125" style="4" customWidth="1"/>
    <col min="3" max="3" width="15.375" style="4" customWidth="1"/>
    <col min="4" max="4" width="11.875" style="4" bestFit="1" customWidth="1"/>
    <col min="5" max="5" width="12.00390625" style="4" bestFit="1" customWidth="1"/>
    <col min="6" max="6" width="10.125" style="4" bestFit="1" customWidth="1"/>
    <col min="7" max="7" width="12.875" style="4" bestFit="1" customWidth="1"/>
    <col min="8" max="8" width="12.00390625" style="4" bestFit="1" customWidth="1"/>
    <col min="9" max="9" width="11.125" style="4" bestFit="1" customWidth="1"/>
    <col min="10" max="10" width="12.875" style="4" bestFit="1" customWidth="1"/>
    <col min="11" max="11" width="14.00390625" style="4" customWidth="1"/>
    <col min="12" max="12" width="11.125" style="4" bestFit="1" customWidth="1"/>
    <col min="13" max="13" width="12.875" style="4" bestFit="1" customWidth="1"/>
    <col min="14" max="14" width="13.125" style="4" customWidth="1"/>
    <col min="15" max="15" width="10.125" style="4" bestFit="1" customWidth="1"/>
    <col min="16" max="16" width="12.875" style="4" bestFit="1" customWidth="1"/>
    <col min="17" max="17" width="12.625" style="4" customWidth="1"/>
    <col min="18" max="18" width="11.125" style="4" bestFit="1" customWidth="1"/>
    <col min="19" max="20" width="12.875" style="4" bestFit="1" customWidth="1"/>
    <col min="21" max="16384" width="9.125" style="4" customWidth="1"/>
  </cols>
  <sheetData>
    <row r="1" ht="12.75"/>
    <row r="2" ht="12.75"/>
    <row r="3" ht="12.75">
      <c r="B3" s="46" t="s">
        <v>268</v>
      </c>
    </row>
    <row r="4" ht="12.75">
      <c r="B4" s="4" t="s">
        <v>180</v>
      </c>
    </row>
    <row r="5" ht="12.75"/>
    <row r="6" ht="12.75"/>
    <row r="7" ht="12.75">
      <c r="B7" s="28" t="s">
        <v>192</v>
      </c>
    </row>
    <row r="8" ht="12.75"/>
    <row r="9" ht="12.75"/>
    <row r="10" spans="2:21" ht="12.75">
      <c r="B10" s="251"/>
      <c r="C10" s="368" t="s">
        <v>173</v>
      </c>
      <c r="D10" s="368"/>
      <c r="E10" s="368"/>
      <c r="F10" s="368" t="s">
        <v>174</v>
      </c>
      <c r="G10" s="368"/>
      <c r="H10" s="368"/>
      <c r="I10" s="368" t="s">
        <v>175</v>
      </c>
      <c r="J10" s="368"/>
      <c r="K10" s="368"/>
      <c r="L10" s="368" t="s">
        <v>176</v>
      </c>
      <c r="M10" s="368"/>
      <c r="N10" s="368"/>
      <c r="O10" s="368" t="s">
        <v>177</v>
      </c>
      <c r="P10" s="368"/>
      <c r="Q10" s="368"/>
      <c r="R10" s="368" t="s">
        <v>178</v>
      </c>
      <c r="S10" s="368"/>
      <c r="T10" s="368"/>
      <c r="U10" s="254"/>
    </row>
    <row r="11" spans="2:21" ht="12.75">
      <c r="B11" s="251"/>
      <c r="C11" s="255">
        <v>2012</v>
      </c>
      <c r="D11" s="255">
        <v>2021</v>
      </c>
      <c r="E11" s="255">
        <v>2022</v>
      </c>
      <c r="F11" s="255">
        <v>2012</v>
      </c>
      <c r="G11" s="255">
        <v>2021</v>
      </c>
      <c r="H11" s="255">
        <v>2022</v>
      </c>
      <c r="I11" s="255">
        <v>2012</v>
      </c>
      <c r="J11" s="255">
        <v>2021</v>
      </c>
      <c r="K11" s="255">
        <v>2022</v>
      </c>
      <c r="L11" s="255">
        <v>2012</v>
      </c>
      <c r="M11" s="255">
        <v>2021</v>
      </c>
      <c r="N11" s="255">
        <v>2022</v>
      </c>
      <c r="O11" s="255">
        <v>2012</v>
      </c>
      <c r="P11" s="255">
        <v>2021</v>
      </c>
      <c r="Q11" s="255">
        <v>2022</v>
      </c>
      <c r="R11" s="255">
        <v>2012</v>
      </c>
      <c r="S11" s="255">
        <v>2021</v>
      </c>
      <c r="T11" s="255">
        <v>2022</v>
      </c>
      <c r="U11" s="254"/>
    </row>
    <row r="12" spans="2:21" ht="12.75">
      <c r="B12" s="251" t="s">
        <v>56</v>
      </c>
      <c r="C12" s="256">
        <v>22207167</v>
      </c>
      <c r="D12" s="251">
        <v>16054249</v>
      </c>
      <c r="E12" s="252">
        <v>25052270</v>
      </c>
      <c r="F12" s="256">
        <v>50001970</v>
      </c>
      <c r="G12" s="251">
        <v>19041017</v>
      </c>
      <c r="H12" s="252">
        <v>32436446</v>
      </c>
      <c r="I12" s="256">
        <v>54885141</v>
      </c>
      <c r="J12" s="251">
        <v>37783419</v>
      </c>
      <c r="K12" s="252">
        <v>57787763</v>
      </c>
      <c r="L12" s="256">
        <v>3910646</v>
      </c>
      <c r="M12" s="251">
        <v>4874451</v>
      </c>
      <c r="N12" s="252">
        <v>7108753</v>
      </c>
      <c r="O12" s="256">
        <v>4750669</v>
      </c>
      <c r="P12" s="251">
        <v>4387440</v>
      </c>
      <c r="Q12" s="252">
        <v>7022606</v>
      </c>
      <c r="R12" s="256">
        <v>4798345</v>
      </c>
      <c r="S12" s="251">
        <v>4160459</v>
      </c>
      <c r="T12" s="252">
        <v>6498343</v>
      </c>
      <c r="U12" s="254"/>
    </row>
    <row r="13" spans="2:21" ht="12.75">
      <c r="B13" s="251" t="s">
        <v>58</v>
      </c>
      <c r="C13" s="256">
        <v>3476155</v>
      </c>
      <c r="D13" s="251">
        <v>1192687</v>
      </c>
      <c r="E13" s="252">
        <v>2875032</v>
      </c>
      <c r="F13" s="256">
        <v>15609278</v>
      </c>
      <c r="G13" s="251">
        <v>5547554</v>
      </c>
      <c r="H13" s="252">
        <v>14500243</v>
      </c>
      <c r="I13" s="256">
        <v>76857327</v>
      </c>
      <c r="J13" s="251">
        <v>35769740</v>
      </c>
      <c r="K13" s="252">
        <v>84393441</v>
      </c>
      <c r="L13" s="256">
        <v>69277888</v>
      </c>
      <c r="M13" s="251">
        <v>44921038</v>
      </c>
      <c r="N13" s="252">
        <v>93139645</v>
      </c>
      <c r="O13" s="256">
        <v>37754545</v>
      </c>
      <c r="P13" s="251">
        <v>29351136</v>
      </c>
      <c r="Q13" s="252">
        <v>57178760</v>
      </c>
      <c r="R13" s="256">
        <v>31943598</v>
      </c>
      <c r="S13" s="251">
        <v>25068680</v>
      </c>
      <c r="T13" s="252">
        <v>47057894</v>
      </c>
      <c r="U13" s="254"/>
    </row>
    <row r="14" spans="2:21" ht="12.75">
      <c r="B14" s="251" t="s">
        <v>57</v>
      </c>
      <c r="C14" s="256">
        <v>4856346</v>
      </c>
      <c r="D14" s="251">
        <v>1560976</v>
      </c>
      <c r="E14" s="252">
        <v>4259958</v>
      </c>
      <c r="F14" s="256">
        <v>23924786</v>
      </c>
      <c r="G14" s="251">
        <v>6852237</v>
      </c>
      <c r="H14" s="252">
        <v>21944419</v>
      </c>
      <c r="I14" s="256">
        <v>50205998</v>
      </c>
      <c r="J14" s="251">
        <v>16527397</v>
      </c>
      <c r="K14" s="252">
        <v>46275866</v>
      </c>
      <c r="L14" s="256">
        <v>53694034</v>
      </c>
      <c r="M14" s="251">
        <v>23640120</v>
      </c>
      <c r="N14" s="252">
        <v>63198541</v>
      </c>
      <c r="O14" s="256">
        <v>47582136</v>
      </c>
      <c r="P14" s="251">
        <v>23329661</v>
      </c>
      <c r="Q14" s="252">
        <v>54936793</v>
      </c>
      <c r="R14" s="256">
        <v>183539724</v>
      </c>
      <c r="S14" s="251">
        <v>74486890</v>
      </c>
      <c r="T14" s="252">
        <v>192582777</v>
      </c>
      <c r="U14" s="254"/>
    </row>
    <row r="15" spans="2:21" ht="12.75">
      <c r="B15" s="252" t="s">
        <v>179</v>
      </c>
      <c r="C15" s="256">
        <v>30539668</v>
      </c>
      <c r="D15" s="251">
        <v>18807912</v>
      </c>
      <c r="E15" s="251">
        <v>32187260</v>
      </c>
      <c r="F15" s="256">
        <v>89536034</v>
      </c>
      <c r="G15" s="251">
        <v>31440808</v>
      </c>
      <c r="H15" s="251">
        <v>68881108</v>
      </c>
      <c r="I15" s="256">
        <v>181948466</v>
      </c>
      <c r="J15" s="251">
        <v>90080556</v>
      </c>
      <c r="K15" s="251">
        <v>188457070</v>
      </c>
      <c r="L15" s="256">
        <v>126882568</v>
      </c>
      <c r="M15" s="251">
        <v>73435609</v>
      </c>
      <c r="N15" s="251">
        <v>163446939</v>
      </c>
      <c r="O15" s="256">
        <v>90087350</v>
      </c>
      <c r="P15" s="251">
        <v>57068237</v>
      </c>
      <c r="Q15" s="251">
        <v>119138159</v>
      </c>
      <c r="R15" s="256">
        <v>220281667</v>
      </c>
      <c r="S15" s="251">
        <v>103716029</v>
      </c>
      <c r="T15" s="251">
        <v>246139014</v>
      </c>
      <c r="U15" s="254"/>
    </row>
    <row r="16" spans="2:21" ht="12.75">
      <c r="B16" s="254"/>
      <c r="C16" s="254"/>
      <c r="D16" s="254"/>
      <c r="E16" s="254"/>
      <c r="F16" s="254"/>
      <c r="G16" s="254"/>
      <c r="H16" s="254"/>
      <c r="I16" s="254"/>
      <c r="J16" s="254"/>
      <c r="K16" s="254"/>
      <c r="L16" s="254"/>
      <c r="M16" s="254"/>
      <c r="N16" s="254"/>
      <c r="O16" s="254"/>
      <c r="P16" s="254"/>
      <c r="Q16" s="254"/>
      <c r="R16" s="254"/>
      <c r="S16" s="254"/>
      <c r="T16" s="254"/>
      <c r="U16" s="254"/>
    </row>
    <row r="17" spans="2:21" ht="12.75">
      <c r="B17" s="254"/>
      <c r="C17" s="91">
        <f>C12/C$15</f>
        <v>0.727158101391279</v>
      </c>
      <c r="D17" s="91">
        <f aca="true" t="shared" si="0" ref="D17:T19">D12/D$15</f>
        <v>0.8535901805580545</v>
      </c>
      <c r="E17" s="91">
        <f t="shared" si="0"/>
        <v>0.7783287549173182</v>
      </c>
      <c r="F17" s="91">
        <f t="shared" si="0"/>
        <v>0.5584563863974586</v>
      </c>
      <c r="G17" s="91">
        <f t="shared" si="0"/>
        <v>0.6056147475599227</v>
      </c>
      <c r="H17" s="91">
        <f t="shared" si="0"/>
        <v>0.4709048234241528</v>
      </c>
      <c r="I17" s="91">
        <f t="shared" si="0"/>
        <v>0.3016521227499659</v>
      </c>
      <c r="J17" s="91">
        <f t="shared" si="0"/>
        <v>0.41944033960003535</v>
      </c>
      <c r="K17" s="91">
        <f t="shared" si="0"/>
        <v>0.30663621693789467</v>
      </c>
      <c r="L17" s="91">
        <f t="shared" si="0"/>
        <v>0.030820987166653185</v>
      </c>
      <c r="M17" s="91">
        <f t="shared" si="0"/>
        <v>0.06637721217781417</v>
      </c>
      <c r="N17" s="91">
        <f t="shared" si="0"/>
        <v>0.04349272640706964</v>
      </c>
      <c r="O17" s="91">
        <f t="shared" si="0"/>
        <v>0.05273402980551654</v>
      </c>
      <c r="P17" s="91">
        <f t="shared" si="0"/>
        <v>0.07688059471681244</v>
      </c>
      <c r="Q17" s="91">
        <f t="shared" si="0"/>
        <v>0.05894506058298248</v>
      </c>
      <c r="R17" s="91">
        <f t="shared" si="0"/>
        <v>0.021782770510811504</v>
      </c>
      <c r="S17" s="91">
        <f t="shared" si="0"/>
        <v>0.040113944200466836</v>
      </c>
      <c r="T17" s="91">
        <f t="shared" si="0"/>
        <v>0.026401109252838725</v>
      </c>
      <c r="U17" s="254"/>
    </row>
    <row r="18" spans="2:21" ht="12.75">
      <c r="B18" s="254"/>
      <c r="C18" s="91">
        <f aca="true" t="shared" si="1" ref="C18:R19">C13/C$15</f>
        <v>0.11382425637371041</v>
      </c>
      <c r="D18" s="384">
        <f t="shared" si="1"/>
        <v>0.06341410997669492</v>
      </c>
      <c r="E18" s="91">
        <f t="shared" si="1"/>
        <v>0.08932204853721627</v>
      </c>
      <c r="F18" s="91">
        <f t="shared" si="1"/>
        <v>0.17433515091812085</v>
      </c>
      <c r="G18" s="384">
        <f t="shared" si="1"/>
        <v>0.17644438399929163</v>
      </c>
      <c r="H18" s="91">
        <f t="shared" si="1"/>
        <v>0.21051117528481103</v>
      </c>
      <c r="I18" s="91">
        <f t="shared" si="1"/>
        <v>0.4224126132506113</v>
      </c>
      <c r="J18" s="384">
        <f t="shared" si="1"/>
        <v>0.3970861369905399</v>
      </c>
      <c r="K18" s="91">
        <f t="shared" si="1"/>
        <v>0.44781254956367517</v>
      </c>
      <c r="L18" s="91">
        <f t="shared" si="1"/>
        <v>0.5460000462790129</v>
      </c>
      <c r="M18" s="384">
        <f t="shared" si="1"/>
        <v>0.6117064815245149</v>
      </c>
      <c r="N18" s="91">
        <f t="shared" si="1"/>
        <v>0.5698463707539975</v>
      </c>
      <c r="O18" s="91">
        <f t="shared" si="1"/>
        <v>0.4190881960674834</v>
      </c>
      <c r="P18" s="384">
        <f t="shared" si="1"/>
        <v>0.514316501489261</v>
      </c>
      <c r="Q18" s="91">
        <f t="shared" si="1"/>
        <v>0.47993657514885724</v>
      </c>
      <c r="R18" s="91">
        <f t="shared" si="1"/>
        <v>0.14501251254830935</v>
      </c>
      <c r="S18" s="384">
        <f t="shared" si="0"/>
        <v>0.24170497310497685</v>
      </c>
      <c r="T18" s="91">
        <f t="shared" si="0"/>
        <v>0.19118421429932275</v>
      </c>
      <c r="U18" s="254"/>
    </row>
    <row r="19" spans="2:21" ht="12.75">
      <c r="B19" s="254"/>
      <c r="C19" s="91">
        <f t="shared" si="1"/>
        <v>0.15901764223501055</v>
      </c>
      <c r="D19" s="91">
        <f t="shared" si="0"/>
        <v>0.08299570946525058</v>
      </c>
      <c r="E19" s="91">
        <f t="shared" si="0"/>
        <v>0.1323491965454655</v>
      </c>
      <c r="F19" s="91">
        <f t="shared" si="0"/>
        <v>0.26720846268442044</v>
      </c>
      <c r="G19" s="91">
        <f t="shared" si="0"/>
        <v>0.2179408684407856</v>
      </c>
      <c r="H19" s="91">
        <f t="shared" si="0"/>
        <v>0.31858400129103615</v>
      </c>
      <c r="I19" s="91">
        <f t="shared" si="0"/>
        <v>0.2759352639994228</v>
      </c>
      <c r="J19" s="91">
        <f t="shared" si="0"/>
        <v>0.18347352340942477</v>
      </c>
      <c r="K19" s="91">
        <f t="shared" si="0"/>
        <v>0.24555123349843017</v>
      </c>
      <c r="L19" s="91">
        <f t="shared" si="0"/>
        <v>0.4231789665543339</v>
      </c>
      <c r="M19" s="91">
        <f t="shared" si="0"/>
        <v>0.32191630629767093</v>
      </c>
      <c r="N19" s="91">
        <f t="shared" si="0"/>
        <v>0.38666090283893295</v>
      </c>
      <c r="O19" s="91">
        <f t="shared" si="0"/>
        <v>0.5281777741270001</v>
      </c>
      <c r="P19" s="91">
        <f t="shared" si="0"/>
        <v>0.40880290379392653</v>
      </c>
      <c r="Q19" s="91">
        <f t="shared" si="0"/>
        <v>0.4611183642681603</v>
      </c>
      <c r="R19" s="91">
        <f t="shared" si="0"/>
        <v>0.8332047169408792</v>
      </c>
      <c r="S19" s="91">
        <f t="shared" si="0"/>
        <v>0.7181810826945563</v>
      </c>
      <c r="T19" s="91">
        <f t="shared" si="0"/>
        <v>0.7824146764478386</v>
      </c>
      <c r="U19" s="254"/>
    </row>
    <row r="20" spans="2:21" ht="12.75">
      <c r="B20" s="254"/>
      <c r="C20" s="254"/>
      <c r="D20" s="254"/>
      <c r="E20" s="254"/>
      <c r="F20" s="254"/>
      <c r="G20" s="254"/>
      <c r="H20" s="254"/>
      <c r="I20" s="254"/>
      <c r="J20" s="254"/>
      <c r="K20" s="254"/>
      <c r="L20" s="254"/>
      <c r="M20" s="254"/>
      <c r="N20" s="254"/>
      <c r="O20" s="254"/>
      <c r="P20" s="254"/>
      <c r="Q20" s="254"/>
      <c r="R20" s="254"/>
      <c r="S20" s="254"/>
      <c r="T20" s="254"/>
      <c r="U20" s="254"/>
    </row>
    <row r="21" spans="2:21" ht="12.75">
      <c r="B21" s="254"/>
      <c r="C21" s="254"/>
      <c r="D21" s="254"/>
      <c r="E21" s="91">
        <f>E18-D18</f>
        <v>0.025907938560521357</v>
      </c>
      <c r="F21" s="91"/>
      <c r="G21" s="91"/>
      <c r="H21" s="91">
        <f>H18-G18</f>
        <v>0.0340667912855194</v>
      </c>
      <c r="I21" s="254"/>
      <c r="J21" s="91"/>
      <c r="K21" s="91">
        <f>K18-J18</f>
        <v>0.05072641257313526</v>
      </c>
      <c r="L21" s="254"/>
      <c r="M21" s="91"/>
      <c r="N21" s="91">
        <f>N18-M18</f>
        <v>-0.041860110770517434</v>
      </c>
      <c r="O21" s="254"/>
      <c r="P21" s="254"/>
      <c r="Q21" s="91">
        <f>Q18-P18</f>
        <v>-0.034379926340403766</v>
      </c>
      <c r="R21" s="254"/>
      <c r="S21" s="254"/>
      <c r="T21" s="91">
        <f>T18-S18</f>
        <v>-0.0505207588056541</v>
      </c>
      <c r="U21" s="254"/>
    </row>
    <row r="22" spans="2:21" ht="12.75">
      <c r="B22" s="254"/>
      <c r="C22" s="254"/>
      <c r="D22" s="254"/>
      <c r="E22" s="91">
        <f>E18-C18</f>
        <v>-0.024502207836494136</v>
      </c>
      <c r="F22" s="91"/>
      <c r="G22" s="91"/>
      <c r="H22" s="91">
        <f>H18-F18</f>
        <v>0.03617602436669018</v>
      </c>
      <c r="I22" s="254"/>
      <c r="J22" s="91"/>
      <c r="K22" s="91">
        <f>K18-I18</f>
        <v>0.025399936313063864</v>
      </c>
      <c r="L22" s="254"/>
      <c r="M22" s="91"/>
      <c r="N22" s="91">
        <f>N18-L18</f>
        <v>0.02384632447498458</v>
      </c>
      <c r="O22" s="254"/>
      <c r="P22" s="254"/>
      <c r="Q22" s="91">
        <f>Q18-O18</f>
        <v>0.06084837908137386</v>
      </c>
      <c r="R22" s="254"/>
      <c r="S22" s="254"/>
      <c r="T22" s="91">
        <f>T18-R18</f>
        <v>0.0461717017510134</v>
      </c>
      <c r="U22" s="254"/>
    </row>
    <row r="23" spans="2:21" ht="12.75">
      <c r="B23" s="254"/>
      <c r="C23" s="254"/>
      <c r="D23" s="254"/>
      <c r="E23" s="254"/>
      <c r="F23" s="254"/>
      <c r="G23" s="254"/>
      <c r="H23" s="254"/>
      <c r="I23" s="254"/>
      <c r="J23" s="254"/>
      <c r="K23" s="254"/>
      <c r="L23" s="254"/>
      <c r="M23" s="254"/>
      <c r="N23" s="254"/>
      <c r="O23" s="254"/>
      <c r="P23" s="254"/>
      <c r="Q23" s="254"/>
      <c r="R23" s="254"/>
      <c r="S23" s="254"/>
      <c r="T23" s="254"/>
      <c r="U23" s="254"/>
    </row>
    <row r="24" spans="2:21" ht="12.75">
      <c r="B24" s="254"/>
      <c r="C24" s="254"/>
      <c r="D24" s="254"/>
      <c r="E24" s="254"/>
      <c r="F24" s="254"/>
      <c r="G24" s="254"/>
      <c r="H24" s="254"/>
      <c r="I24" s="254"/>
      <c r="J24" s="254"/>
      <c r="K24" s="254"/>
      <c r="L24" s="254"/>
      <c r="M24" s="254"/>
      <c r="N24" s="254"/>
      <c r="O24" s="254"/>
      <c r="P24" s="254"/>
      <c r="Q24" s="254"/>
      <c r="R24" s="254"/>
      <c r="S24" s="254"/>
      <c r="T24" s="254"/>
      <c r="U24" s="254"/>
    </row>
    <row r="25" spans="2:21" ht="12.75">
      <c r="B25" s="254"/>
      <c r="C25" s="254"/>
      <c r="D25" s="254"/>
      <c r="E25" s="254"/>
      <c r="F25" s="254"/>
      <c r="G25" s="254"/>
      <c r="H25" s="254"/>
      <c r="I25" s="254"/>
      <c r="J25" s="254"/>
      <c r="K25" s="254"/>
      <c r="L25" s="254"/>
      <c r="M25" s="254"/>
      <c r="N25" s="254"/>
      <c r="O25" s="254"/>
      <c r="P25" s="254"/>
      <c r="Q25" s="254"/>
      <c r="R25" s="254"/>
      <c r="S25" s="254"/>
      <c r="T25" s="254"/>
      <c r="U25" s="254"/>
    </row>
    <row r="26" spans="2:21" ht="12.75">
      <c r="B26" s="254"/>
      <c r="C26" s="254"/>
      <c r="D26" s="254"/>
      <c r="E26" s="254"/>
      <c r="F26" s="254"/>
      <c r="G26" s="254"/>
      <c r="H26" s="254"/>
      <c r="I26" s="254"/>
      <c r="J26" s="254"/>
      <c r="K26" s="254"/>
      <c r="L26" s="254"/>
      <c r="M26" s="254"/>
      <c r="N26" s="254"/>
      <c r="O26" s="254"/>
      <c r="P26" s="254"/>
      <c r="Q26" s="254"/>
      <c r="R26" s="254"/>
      <c r="S26" s="254"/>
      <c r="T26" s="254"/>
      <c r="U26" s="254"/>
    </row>
    <row r="27" spans="2:21" ht="12.75">
      <c r="B27" s="254"/>
      <c r="C27" s="254"/>
      <c r="D27" s="254"/>
      <c r="E27" s="254"/>
      <c r="F27" s="254"/>
      <c r="G27" s="254"/>
      <c r="H27" s="254"/>
      <c r="I27" s="254"/>
      <c r="J27" s="254"/>
      <c r="K27" s="254"/>
      <c r="L27" s="254"/>
      <c r="M27" s="254"/>
      <c r="N27" s="254"/>
      <c r="O27" s="254"/>
      <c r="P27" s="254"/>
      <c r="Q27" s="254"/>
      <c r="R27" s="254"/>
      <c r="S27" s="254"/>
      <c r="T27" s="254"/>
      <c r="U27" s="254"/>
    </row>
    <row r="28" spans="2:21" ht="12.75">
      <c r="B28" s="254"/>
      <c r="C28" s="254"/>
      <c r="D28" s="254"/>
      <c r="E28" s="254"/>
      <c r="F28" s="254"/>
      <c r="G28" s="254"/>
      <c r="H28" s="254"/>
      <c r="I28" s="254"/>
      <c r="J28" s="254"/>
      <c r="K28" s="254"/>
      <c r="L28" s="254"/>
      <c r="M28" s="254"/>
      <c r="N28" s="254"/>
      <c r="O28" s="254"/>
      <c r="P28" s="254"/>
      <c r="Q28" s="254"/>
      <c r="R28" s="254"/>
      <c r="S28" s="254"/>
      <c r="T28" s="254"/>
      <c r="U28" s="254"/>
    </row>
    <row r="29" spans="2:21" ht="12.75">
      <c r="B29" s="254"/>
      <c r="C29" s="254"/>
      <c r="D29" s="254"/>
      <c r="E29" s="254"/>
      <c r="F29" s="254"/>
      <c r="G29" s="254"/>
      <c r="H29" s="254"/>
      <c r="I29" s="254"/>
      <c r="J29" s="254"/>
      <c r="K29" s="254"/>
      <c r="L29" s="254"/>
      <c r="M29" s="254"/>
      <c r="N29" s="254"/>
      <c r="O29" s="254"/>
      <c r="P29" s="254"/>
      <c r="Q29" s="254"/>
      <c r="R29" s="254"/>
      <c r="S29" s="254"/>
      <c r="T29" s="254"/>
      <c r="U29" s="254"/>
    </row>
    <row r="30" spans="2:21" ht="12.75">
      <c r="B30" s="254"/>
      <c r="C30" s="254"/>
      <c r="D30" s="254"/>
      <c r="E30" s="254"/>
      <c r="F30" s="254"/>
      <c r="G30" s="254"/>
      <c r="H30" s="254"/>
      <c r="I30" s="254"/>
      <c r="J30" s="254"/>
      <c r="K30" s="254"/>
      <c r="L30" s="254"/>
      <c r="M30" s="254"/>
      <c r="N30" s="254"/>
      <c r="O30" s="254"/>
      <c r="P30" s="254"/>
      <c r="Q30" s="254"/>
      <c r="R30" s="254"/>
      <c r="S30" s="254"/>
      <c r="T30" s="254"/>
      <c r="U30" s="254"/>
    </row>
    <row r="31" spans="2:21" ht="12.75">
      <c r="B31" s="254"/>
      <c r="C31" s="254"/>
      <c r="D31" s="254"/>
      <c r="E31" s="254"/>
      <c r="F31" s="254"/>
      <c r="G31" s="254"/>
      <c r="H31" s="254"/>
      <c r="I31" s="254"/>
      <c r="J31" s="254"/>
      <c r="K31" s="254"/>
      <c r="L31" s="254"/>
      <c r="M31" s="254"/>
      <c r="N31" s="254"/>
      <c r="O31" s="254"/>
      <c r="P31" s="254"/>
      <c r="Q31" s="254"/>
      <c r="R31" s="254"/>
      <c r="S31" s="254"/>
      <c r="T31" s="254"/>
      <c r="U31" s="254"/>
    </row>
    <row r="32" spans="2:21" ht="12.75">
      <c r="B32" s="254"/>
      <c r="C32" s="254"/>
      <c r="D32" s="254"/>
      <c r="E32" s="254"/>
      <c r="F32" s="254"/>
      <c r="G32" s="254"/>
      <c r="H32" s="254"/>
      <c r="I32" s="254"/>
      <c r="J32" s="254"/>
      <c r="K32" s="254"/>
      <c r="L32" s="254"/>
      <c r="M32" s="254"/>
      <c r="N32" s="254"/>
      <c r="O32" s="254"/>
      <c r="P32" s="254"/>
      <c r="Q32" s="254"/>
      <c r="R32" s="254"/>
      <c r="S32" s="254"/>
      <c r="T32" s="254"/>
      <c r="U32" s="254"/>
    </row>
    <row r="33" spans="2:21" ht="12.75">
      <c r="B33" s="254"/>
      <c r="C33" s="254"/>
      <c r="D33" s="254"/>
      <c r="E33" s="254"/>
      <c r="F33" s="254"/>
      <c r="G33" s="254"/>
      <c r="H33" s="254"/>
      <c r="I33" s="254"/>
      <c r="J33" s="254"/>
      <c r="K33" s="254"/>
      <c r="L33" s="254"/>
      <c r="M33" s="254"/>
      <c r="N33" s="254"/>
      <c r="O33" s="254"/>
      <c r="P33" s="254"/>
      <c r="Q33" s="254"/>
      <c r="R33" s="254"/>
      <c r="S33" s="254"/>
      <c r="T33" s="254"/>
      <c r="U33" s="254"/>
    </row>
    <row r="34" spans="2:21" ht="12.75">
      <c r="B34" s="254"/>
      <c r="C34" s="254"/>
      <c r="D34" s="254"/>
      <c r="E34" s="254"/>
      <c r="F34" s="254"/>
      <c r="G34" s="254"/>
      <c r="H34" s="254"/>
      <c r="I34" s="254"/>
      <c r="J34" s="254"/>
      <c r="K34" s="254"/>
      <c r="L34" s="254"/>
      <c r="M34" s="254"/>
      <c r="N34" s="254"/>
      <c r="O34" s="254"/>
      <c r="P34" s="254"/>
      <c r="Q34" s="254"/>
      <c r="R34" s="254"/>
      <c r="S34" s="254"/>
      <c r="T34" s="254"/>
      <c r="U34" s="254"/>
    </row>
    <row r="35" spans="2:21" ht="12.75">
      <c r="B35" s="254"/>
      <c r="C35" s="254"/>
      <c r="D35" s="254"/>
      <c r="E35" s="254"/>
      <c r="F35" s="254"/>
      <c r="G35" s="254"/>
      <c r="H35" s="254"/>
      <c r="I35" s="254"/>
      <c r="J35" s="254"/>
      <c r="K35" s="254"/>
      <c r="L35" s="254"/>
      <c r="M35" s="254"/>
      <c r="N35" s="254"/>
      <c r="O35" s="254"/>
      <c r="P35" s="254"/>
      <c r="Q35" s="254"/>
      <c r="R35" s="254"/>
      <c r="S35" s="254"/>
      <c r="T35" s="254"/>
      <c r="U35" s="254"/>
    </row>
    <row r="36" spans="2:21" ht="12.75">
      <c r="B36" s="254"/>
      <c r="C36" s="254"/>
      <c r="D36" s="254"/>
      <c r="E36" s="254"/>
      <c r="F36" s="254"/>
      <c r="G36" s="254"/>
      <c r="H36" s="254"/>
      <c r="I36" s="254"/>
      <c r="J36" s="254"/>
      <c r="K36" s="254"/>
      <c r="L36" s="254"/>
      <c r="M36" s="254"/>
      <c r="N36" s="254"/>
      <c r="O36" s="254"/>
      <c r="P36" s="254"/>
      <c r="Q36" s="254"/>
      <c r="R36" s="254"/>
      <c r="S36" s="254"/>
      <c r="T36" s="254"/>
      <c r="U36" s="254"/>
    </row>
    <row r="37" spans="2:21" ht="12.75">
      <c r="B37" s="254"/>
      <c r="C37" s="254"/>
      <c r="D37" s="254"/>
      <c r="E37" s="254"/>
      <c r="F37" s="254"/>
      <c r="G37" s="254"/>
      <c r="H37" s="254"/>
      <c r="I37" s="254"/>
      <c r="J37" s="254"/>
      <c r="K37" s="254"/>
      <c r="L37" s="254"/>
      <c r="M37" s="254"/>
      <c r="N37" s="254"/>
      <c r="O37" s="254"/>
      <c r="P37" s="254"/>
      <c r="Q37" s="254"/>
      <c r="R37" s="254"/>
      <c r="S37" s="254"/>
      <c r="T37" s="254"/>
      <c r="U37" s="254"/>
    </row>
    <row r="38" spans="2:21" ht="12.75">
      <c r="B38" s="254"/>
      <c r="C38" s="254"/>
      <c r="D38" s="254"/>
      <c r="E38" s="254"/>
      <c r="F38" s="254"/>
      <c r="G38" s="254"/>
      <c r="H38" s="254"/>
      <c r="I38" s="254"/>
      <c r="J38" s="254"/>
      <c r="K38" s="254"/>
      <c r="L38" s="254"/>
      <c r="M38" s="254"/>
      <c r="N38" s="254"/>
      <c r="O38" s="254"/>
      <c r="P38" s="254"/>
      <c r="Q38" s="254"/>
      <c r="R38" s="254"/>
      <c r="S38" s="254"/>
      <c r="T38" s="254"/>
      <c r="U38" s="254"/>
    </row>
    <row r="39" spans="2:21" ht="12.75">
      <c r="B39" s="254"/>
      <c r="C39" s="254"/>
      <c r="D39" s="254"/>
      <c r="E39" s="254"/>
      <c r="F39" s="254"/>
      <c r="G39" s="254"/>
      <c r="H39" s="254"/>
      <c r="I39" s="254"/>
      <c r="J39" s="254"/>
      <c r="K39" s="254"/>
      <c r="L39" s="254"/>
      <c r="M39" s="254"/>
      <c r="N39" s="254"/>
      <c r="O39" s="254"/>
      <c r="P39" s="254"/>
      <c r="Q39" s="254"/>
      <c r="R39" s="254"/>
      <c r="S39" s="254"/>
      <c r="T39" s="254"/>
      <c r="U39" s="254"/>
    </row>
    <row r="40" spans="2:21" ht="12.75">
      <c r="B40" s="254"/>
      <c r="C40" s="254"/>
      <c r="D40" s="254"/>
      <c r="E40" s="254"/>
      <c r="F40" s="254"/>
      <c r="G40" s="254"/>
      <c r="H40" s="254"/>
      <c r="I40" s="254"/>
      <c r="J40" s="254"/>
      <c r="K40" s="254"/>
      <c r="L40" s="254"/>
      <c r="M40" s="254"/>
      <c r="N40" s="254"/>
      <c r="O40" s="254"/>
      <c r="P40" s="254"/>
      <c r="Q40" s="254"/>
      <c r="R40" s="254"/>
      <c r="S40" s="254"/>
      <c r="T40" s="254"/>
      <c r="U40" s="254"/>
    </row>
    <row r="41" spans="2:21" ht="12.75">
      <c r="B41" s="254"/>
      <c r="C41" s="254"/>
      <c r="D41" s="254"/>
      <c r="E41" s="254"/>
      <c r="F41" s="254"/>
      <c r="G41" s="254"/>
      <c r="H41" s="254"/>
      <c r="I41" s="254"/>
      <c r="J41" s="254"/>
      <c r="K41" s="254"/>
      <c r="L41" s="254"/>
      <c r="M41" s="254"/>
      <c r="N41" s="254"/>
      <c r="O41" s="254"/>
      <c r="P41" s="254"/>
      <c r="Q41" s="254"/>
      <c r="R41" s="254"/>
      <c r="S41" s="254"/>
      <c r="T41" s="254"/>
      <c r="U41" s="254"/>
    </row>
    <row r="42" spans="2:21" ht="12.75">
      <c r="B42" s="254"/>
      <c r="C42" s="254"/>
      <c r="D42" s="254"/>
      <c r="E42" s="254"/>
      <c r="F42" s="254"/>
      <c r="G42" s="254"/>
      <c r="H42" s="254"/>
      <c r="I42" s="254"/>
      <c r="J42" s="254"/>
      <c r="K42" s="254"/>
      <c r="L42" s="254"/>
      <c r="M42" s="254"/>
      <c r="N42" s="254"/>
      <c r="O42" s="254"/>
      <c r="P42" s="254"/>
      <c r="Q42" s="254"/>
      <c r="R42" s="254"/>
      <c r="S42" s="254"/>
      <c r="T42" s="254"/>
      <c r="U42" s="254"/>
    </row>
    <row r="43" spans="2:21" ht="12.75">
      <c r="B43" s="254"/>
      <c r="C43" s="254"/>
      <c r="D43" s="254"/>
      <c r="E43" s="254"/>
      <c r="F43" s="254"/>
      <c r="G43" s="254"/>
      <c r="H43" s="254"/>
      <c r="I43" s="254"/>
      <c r="J43" s="254"/>
      <c r="K43" s="254"/>
      <c r="L43" s="254"/>
      <c r="M43" s="254"/>
      <c r="N43" s="254"/>
      <c r="O43" s="254"/>
      <c r="P43" s="254"/>
      <c r="Q43" s="254"/>
      <c r="R43" s="254"/>
      <c r="S43" s="254"/>
      <c r="T43" s="254"/>
      <c r="U43" s="254"/>
    </row>
    <row r="44" spans="2:21" ht="12.75">
      <c r="B44" s="254"/>
      <c r="C44" s="254"/>
      <c r="D44" s="254"/>
      <c r="E44" s="254"/>
      <c r="F44" s="254"/>
      <c r="G44" s="254"/>
      <c r="H44" s="254"/>
      <c r="I44" s="254"/>
      <c r="J44" s="254"/>
      <c r="K44" s="254"/>
      <c r="L44" s="254"/>
      <c r="M44" s="254"/>
      <c r="N44" s="254"/>
      <c r="O44" s="254"/>
      <c r="P44" s="254"/>
      <c r="Q44" s="254"/>
      <c r="R44" s="254"/>
      <c r="S44" s="254"/>
      <c r="T44" s="254"/>
      <c r="U44" s="254"/>
    </row>
    <row r="45" spans="2:21" ht="12.75">
      <c r="B45" s="254"/>
      <c r="C45" s="254"/>
      <c r="D45" s="254"/>
      <c r="E45" s="254"/>
      <c r="F45" s="254"/>
      <c r="G45" s="254"/>
      <c r="H45" s="254"/>
      <c r="I45" s="254"/>
      <c r="J45" s="254"/>
      <c r="K45" s="254"/>
      <c r="L45" s="254"/>
      <c r="M45" s="254"/>
      <c r="N45" s="254"/>
      <c r="O45" s="254"/>
      <c r="P45" s="254"/>
      <c r="Q45" s="254"/>
      <c r="R45" s="254"/>
      <c r="S45" s="254"/>
      <c r="T45" s="254"/>
      <c r="U45" s="254"/>
    </row>
    <row r="46" spans="2:21" ht="12.75">
      <c r="B46" s="254"/>
      <c r="C46" s="254"/>
      <c r="D46" s="254"/>
      <c r="E46" s="254"/>
      <c r="F46" s="254"/>
      <c r="G46" s="254"/>
      <c r="H46" s="254"/>
      <c r="I46" s="254"/>
      <c r="J46" s="254"/>
      <c r="K46" s="254"/>
      <c r="L46" s="254"/>
      <c r="M46" s="254"/>
      <c r="N46" s="254"/>
      <c r="O46" s="254"/>
      <c r="P46" s="254"/>
      <c r="Q46" s="254"/>
      <c r="R46" s="254"/>
      <c r="S46" s="254"/>
      <c r="T46" s="254"/>
      <c r="U46" s="254"/>
    </row>
    <row r="47" spans="2:21" ht="12.75">
      <c r="B47" s="254"/>
      <c r="C47" s="254"/>
      <c r="D47" s="254"/>
      <c r="E47" s="254"/>
      <c r="F47" s="254"/>
      <c r="G47" s="254"/>
      <c r="H47" s="254"/>
      <c r="I47" s="254"/>
      <c r="J47" s="254"/>
      <c r="K47" s="254"/>
      <c r="L47" s="254"/>
      <c r="M47" s="254"/>
      <c r="N47" s="254"/>
      <c r="O47" s="254"/>
      <c r="P47" s="254"/>
      <c r="Q47" s="254"/>
      <c r="R47" s="254"/>
      <c r="S47" s="254"/>
      <c r="T47" s="254"/>
      <c r="U47" s="254"/>
    </row>
    <row r="48" spans="2:21" ht="12.75">
      <c r="B48" s="254"/>
      <c r="C48" s="254"/>
      <c r="D48" s="254"/>
      <c r="E48" s="254"/>
      <c r="F48" s="254"/>
      <c r="G48" s="254"/>
      <c r="H48" s="254"/>
      <c r="I48" s="254"/>
      <c r="J48" s="254"/>
      <c r="K48" s="254"/>
      <c r="L48" s="254"/>
      <c r="M48" s="254"/>
      <c r="N48" s="254"/>
      <c r="O48" s="254"/>
      <c r="P48" s="254"/>
      <c r="Q48" s="254"/>
      <c r="R48" s="254"/>
      <c r="S48" s="254"/>
      <c r="T48" s="254"/>
      <c r="U48" s="254"/>
    </row>
    <row r="49" spans="2:21" ht="12.75">
      <c r="B49" s="254"/>
      <c r="C49" s="254"/>
      <c r="D49" s="254"/>
      <c r="E49" s="254"/>
      <c r="F49" s="254"/>
      <c r="G49" s="254"/>
      <c r="H49" s="254"/>
      <c r="I49" s="254"/>
      <c r="J49" s="254"/>
      <c r="K49" s="254"/>
      <c r="L49" s="254"/>
      <c r="M49" s="254"/>
      <c r="N49" s="254"/>
      <c r="O49" s="254"/>
      <c r="P49" s="254"/>
      <c r="Q49" s="254"/>
      <c r="R49" s="254"/>
      <c r="S49" s="254"/>
      <c r="T49" s="254"/>
      <c r="U49" s="254"/>
    </row>
    <row r="50" spans="2:21" ht="12.75">
      <c r="B50" s="254"/>
      <c r="C50" s="254"/>
      <c r="D50" s="254"/>
      <c r="E50" s="254"/>
      <c r="F50" s="254"/>
      <c r="G50" s="254"/>
      <c r="H50" s="254"/>
      <c r="I50" s="254"/>
      <c r="J50" s="254"/>
      <c r="K50" s="254"/>
      <c r="L50" s="254"/>
      <c r="M50" s="254"/>
      <c r="N50" s="254"/>
      <c r="O50" s="254"/>
      <c r="P50" s="254"/>
      <c r="Q50" s="254"/>
      <c r="R50" s="254"/>
      <c r="S50" s="254"/>
      <c r="T50" s="254"/>
      <c r="U50" s="254"/>
    </row>
    <row r="51" spans="2:21" ht="12.75">
      <c r="B51" s="254"/>
      <c r="C51" s="254"/>
      <c r="D51" s="254"/>
      <c r="E51" s="254"/>
      <c r="F51" s="254"/>
      <c r="G51" s="254"/>
      <c r="H51" s="254"/>
      <c r="I51" s="254"/>
      <c r="J51" s="254"/>
      <c r="K51" s="254"/>
      <c r="L51" s="254"/>
      <c r="M51" s="254"/>
      <c r="N51" s="254"/>
      <c r="O51" s="254"/>
      <c r="P51" s="254"/>
      <c r="Q51" s="254"/>
      <c r="R51" s="254"/>
      <c r="S51" s="254"/>
      <c r="T51" s="254"/>
      <c r="U51" s="254"/>
    </row>
    <row r="52" spans="2:21" ht="12.75">
      <c r="B52" s="254"/>
      <c r="C52" s="254"/>
      <c r="D52" s="254"/>
      <c r="E52" s="254"/>
      <c r="F52" s="254"/>
      <c r="G52" s="254"/>
      <c r="H52" s="254"/>
      <c r="I52" s="254"/>
      <c r="J52" s="254"/>
      <c r="K52" s="254"/>
      <c r="L52" s="254"/>
      <c r="M52" s="254"/>
      <c r="N52" s="254"/>
      <c r="O52" s="254"/>
      <c r="P52" s="254"/>
      <c r="Q52" s="254"/>
      <c r="R52" s="254"/>
      <c r="S52" s="254"/>
      <c r="T52" s="254"/>
      <c r="U52" s="254"/>
    </row>
    <row r="53" spans="2:21" ht="12.75">
      <c r="B53" s="254"/>
      <c r="C53" s="254"/>
      <c r="D53" s="254"/>
      <c r="E53" s="254"/>
      <c r="F53" s="254"/>
      <c r="G53" s="254"/>
      <c r="H53" s="254"/>
      <c r="I53" s="254"/>
      <c r="J53" s="254"/>
      <c r="K53" s="254"/>
      <c r="L53" s="254"/>
      <c r="M53" s="254"/>
      <c r="N53" s="254"/>
      <c r="O53" s="254"/>
      <c r="P53" s="254"/>
      <c r="Q53" s="254"/>
      <c r="R53" s="254"/>
      <c r="S53" s="254"/>
      <c r="T53" s="254"/>
      <c r="U53" s="254"/>
    </row>
    <row r="54" spans="2:21" ht="12.75">
      <c r="B54" s="254"/>
      <c r="C54" s="254"/>
      <c r="D54" s="254"/>
      <c r="E54" s="254"/>
      <c r="F54" s="254"/>
      <c r="G54" s="254"/>
      <c r="H54" s="254"/>
      <c r="I54" s="254"/>
      <c r="J54" s="254"/>
      <c r="K54" s="254"/>
      <c r="L54" s="254"/>
      <c r="M54" s="254"/>
      <c r="N54" s="254"/>
      <c r="O54" s="254"/>
      <c r="P54" s="254"/>
      <c r="Q54" s="254"/>
      <c r="R54" s="254"/>
      <c r="S54" s="254"/>
      <c r="T54" s="254"/>
      <c r="U54" s="254"/>
    </row>
    <row r="55" spans="2:21" ht="12.75">
      <c r="B55" s="254"/>
      <c r="C55" s="254"/>
      <c r="D55" s="254"/>
      <c r="E55" s="254"/>
      <c r="F55" s="254"/>
      <c r="G55" s="254"/>
      <c r="H55" s="254"/>
      <c r="I55" s="254"/>
      <c r="J55" s="254"/>
      <c r="K55" s="254"/>
      <c r="L55" s="254"/>
      <c r="M55" s="254"/>
      <c r="N55" s="254"/>
      <c r="O55" s="254"/>
      <c r="P55" s="254"/>
      <c r="Q55" s="254"/>
      <c r="R55" s="254"/>
      <c r="S55" s="254"/>
      <c r="T55" s="254"/>
      <c r="U55" s="254"/>
    </row>
    <row r="56" spans="2:21" ht="12.75">
      <c r="B56" s="254"/>
      <c r="C56" s="254"/>
      <c r="D56" s="254"/>
      <c r="E56" s="254"/>
      <c r="F56" s="254"/>
      <c r="G56" s="254"/>
      <c r="H56" s="254"/>
      <c r="I56" s="254"/>
      <c r="J56" s="254"/>
      <c r="K56" s="254"/>
      <c r="L56" s="254"/>
      <c r="M56" s="254"/>
      <c r="N56" s="254"/>
      <c r="O56" s="254"/>
      <c r="P56" s="254"/>
      <c r="Q56" s="254"/>
      <c r="R56" s="254"/>
      <c r="S56" s="254"/>
      <c r="T56" s="254"/>
      <c r="U56" s="254"/>
    </row>
    <row r="57" spans="2:21" ht="12.75">
      <c r="B57" s="254"/>
      <c r="C57" s="254"/>
      <c r="D57" s="254"/>
      <c r="E57" s="254"/>
      <c r="F57" s="254"/>
      <c r="G57" s="254"/>
      <c r="H57" s="254"/>
      <c r="I57" s="254"/>
      <c r="J57" s="254"/>
      <c r="K57" s="254"/>
      <c r="L57" s="254"/>
      <c r="M57" s="254"/>
      <c r="N57" s="254"/>
      <c r="O57" s="254"/>
      <c r="P57" s="254"/>
      <c r="Q57" s="254"/>
      <c r="R57" s="254"/>
      <c r="S57" s="254"/>
      <c r="T57" s="254"/>
      <c r="U57" s="254"/>
    </row>
    <row r="58" spans="2:21" ht="12.75">
      <c r="B58" s="254"/>
      <c r="C58" s="254"/>
      <c r="D58" s="254"/>
      <c r="E58" s="254"/>
      <c r="F58" s="254"/>
      <c r="G58" s="254"/>
      <c r="H58" s="254"/>
      <c r="I58" s="254"/>
      <c r="J58" s="254"/>
      <c r="K58" s="254"/>
      <c r="L58" s="254"/>
      <c r="M58" s="254"/>
      <c r="N58" s="254"/>
      <c r="O58" s="254"/>
      <c r="P58" s="254"/>
      <c r="Q58" s="254"/>
      <c r="R58" s="254"/>
      <c r="S58" s="254"/>
      <c r="T58" s="254"/>
      <c r="U58" s="254"/>
    </row>
    <row r="59" spans="2:21" ht="12.75">
      <c r="B59" s="254"/>
      <c r="C59" s="254"/>
      <c r="D59" s="254"/>
      <c r="E59" s="254"/>
      <c r="F59" s="254"/>
      <c r="G59" s="254"/>
      <c r="H59" s="254"/>
      <c r="I59" s="254"/>
      <c r="J59" s="254"/>
      <c r="K59" s="254"/>
      <c r="L59" s="254"/>
      <c r="M59" s="254"/>
      <c r="N59" s="254"/>
      <c r="O59" s="254"/>
      <c r="P59" s="254"/>
      <c r="Q59" s="254"/>
      <c r="R59" s="254"/>
      <c r="S59" s="254"/>
      <c r="T59" s="254"/>
      <c r="U59" s="254"/>
    </row>
    <row r="60" spans="2:21" ht="12.75">
      <c r="B60" s="254"/>
      <c r="C60" s="254"/>
      <c r="D60" s="254"/>
      <c r="E60" s="254"/>
      <c r="F60" s="254"/>
      <c r="G60" s="254"/>
      <c r="H60" s="254"/>
      <c r="I60" s="254"/>
      <c r="J60" s="254"/>
      <c r="K60" s="254"/>
      <c r="L60" s="254"/>
      <c r="M60" s="254"/>
      <c r="N60" s="254"/>
      <c r="O60" s="254"/>
      <c r="P60" s="254"/>
      <c r="Q60" s="254"/>
      <c r="R60" s="254"/>
      <c r="S60" s="254"/>
      <c r="T60" s="254"/>
      <c r="U60" s="254"/>
    </row>
    <row r="61" spans="2:21" ht="12.75">
      <c r="B61" s="254"/>
      <c r="C61" s="254"/>
      <c r="D61" s="254"/>
      <c r="E61" s="254"/>
      <c r="F61" s="254"/>
      <c r="G61" s="254"/>
      <c r="H61" s="254"/>
      <c r="I61" s="254"/>
      <c r="J61" s="254"/>
      <c r="K61" s="254"/>
      <c r="L61" s="254"/>
      <c r="M61" s="254"/>
      <c r="N61" s="254"/>
      <c r="O61" s="254"/>
      <c r="P61" s="254"/>
      <c r="Q61" s="254"/>
      <c r="R61" s="254"/>
      <c r="S61" s="254"/>
      <c r="T61" s="254"/>
      <c r="U61" s="254"/>
    </row>
    <row r="62" spans="2:21" ht="12.75">
      <c r="B62" s="254"/>
      <c r="C62" s="254"/>
      <c r="D62" s="254"/>
      <c r="E62" s="254"/>
      <c r="F62" s="254"/>
      <c r="G62" s="254"/>
      <c r="H62" s="254"/>
      <c r="I62" s="254"/>
      <c r="J62" s="254"/>
      <c r="K62" s="254"/>
      <c r="L62" s="254"/>
      <c r="M62" s="254"/>
      <c r="N62" s="254"/>
      <c r="O62" s="254"/>
      <c r="P62" s="254"/>
      <c r="Q62" s="254"/>
      <c r="R62" s="254"/>
      <c r="S62" s="254"/>
      <c r="T62" s="254"/>
      <c r="U62" s="254"/>
    </row>
    <row r="63" spans="2:21" ht="12.75">
      <c r="B63" s="254"/>
      <c r="C63" s="254"/>
      <c r="D63" s="254"/>
      <c r="E63" s="254"/>
      <c r="F63" s="254"/>
      <c r="G63" s="254"/>
      <c r="H63" s="254"/>
      <c r="I63" s="254"/>
      <c r="J63" s="254"/>
      <c r="K63" s="254"/>
      <c r="L63" s="254"/>
      <c r="M63" s="254"/>
      <c r="N63" s="254"/>
      <c r="O63" s="254"/>
      <c r="P63" s="254"/>
      <c r="Q63" s="254"/>
      <c r="R63" s="254"/>
      <c r="S63" s="254"/>
      <c r="T63" s="254"/>
      <c r="U63" s="254"/>
    </row>
    <row r="64" spans="2:21" ht="12.75">
      <c r="B64" s="254"/>
      <c r="C64" s="254"/>
      <c r="D64" s="254"/>
      <c r="E64" s="254"/>
      <c r="F64" s="254"/>
      <c r="G64" s="254"/>
      <c r="H64" s="254"/>
      <c r="I64" s="254"/>
      <c r="J64" s="254"/>
      <c r="K64" s="254"/>
      <c r="L64" s="254"/>
      <c r="M64" s="254"/>
      <c r="N64" s="254"/>
      <c r="O64" s="254"/>
      <c r="P64" s="254"/>
      <c r="Q64" s="254"/>
      <c r="R64" s="254"/>
      <c r="S64" s="254"/>
      <c r="T64" s="254"/>
      <c r="U64" s="254"/>
    </row>
    <row r="65" spans="2:21" ht="12.75">
      <c r="B65" s="254"/>
      <c r="C65" s="254"/>
      <c r="D65" s="254"/>
      <c r="E65" s="254"/>
      <c r="F65" s="254"/>
      <c r="G65" s="254"/>
      <c r="H65" s="254"/>
      <c r="I65" s="254"/>
      <c r="J65" s="254"/>
      <c r="K65" s="254"/>
      <c r="L65" s="254"/>
      <c r="M65" s="254"/>
      <c r="N65" s="254"/>
      <c r="O65" s="254"/>
      <c r="P65" s="254"/>
      <c r="Q65" s="254"/>
      <c r="R65" s="254"/>
      <c r="S65" s="254"/>
      <c r="T65" s="254"/>
      <c r="U65" s="254"/>
    </row>
    <row r="66" spans="2:21" ht="12.75">
      <c r="B66" s="254"/>
      <c r="C66" s="254"/>
      <c r="D66" s="254"/>
      <c r="E66" s="254"/>
      <c r="F66" s="254"/>
      <c r="G66" s="254"/>
      <c r="H66" s="254"/>
      <c r="I66" s="254"/>
      <c r="J66" s="254"/>
      <c r="K66" s="254"/>
      <c r="L66" s="254"/>
      <c r="M66" s="254"/>
      <c r="N66" s="254"/>
      <c r="O66" s="254"/>
      <c r="P66" s="254"/>
      <c r="Q66" s="254"/>
      <c r="R66" s="254"/>
      <c r="S66" s="254"/>
      <c r="T66" s="254"/>
      <c r="U66" s="254"/>
    </row>
    <row r="67" spans="2:21" ht="12.75">
      <c r="B67" s="254"/>
      <c r="C67" s="254"/>
      <c r="D67" s="254"/>
      <c r="E67" s="254"/>
      <c r="F67" s="254"/>
      <c r="G67" s="254"/>
      <c r="H67" s="254"/>
      <c r="I67" s="254"/>
      <c r="J67" s="254"/>
      <c r="K67" s="254"/>
      <c r="L67" s="254"/>
      <c r="M67" s="254"/>
      <c r="N67" s="254"/>
      <c r="O67" s="254"/>
      <c r="P67" s="254"/>
      <c r="Q67" s="254"/>
      <c r="R67" s="254"/>
      <c r="S67" s="254"/>
      <c r="T67" s="254"/>
      <c r="U67" s="254"/>
    </row>
    <row r="68" spans="2:21" ht="12.75">
      <c r="B68" s="254"/>
      <c r="C68" s="254"/>
      <c r="D68" s="254"/>
      <c r="E68" s="254"/>
      <c r="F68" s="254"/>
      <c r="G68" s="254"/>
      <c r="H68" s="254"/>
      <c r="I68" s="254"/>
      <c r="J68" s="254"/>
      <c r="K68" s="254"/>
      <c r="L68" s="254"/>
      <c r="M68" s="254"/>
      <c r="N68" s="254"/>
      <c r="O68" s="254"/>
      <c r="P68" s="254"/>
      <c r="Q68" s="254"/>
      <c r="R68" s="254"/>
      <c r="S68" s="254"/>
      <c r="T68" s="254"/>
      <c r="U68" s="254"/>
    </row>
    <row r="69" spans="2:21" ht="12.75">
      <c r="B69" s="254"/>
      <c r="C69" s="254"/>
      <c r="D69" s="254"/>
      <c r="E69" s="254"/>
      <c r="F69" s="254"/>
      <c r="G69" s="254"/>
      <c r="H69" s="254"/>
      <c r="I69" s="254"/>
      <c r="J69" s="254"/>
      <c r="K69" s="254"/>
      <c r="L69" s="254"/>
      <c r="M69" s="254"/>
      <c r="N69" s="254"/>
      <c r="O69" s="254"/>
      <c r="P69" s="254"/>
      <c r="Q69" s="254"/>
      <c r="R69" s="254"/>
      <c r="S69" s="254"/>
      <c r="T69" s="254"/>
      <c r="U69" s="254"/>
    </row>
    <row r="70" spans="2:21" ht="12.75">
      <c r="B70" s="254"/>
      <c r="C70" s="254"/>
      <c r="D70" s="254"/>
      <c r="E70" s="254"/>
      <c r="F70" s="254"/>
      <c r="G70" s="254"/>
      <c r="H70" s="254"/>
      <c r="I70" s="254"/>
      <c r="J70" s="254"/>
      <c r="K70" s="254"/>
      <c r="L70" s="254"/>
      <c r="M70" s="254"/>
      <c r="N70" s="254"/>
      <c r="O70" s="254"/>
      <c r="P70" s="254"/>
      <c r="Q70" s="254"/>
      <c r="R70" s="254"/>
      <c r="S70" s="254"/>
      <c r="T70" s="254"/>
      <c r="U70" s="254"/>
    </row>
    <row r="71" spans="2:21" ht="12.75">
      <c r="B71" s="254"/>
      <c r="C71" s="254"/>
      <c r="D71" s="254"/>
      <c r="E71" s="254"/>
      <c r="F71" s="254"/>
      <c r="G71" s="254"/>
      <c r="H71" s="254"/>
      <c r="I71" s="254"/>
      <c r="J71" s="254"/>
      <c r="K71" s="254"/>
      <c r="L71" s="254"/>
      <c r="M71" s="254"/>
      <c r="N71" s="254"/>
      <c r="O71" s="254"/>
      <c r="P71" s="254"/>
      <c r="Q71" s="254"/>
      <c r="R71" s="254"/>
      <c r="S71" s="254"/>
      <c r="T71" s="254"/>
      <c r="U71" s="254"/>
    </row>
    <row r="72" spans="2:21" ht="12.75">
      <c r="B72" s="254"/>
      <c r="C72" s="254"/>
      <c r="D72" s="254"/>
      <c r="E72" s="254"/>
      <c r="F72" s="254"/>
      <c r="G72" s="254"/>
      <c r="H72" s="254"/>
      <c r="I72" s="254"/>
      <c r="J72" s="254"/>
      <c r="K72" s="254"/>
      <c r="L72" s="254"/>
      <c r="M72" s="254"/>
      <c r="N72" s="254"/>
      <c r="O72" s="254"/>
      <c r="P72" s="254"/>
      <c r="Q72" s="254"/>
      <c r="R72" s="254"/>
      <c r="S72" s="254"/>
      <c r="T72" s="254"/>
      <c r="U72" s="254"/>
    </row>
    <row r="73" spans="2:21" ht="12.75">
      <c r="B73" s="254"/>
      <c r="C73" s="254"/>
      <c r="D73" s="254"/>
      <c r="E73" s="254"/>
      <c r="F73" s="254"/>
      <c r="G73" s="254"/>
      <c r="H73" s="254"/>
      <c r="I73" s="254"/>
      <c r="J73" s="254"/>
      <c r="K73" s="254"/>
      <c r="L73" s="254"/>
      <c r="M73" s="254"/>
      <c r="N73" s="254"/>
      <c r="O73" s="254"/>
      <c r="P73" s="254"/>
      <c r="Q73" s="254"/>
      <c r="R73" s="254"/>
      <c r="S73" s="254"/>
      <c r="T73" s="254"/>
      <c r="U73" s="254"/>
    </row>
    <row r="74" spans="2:21" ht="12.75">
      <c r="B74" s="254"/>
      <c r="C74" s="254"/>
      <c r="D74" s="254"/>
      <c r="E74" s="254"/>
      <c r="F74" s="254"/>
      <c r="G74" s="254"/>
      <c r="H74" s="254"/>
      <c r="I74" s="254"/>
      <c r="J74" s="254"/>
      <c r="K74" s="254"/>
      <c r="L74" s="254"/>
      <c r="M74" s="254"/>
      <c r="N74" s="254"/>
      <c r="O74" s="254"/>
      <c r="P74" s="254"/>
      <c r="Q74" s="254"/>
      <c r="R74" s="254"/>
      <c r="S74" s="254"/>
      <c r="T74" s="254"/>
      <c r="U74" s="254"/>
    </row>
    <row r="75" spans="2:21" ht="12.75">
      <c r="B75" s="254"/>
      <c r="C75" s="254"/>
      <c r="D75" s="254"/>
      <c r="E75" s="254"/>
      <c r="F75" s="254"/>
      <c r="G75" s="254"/>
      <c r="H75" s="254"/>
      <c r="I75" s="254"/>
      <c r="J75" s="254"/>
      <c r="K75" s="254"/>
      <c r="L75" s="254"/>
      <c r="M75" s="254"/>
      <c r="N75" s="254"/>
      <c r="O75" s="254"/>
      <c r="P75" s="254"/>
      <c r="Q75" s="254"/>
      <c r="R75" s="254"/>
      <c r="S75" s="254"/>
      <c r="T75" s="254"/>
      <c r="U75" s="254"/>
    </row>
    <row r="76" spans="2:21" ht="12.75">
      <c r="B76" s="254"/>
      <c r="C76" s="254"/>
      <c r="D76" s="254"/>
      <c r="E76" s="254"/>
      <c r="F76" s="254"/>
      <c r="G76" s="254"/>
      <c r="H76" s="254"/>
      <c r="I76" s="254"/>
      <c r="J76" s="254"/>
      <c r="K76" s="254"/>
      <c r="L76" s="254"/>
      <c r="M76" s="254"/>
      <c r="N76" s="254"/>
      <c r="O76" s="254"/>
      <c r="P76" s="254"/>
      <c r="Q76" s="254"/>
      <c r="R76" s="254"/>
      <c r="S76" s="254"/>
      <c r="T76" s="254"/>
      <c r="U76" s="254"/>
    </row>
    <row r="77" spans="2:21" ht="12.75">
      <c r="B77" s="254"/>
      <c r="C77" s="254"/>
      <c r="D77" s="254"/>
      <c r="E77" s="254"/>
      <c r="F77" s="254"/>
      <c r="G77" s="254"/>
      <c r="H77" s="254"/>
      <c r="I77" s="254"/>
      <c r="J77" s="254"/>
      <c r="K77" s="254"/>
      <c r="L77" s="254"/>
      <c r="M77" s="254"/>
      <c r="N77" s="254"/>
      <c r="O77" s="254"/>
      <c r="P77" s="254"/>
      <c r="Q77" s="254"/>
      <c r="R77" s="254"/>
      <c r="S77" s="254"/>
      <c r="T77" s="254"/>
      <c r="U77" s="254"/>
    </row>
    <row r="78" spans="2:21" ht="12.75">
      <c r="B78" s="254"/>
      <c r="C78" s="254"/>
      <c r="D78" s="254"/>
      <c r="E78" s="254"/>
      <c r="F78" s="254"/>
      <c r="G78" s="254"/>
      <c r="H78" s="254"/>
      <c r="I78" s="254"/>
      <c r="J78" s="254"/>
      <c r="K78" s="254"/>
      <c r="L78" s="254"/>
      <c r="M78" s="254"/>
      <c r="N78" s="254"/>
      <c r="O78" s="254"/>
      <c r="P78" s="254"/>
      <c r="Q78" s="254"/>
      <c r="R78" s="254"/>
      <c r="S78" s="254"/>
      <c r="T78" s="254"/>
      <c r="U78" s="254"/>
    </row>
    <row r="79" spans="2:21" ht="12.75">
      <c r="B79" s="254"/>
      <c r="C79" s="254"/>
      <c r="D79" s="254"/>
      <c r="E79" s="254"/>
      <c r="F79" s="254"/>
      <c r="G79" s="254"/>
      <c r="H79" s="254"/>
      <c r="I79" s="254"/>
      <c r="J79" s="254"/>
      <c r="K79" s="254"/>
      <c r="L79" s="254"/>
      <c r="M79" s="254"/>
      <c r="N79" s="254"/>
      <c r="O79" s="254"/>
      <c r="P79" s="254"/>
      <c r="Q79" s="254"/>
      <c r="R79" s="254"/>
      <c r="S79" s="254"/>
      <c r="T79" s="254"/>
      <c r="U79" s="254"/>
    </row>
    <row r="80" spans="2:21" ht="12.75">
      <c r="B80" s="254"/>
      <c r="C80" s="254"/>
      <c r="D80" s="254"/>
      <c r="E80" s="254"/>
      <c r="F80" s="254"/>
      <c r="G80" s="254"/>
      <c r="H80" s="254"/>
      <c r="I80" s="254"/>
      <c r="J80" s="254"/>
      <c r="K80" s="254"/>
      <c r="L80" s="254"/>
      <c r="M80" s="254"/>
      <c r="N80" s="254"/>
      <c r="O80" s="254"/>
      <c r="P80" s="254"/>
      <c r="Q80" s="254"/>
      <c r="R80" s="254"/>
      <c r="S80" s="254"/>
      <c r="T80" s="254"/>
      <c r="U80" s="254"/>
    </row>
    <row r="81" spans="2:21" ht="12.75">
      <c r="B81" s="254"/>
      <c r="C81" s="254"/>
      <c r="D81" s="254"/>
      <c r="E81" s="254"/>
      <c r="F81" s="254"/>
      <c r="G81" s="254"/>
      <c r="H81" s="254"/>
      <c r="I81" s="254"/>
      <c r="J81" s="254"/>
      <c r="K81" s="254"/>
      <c r="L81" s="254"/>
      <c r="M81" s="254"/>
      <c r="N81" s="254"/>
      <c r="O81" s="254"/>
      <c r="P81" s="254"/>
      <c r="Q81" s="254"/>
      <c r="R81" s="254"/>
      <c r="S81" s="254"/>
      <c r="T81" s="254"/>
      <c r="U81" s="254"/>
    </row>
    <row r="82" spans="2:21" ht="12.75">
      <c r="B82" s="254"/>
      <c r="C82" s="254"/>
      <c r="D82" s="254"/>
      <c r="E82" s="254"/>
      <c r="F82" s="254"/>
      <c r="G82" s="254"/>
      <c r="H82" s="254"/>
      <c r="I82" s="254"/>
      <c r="J82" s="254"/>
      <c r="K82" s="254"/>
      <c r="L82" s="254"/>
      <c r="M82" s="254"/>
      <c r="N82" s="254"/>
      <c r="O82" s="254"/>
      <c r="P82" s="254"/>
      <c r="Q82" s="254"/>
      <c r="R82" s="254"/>
      <c r="S82" s="254"/>
      <c r="T82" s="254"/>
      <c r="U82" s="254"/>
    </row>
    <row r="83" spans="2:21" ht="12.75">
      <c r="B83" s="254"/>
      <c r="C83" s="254"/>
      <c r="D83" s="254"/>
      <c r="E83" s="254"/>
      <c r="F83" s="254"/>
      <c r="G83" s="254"/>
      <c r="H83" s="254"/>
      <c r="I83" s="254"/>
      <c r="J83" s="254"/>
      <c r="K83" s="254"/>
      <c r="L83" s="254"/>
      <c r="M83" s="254"/>
      <c r="N83" s="254"/>
      <c r="O83" s="254"/>
      <c r="P83" s="254"/>
      <c r="Q83" s="254"/>
      <c r="R83" s="254"/>
      <c r="S83" s="254"/>
      <c r="T83" s="254"/>
      <c r="U83" s="254"/>
    </row>
    <row r="84" spans="2:21" ht="12.75">
      <c r="B84" s="254"/>
      <c r="C84" s="254"/>
      <c r="D84" s="254"/>
      <c r="E84" s="254"/>
      <c r="F84" s="254"/>
      <c r="G84" s="254"/>
      <c r="H84" s="254"/>
      <c r="I84" s="254"/>
      <c r="J84" s="254"/>
      <c r="K84" s="254"/>
      <c r="L84" s="254"/>
      <c r="M84" s="254"/>
      <c r="N84" s="254"/>
      <c r="O84" s="254"/>
      <c r="P84" s="254"/>
      <c r="Q84" s="254"/>
      <c r="R84" s="254"/>
      <c r="S84" s="254"/>
      <c r="T84" s="254"/>
      <c r="U84" s="254"/>
    </row>
    <row r="85" spans="2:21" ht="12.75">
      <c r="B85" s="254"/>
      <c r="C85" s="254"/>
      <c r="D85" s="254"/>
      <c r="E85" s="254"/>
      <c r="F85" s="254"/>
      <c r="G85" s="254"/>
      <c r="H85" s="254"/>
      <c r="I85" s="254"/>
      <c r="J85" s="254"/>
      <c r="K85" s="254"/>
      <c r="L85" s="254"/>
      <c r="M85" s="254"/>
      <c r="N85" s="254"/>
      <c r="O85" s="254"/>
      <c r="P85" s="254"/>
      <c r="Q85" s="254"/>
      <c r="R85" s="254"/>
      <c r="S85" s="254"/>
      <c r="T85" s="254"/>
      <c r="U85" s="254"/>
    </row>
    <row r="86" spans="2:21" ht="12.75">
      <c r="B86" s="254"/>
      <c r="C86" s="254"/>
      <c r="D86" s="254"/>
      <c r="E86" s="254"/>
      <c r="F86" s="254"/>
      <c r="G86" s="254"/>
      <c r="H86" s="254"/>
      <c r="I86" s="254"/>
      <c r="J86" s="254"/>
      <c r="K86" s="254"/>
      <c r="L86" s="254"/>
      <c r="M86" s="254"/>
      <c r="N86" s="254"/>
      <c r="O86" s="254"/>
      <c r="P86" s="254"/>
      <c r="Q86" s="254"/>
      <c r="R86" s="254"/>
      <c r="S86" s="254"/>
      <c r="T86" s="254"/>
      <c r="U86" s="254"/>
    </row>
    <row r="87" spans="2:21" ht="12.75">
      <c r="B87" s="254"/>
      <c r="C87" s="254"/>
      <c r="D87" s="254"/>
      <c r="E87" s="254"/>
      <c r="F87" s="254"/>
      <c r="G87" s="254"/>
      <c r="H87" s="254"/>
      <c r="I87" s="254"/>
      <c r="J87" s="254"/>
      <c r="K87" s="254"/>
      <c r="L87" s="254"/>
      <c r="M87" s="254"/>
      <c r="N87" s="254"/>
      <c r="O87" s="254"/>
      <c r="P87" s="254"/>
      <c r="Q87" s="254"/>
      <c r="R87" s="254"/>
      <c r="S87" s="254"/>
      <c r="T87" s="254"/>
      <c r="U87" s="254"/>
    </row>
    <row r="88" spans="2:21" ht="12.75">
      <c r="B88" s="254"/>
      <c r="C88" s="254"/>
      <c r="D88" s="254"/>
      <c r="E88" s="254"/>
      <c r="F88" s="254"/>
      <c r="G88" s="254"/>
      <c r="H88" s="254"/>
      <c r="I88" s="254"/>
      <c r="J88" s="254"/>
      <c r="K88" s="254"/>
      <c r="L88" s="254"/>
      <c r="M88" s="254"/>
      <c r="N88" s="254"/>
      <c r="O88" s="254"/>
      <c r="P88" s="254"/>
      <c r="Q88" s="254"/>
      <c r="R88" s="254"/>
      <c r="S88" s="254"/>
      <c r="T88" s="254"/>
      <c r="U88" s="254"/>
    </row>
    <row r="89" spans="2:21" ht="12.75">
      <c r="B89" s="254"/>
      <c r="C89" s="254"/>
      <c r="D89" s="254"/>
      <c r="E89" s="254"/>
      <c r="F89" s="254"/>
      <c r="G89" s="254"/>
      <c r="H89" s="254"/>
      <c r="I89" s="254"/>
      <c r="J89" s="254"/>
      <c r="K89" s="254"/>
      <c r="L89" s="254"/>
      <c r="M89" s="254"/>
      <c r="N89" s="254"/>
      <c r="O89" s="254"/>
      <c r="P89" s="254"/>
      <c r="Q89" s="254"/>
      <c r="R89" s="254"/>
      <c r="S89" s="254"/>
      <c r="T89" s="254"/>
      <c r="U89" s="254"/>
    </row>
    <row r="90" spans="2:21" ht="12.75">
      <c r="B90" s="254"/>
      <c r="C90" s="254"/>
      <c r="D90" s="254"/>
      <c r="E90" s="254"/>
      <c r="F90" s="254"/>
      <c r="G90" s="254"/>
      <c r="H90" s="254"/>
      <c r="I90" s="254"/>
      <c r="J90" s="254"/>
      <c r="K90" s="254"/>
      <c r="L90" s="254"/>
      <c r="M90" s="254"/>
      <c r="N90" s="254"/>
      <c r="O90" s="254"/>
      <c r="P90" s="254"/>
      <c r="Q90" s="254"/>
      <c r="R90" s="254"/>
      <c r="S90" s="254"/>
      <c r="T90" s="254"/>
      <c r="U90" s="254"/>
    </row>
    <row r="91" spans="2:21" ht="12.75">
      <c r="B91" s="254"/>
      <c r="C91" s="254"/>
      <c r="D91" s="254"/>
      <c r="E91" s="254"/>
      <c r="F91" s="254"/>
      <c r="G91" s="254"/>
      <c r="H91" s="254"/>
      <c r="I91" s="254"/>
      <c r="J91" s="254"/>
      <c r="K91" s="254"/>
      <c r="L91" s="254"/>
      <c r="M91" s="254"/>
      <c r="N91" s="254"/>
      <c r="O91" s="254"/>
      <c r="P91" s="254"/>
      <c r="Q91" s="254"/>
      <c r="R91" s="254"/>
      <c r="S91" s="254"/>
      <c r="T91" s="254"/>
      <c r="U91" s="254"/>
    </row>
    <row r="92" spans="2:21" ht="12.75">
      <c r="B92" s="254"/>
      <c r="C92" s="254"/>
      <c r="D92" s="254"/>
      <c r="E92" s="254"/>
      <c r="F92" s="254"/>
      <c r="G92" s="254"/>
      <c r="H92" s="254"/>
      <c r="I92" s="254"/>
      <c r="J92" s="254"/>
      <c r="K92" s="254"/>
      <c r="L92" s="254"/>
      <c r="M92" s="254"/>
      <c r="N92" s="254"/>
      <c r="O92" s="254"/>
      <c r="P92" s="254"/>
      <c r="Q92" s="254"/>
      <c r="R92" s="254"/>
      <c r="S92" s="254"/>
      <c r="T92" s="254"/>
      <c r="U92" s="254"/>
    </row>
    <row r="93" spans="2:21" ht="12.75">
      <c r="B93" s="254"/>
      <c r="C93" s="254"/>
      <c r="D93" s="254"/>
      <c r="E93" s="254"/>
      <c r="F93" s="254"/>
      <c r="G93" s="254"/>
      <c r="H93" s="254"/>
      <c r="I93" s="254"/>
      <c r="J93" s="254"/>
      <c r="K93" s="254"/>
      <c r="L93" s="254"/>
      <c r="M93" s="254"/>
      <c r="N93" s="254"/>
      <c r="O93" s="254"/>
      <c r="P93" s="254"/>
      <c r="Q93" s="254"/>
      <c r="R93" s="254"/>
      <c r="S93" s="254"/>
      <c r="T93" s="254"/>
      <c r="U93" s="254"/>
    </row>
    <row r="94" spans="2:21" ht="12.75">
      <c r="B94" s="254"/>
      <c r="C94" s="254"/>
      <c r="D94" s="254"/>
      <c r="E94" s="254"/>
      <c r="F94" s="254"/>
      <c r="G94" s="254"/>
      <c r="H94" s="254"/>
      <c r="I94" s="254"/>
      <c r="J94" s="254"/>
      <c r="K94" s="254"/>
      <c r="L94" s="254"/>
      <c r="M94" s="254"/>
      <c r="N94" s="254"/>
      <c r="O94" s="254"/>
      <c r="P94" s="254"/>
      <c r="Q94" s="254"/>
      <c r="R94" s="254"/>
      <c r="S94" s="254"/>
      <c r="T94" s="254"/>
      <c r="U94" s="254"/>
    </row>
    <row r="95" spans="2:21" ht="12.75">
      <c r="B95" s="254"/>
      <c r="C95" s="254"/>
      <c r="D95" s="254"/>
      <c r="E95" s="254"/>
      <c r="F95" s="254"/>
      <c r="G95" s="254"/>
      <c r="H95" s="254"/>
      <c r="I95" s="254"/>
      <c r="J95" s="254"/>
      <c r="K95" s="254"/>
      <c r="L95" s="254"/>
      <c r="M95" s="254"/>
      <c r="N95" s="254"/>
      <c r="O95" s="254"/>
      <c r="P95" s="254"/>
      <c r="Q95" s="254"/>
      <c r="R95" s="254"/>
      <c r="S95" s="254"/>
      <c r="T95" s="254"/>
      <c r="U95" s="254"/>
    </row>
    <row r="96" spans="2:21" ht="12.75">
      <c r="B96" s="254"/>
      <c r="C96" s="254"/>
      <c r="D96" s="254"/>
      <c r="E96" s="254"/>
      <c r="F96" s="254"/>
      <c r="G96" s="254"/>
      <c r="H96" s="254"/>
      <c r="I96" s="254"/>
      <c r="J96" s="254"/>
      <c r="K96" s="254"/>
      <c r="L96" s="254"/>
      <c r="M96" s="254"/>
      <c r="N96" s="254"/>
      <c r="O96" s="254"/>
      <c r="P96" s="254"/>
      <c r="Q96" s="254"/>
      <c r="R96" s="254"/>
      <c r="S96" s="254"/>
      <c r="T96" s="254"/>
      <c r="U96" s="254"/>
    </row>
    <row r="97" spans="2:21" ht="12.75">
      <c r="B97" s="254"/>
      <c r="C97" s="254"/>
      <c r="D97" s="254"/>
      <c r="E97" s="254"/>
      <c r="F97" s="254"/>
      <c r="G97" s="254"/>
      <c r="H97" s="254"/>
      <c r="I97" s="254"/>
      <c r="J97" s="254"/>
      <c r="K97" s="254"/>
      <c r="L97" s="254"/>
      <c r="M97" s="254"/>
      <c r="N97" s="254"/>
      <c r="O97" s="254"/>
      <c r="P97" s="254"/>
      <c r="Q97" s="254"/>
      <c r="R97" s="254"/>
      <c r="S97" s="254"/>
      <c r="T97" s="254"/>
      <c r="U97" s="254"/>
    </row>
    <row r="98" spans="2:21" ht="12.75">
      <c r="B98" s="254"/>
      <c r="C98" s="254"/>
      <c r="D98" s="254"/>
      <c r="E98" s="254"/>
      <c r="F98" s="254"/>
      <c r="G98" s="254"/>
      <c r="H98" s="254"/>
      <c r="I98" s="254"/>
      <c r="J98" s="254"/>
      <c r="K98" s="254"/>
      <c r="L98" s="254"/>
      <c r="M98" s="254"/>
      <c r="N98" s="254"/>
      <c r="O98" s="254"/>
      <c r="P98" s="254"/>
      <c r="Q98" s="254"/>
      <c r="R98" s="254"/>
      <c r="S98" s="254"/>
      <c r="T98" s="254"/>
      <c r="U98" s="254"/>
    </row>
    <row r="99" spans="2:21" ht="12.75">
      <c r="B99" s="254"/>
      <c r="C99" s="254"/>
      <c r="D99" s="254"/>
      <c r="E99" s="254"/>
      <c r="F99" s="254"/>
      <c r="G99" s="254"/>
      <c r="H99" s="254"/>
      <c r="I99" s="254"/>
      <c r="J99" s="254"/>
      <c r="K99" s="254"/>
      <c r="L99" s="254"/>
      <c r="M99" s="254"/>
      <c r="N99" s="254"/>
      <c r="O99" s="254"/>
      <c r="P99" s="254"/>
      <c r="Q99" s="254"/>
      <c r="R99" s="254"/>
      <c r="S99" s="254"/>
      <c r="T99" s="254"/>
      <c r="U99" s="254"/>
    </row>
    <row r="100" spans="2:21" ht="12.75">
      <c r="B100" s="254"/>
      <c r="C100" s="254"/>
      <c r="D100" s="254"/>
      <c r="E100" s="254"/>
      <c r="F100" s="254"/>
      <c r="G100" s="254"/>
      <c r="H100" s="254"/>
      <c r="I100" s="254"/>
      <c r="J100" s="254"/>
      <c r="K100" s="254"/>
      <c r="L100" s="254"/>
      <c r="M100" s="254"/>
      <c r="N100" s="254"/>
      <c r="O100" s="254"/>
      <c r="P100" s="254"/>
      <c r="Q100" s="254"/>
      <c r="R100" s="254"/>
      <c r="S100" s="254"/>
      <c r="T100" s="254"/>
      <c r="U100" s="254"/>
    </row>
    <row r="101" spans="2:21" ht="12.75">
      <c r="B101" s="254"/>
      <c r="C101" s="254"/>
      <c r="D101" s="254"/>
      <c r="E101" s="254"/>
      <c r="F101" s="254"/>
      <c r="G101" s="254"/>
      <c r="H101" s="254"/>
      <c r="I101" s="254"/>
      <c r="J101" s="254"/>
      <c r="K101" s="254"/>
      <c r="L101" s="254"/>
      <c r="M101" s="254"/>
      <c r="N101" s="254"/>
      <c r="O101" s="254"/>
      <c r="P101" s="254"/>
      <c r="Q101" s="254"/>
      <c r="R101" s="254"/>
      <c r="S101" s="254"/>
      <c r="T101" s="254"/>
      <c r="U101" s="254"/>
    </row>
    <row r="102" spans="2:21" ht="12.75">
      <c r="B102" s="254"/>
      <c r="C102" s="254"/>
      <c r="D102" s="254"/>
      <c r="E102" s="254"/>
      <c r="F102" s="254"/>
      <c r="G102" s="254"/>
      <c r="H102" s="254"/>
      <c r="I102" s="254"/>
      <c r="J102" s="254"/>
      <c r="K102" s="254"/>
      <c r="L102" s="254"/>
      <c r="M102" s="254"/>
      <c r="N102" s="254"/>
      <c r="O102" s="254"/>
      <c r="P102" s="254"/>
      <c r="Q102" s="254"/>
      <c r="R102" s="254"/>
      <c r="S102" s="254"/>
      <c r="T102" s="254"/>
      <c r="U102" s="254"/>
    </row>
    <row r="103" spans="2:21" ht="12.75">
      <c r="B103" s="254"/>
      <c r="C103" s="254"/>
      <c r="D103" s="254"/>
      <c r="E103" s="254"/>
      <c r="F103" s="254"/>
      <c r="G103" s="254"/>
      <c r="H103" s="254"/>
      <c r="I103" s="254"/>
      <c r="J103" s="254"/>
      <c r="K103" s="254"/>
      <c r="L103" s="254"/>
      <c r="M103" s="254"/>
      <c r="N103" s="254"/>
      <c r="O103" s="254"/>
      <c r="P103" s="254"/>
      <c r="Q103" s="254"/>
      <c r="R103" s="254"/>
      <c r="S103" s="254"/>
      <c r="T103" s="254"/>
      <c r="U103" s="254"/>
    </row>
    <row r="104" spans="2:21" ht="12.75">
      <c r="B104" s="254"/>
      <c r="C104" s="254"/>
      <c r="D104" s="254"/>
      <c r="E104" s="254"/>
      <c r="F104" s="254"/>
      <c r="G104" s="254"/>
      <c r="H104" s="254"/>
      <c r="I104" s="254"/>
      <c r="J104" s="254"/>
      <c r="K104" s="254"/>
      <c r="L104" s="254"/>
      <c r="M104" s="254"/>
      <c r="N104" s="254"/>
      <c r="O104" s="254"/>
      <c r="P104" s="254"/>
      <c r="Q104" s="254"/>
      <c r="R104" s="254"/>
      <c r="S104" s="254"/>
      <c r="T104" s="254"/>
      <c r="U104" s="254"/>
    </row>
    <row r="105" spans="2:21" ht="12.75">
      <c r="B105" s="254"/>
      <c r="C105" s="254"/>
      <c r="D105" s="254"/>
      <c r="E105" s="254"/>
      <c r="F105" s="254"/>
      <c r="G105" s="254"/>
      <c r="H105" s="254"/>
      <c r="I105" s="254"/>
      <c r="J105" s="254"/>
      <c r="K105" s="254"/>
      <c r="L105" s="254"/>
      <c r="M105" s="254"/>
      <c r="N105" s="254"/>
      <c r="O105" s="254"/>
      <c r="P105" s="254"/>
      <c r="Q105" s="254"/>
      <c r="R105" s="254"/>
      <c r="S105" s="254"/>
      <c r="T105" s="254"/>
      <c r="U105" s="254"/>
    </row>
    <row r="106" spans="2:21" ht="12.75">
      <c r="B106" s="254"/>
      <c r="C106" s="254"/>
      <c r="D106" s="254"/>
      <c r="E106" s="254"/>
      <c r="F106" s="254"/>
      <c r="G106" s="254"/>
      <c r="H106" s="254"/>
      <c r="I106" s="254"/>
      <c r="J106" s="254"/>
      <c r="K106" s="254"/>
      <c r="L106" s="254"/>
      <c r="M106" s="254"/>
      <c r="N106" s="254"/>
      <c r="O106" s="254"/>
      <c r="P106" s="254"/>
      <c r="Q106" s="254"/>
      <c r="R106" s="254"/>
      <c r="S106" s="254"/>
      <c r="T106" s="254"/>
      <c r="U106" s="254"/>
    </row>
  </sheetData>
  <mergeCells count="6">
    <mergeCell ref="R10:T10"/>
    <mergeCell ref="C10:E10"/>
    <mergeCell ref="F10:H10"/>
    <mergeCell ref="I10:K10"/>
    <mergeCell ref="L10:N10"/>
    <mergeCell ref="O10:Q10"/>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17"/>
  <sheetViews>
    <sheetView showGridLines="0" workbookViewId="0" topLeftCell="A1">
      <selection activeCell="F13" sqref="F13"/>
    </sheetView>
  </sheetViews>
  <sheetFormatPr defaultColWidth="9.125" defaultRowHeight="12.75"/>
  <cols>
    <col min="1" max="1" width="9.125" style="6" customWidth="1"/>
    <col min="2" max="2" width="19.00390625" style="6" customWidth="1"/>
    <col min="3" max="3" width="11.00390625" style="6" customWidth="1"/>
    <col min="4" max="4" width="10.00390625" style="6" customWidth="1"/>
    <col min="5" max="5" width="12.25390625" style="6" customWidth="1"/>
    <col min="6" max="6" width="10.875" style="6" customWidth="1"/>
    <col min="7" max="7" width="9.75390625" style="6" customWidth="1"/>
    <col min="8" max="8" width="9.875" style="6" customWidth="1"/>
    <col min="9" max="9" width="12.75390625" style="6" customWidth="1"/>
    <col min="10" max="10" width="11.00390625" style="6" customWidth="1"/>
    <col min="11" max="11" width="26.75390625" style="6" customWidth="1"/>
    <col min="12" max="16384" width="9.125" style="6" customWidth="1"/>
  </cols>
  <sheetData>
    <row r="2" spans="2:10" ht="12.75">
      <c r="B2" s="370" t="s">
        <v>264</v>
      </c>
      <c r="C2" s="370"/>
      <c r="D2" s="370"/>
      <c r="E2" s="370"/>
      <c r="F2" s="370"/>
      <c r="G2" s="370"/>
      <c r="H2" s="370"/>
      <c r="I2" s="370"/>
      <c r="J2" s="370"/>
    </row>
    <row r="3" spans="2:10" ht="12.75">
      <c r="B3" s="257"/>
      <c r="C3" s="257"/>
      <c r="D3" s="257"/>
      <c r="E3" s="257"/>
      <c r="F3" s="257"/>
      <c r="G3" s="257"/>
      <c r="H3" s="257"/>
      <c r="I3" s="257"/>
      <c r="J3" s="257"/>
    </row>
    <row r="4" spans="2:10" ht="21.75" customHeight="1">
      <c r="B4" s="333"/>
      <c r="C4" s="350" t="s">
        <v>150</v>
      </c>
      <c r="D4" s="333" t="s">
        <v>24</v>
      </c>
      <c r="E4" s="333"/>
      <c r="F4" s="375"/>
      <c r="G4" s="333" t="s">
        <v>156</v>
      </c>
      <c r="H4" s="333" t="s">
        <v>24</v>
      </c>
      <c r="I4" s="333"/>
      <c r="J4" s="332"/>
    </row>
    <row r="5" spans="2:10" ht="28.5" customHeight="1">
      <c r="B5" s="374"/>
      <c r="C5" s="129" t="s">
        <v>132</v>
      </c>
      <c r="D5" s="131" t="s">
        <v>56</v>
      </c>
      <c r="E5" s="219" t="s">
        <v>159</v>
      </c>
      <c r="F5" s="129" t="s">
        <v>132</v>
      </c>
      <c r="G5" s="130" t="s">
        <v>132</v>
      </c>
      <c r="H5" s="131" t="s">
        <v>56</v>
      </c>
      <c r="I5" s="219" t="s">
        <v>159</v>
      </c>
      <c r="J5" s="128" t="s">
        <v>132</v>
      </c>
    </row>
    <row r="6" spans="2:10" ht="38.25" customHeight="1">
      <c r="B6" s="356"/>
      <c r="C6" s="372" t="s">
        <v>141</v>
      </c>
      <c r="D6" s="353"/>
      <c r="E6" s="373"/>
      <c r="F6" s="259" t="s">
        <v>257</v>
      </c>
      <c r="G6" s="352" t="s">
        <v>153</v>
      </c>
      <c r="H6" s="356"/>
      <c r="I6" s="356"/>
      <c r="J6" s="258" t="s">
        <v>257</v>
      </c>
    </row>
    <row r="7" spans="2:10" ht="12.75" customHeight="1">
      <c r="B7" s="260" t="s">
        <v>126</v>
      </c>
      <c r="C7" s="261">
        <v>6463.479</v>
      </c>
      <c r="D7" s="262">
        <v>321.29</v>
      </c>
      <c r="E7" s="225">
        <v>6142.189</v>
      </c>
      <c r="F7" s="306">
        <v>165.20764716333372</v>
      </c>
      <c r="G7" s="261">
        <v>55877.4</v>
      </c>
      <c r="H7" s="261">
        <v>642.9</v>
      </c>
      <c r="I7" s="261">
        <v>55234.5</v>
      </c>
      <c r="J7" s="313">
        <v>-2.0876556016597534</v>
      </c>
    </row>
    <row r="8" spans="2:10" ht="12.75">
      <c r="B8" s="263" t="s">
        <v>127</v>
      </c>
      <c r="C8" s="264">
        <v>32562.643</v>
      </c>
      <c r="D8" s="216">
        <v>14119.527</v>
      </c>
      <c r="E8" s="265">
        <v>18443.116</v>
      </c>
      <c r="F8" s="307">
        <v>130.34744695859936</v>
      </c>
      <c r="G8" s="314">
        <v>173035</v>
      </c>
      <c r="H8" s="314">
        <v>10311</v>
      </c>
      <c r="I8" s="314">
        <v>162724</v>
      </c>
      <c r="J8" s="315">
        <v>-11.006248874945355</v>
      </c>
    </row>
    <row r="9" spans="2:10" ht="12.75" customHeight="1">
      <c r="B9" s="263" t="s">
        <v>128</v>
      </c>
      <c r="C9" s="266">
        <v>42424.182</v>
      </c>
      <c r="D9" s="162">
        <v>341.72</v>
      </c>
      <c r="E9" s="267">
        <v>42082.462</v>
      </c>
      <c r="F9" s="308">
        <v>122.00329800957715</v>
      </c>
      <c r="G9" s="316">
        <v>364304.6</v>
      </c>
      <c r="H9" s="316">
        <v>2236.9</v>
      </c>
      <c r="I9" s="316">
        <v>362067.8</v>
      </c>
      <c r="J9" s="317">
        <v>6.708177761921615</v>
      </c>
    </row>
    <row r="10" spans="2:10" ht="12.75" customHeight="1">
      <c r="B10" s="268" t="s">
        <v>122</v>
      </c>
      <c r="C10" s="269">
        <v>1908.552</v>
      </c>
      <c r="D10" s="305" t="s">
        <v>160</v>
      </c>
      <c r="E10" s="270">
        <v>1908.422</v>
      </c>
      <c r="F10" s="309">
        <v>45.77266957211138</v>
      </c>
      <c r="G10" s="318">
        <v>419.5</v>
      </c>
      <c r="H10" s="318">
        <v>0</v>
      </c>
      <c r="I10" s="318">
        <v>419.5</v>
      </c>
      <c r="J10" s="319">
        <v>-10.094299185597947</v>
      </c>
    </row>
    <row r="11" spans="2:10" ht="12.75">
      <c r="B11" s="271" t="s">
        <v>123</v>
      </c>
      <c r="C11" s="272">
        <v>2134.988</v>
      </c>
      <c r="D11" s="216">
        <v>0</v>
      </c>
      <c r="E11" s="273">
        <v>2134.988</v>
      </c>
      <c r="F11" s="310">
        <v>68.6098102240509</v>
      </c>
      <c r="G11" s="320">
        <v>2635</v>
      </c>
      <c r="H11" s="320">
        <v>0</v>
      </c>
      <c r="I11" s="320">
        <v>2635</v>
      </c>
      <c r="J11" s="321">
        <v>-13.293846660085554</v>
      </c>
    </row>
    <row r="12" spans="2:10" ht="12.75">
      <c r="B12" s="274" t="s">
        <v>124</v>
      </c>
      <c r="C12" s="275">
        <v>5991.693</v>
      </c>
      <c r="D12" s="216">
        <v>8.326</v>
      </c>
      <c r="E12" s="276">
        <v>5983.367</v>
      </c>
      <c r="F12" s="311">
        <v>74.5958475996212</v>
      </c>
      <c r="G12" s="322">
        <v>13647.1</v>
      </c>
      <c r="H12" s="322">
        <v>0</v>
      </c>
      <c r="I12" s="322">
        <v>13647.1</v>
      </c>
      <c r="J12" s="323">
        <v>-8.087338950289261</v>
      </c>
    </row>
    <row r="13" spans="2:10" ht="12.75" customHeight="1">
      <c r="B13" s="277" t="s">
        <v>172</v>
      </c>
      <c r="C13" s="278">
        <v>143123.69</v>
      </c>
      <c r="D13" s="162">
        <v>39528.869</v>
      </c>
      <c r="E13" s="279">
        <v>103594.821</v>
      </c>
      <c r="F13" s="312">
        <v>52.11521099500192</v>
      </c>
      <c r="G13" s="324">
        <v>1694475.1</v>
      </c>
      <c r="H13" s="325" t="s">
        <v>83</v>
      </c>
      <c r="I13" s="324" t="s">
        <v>83</v>
      </c>
      <c r="J13" s="326">
        <v>-2.7284371120489577</v>
      </c>
    </row>
    <row r="14" spans="2:10" ht="12.75">
      <c r="B14" s="371" t="s">
        <v>117</v>
      </c>
      <c r="C14" s="371"/>
      <c r="D14" s="371"/>
      <c r="E14" s="371"/>
      <c r="F14" s="371"/>
      <c r="G14" s="371"/>
      <c r="H14" s="371"/>
      <c r="I14" s="371"/>
      <c r="J14" s="371"/>
    </row>
    <row r="15" spans="2:10" ht="12.75">
      <c r="B15" s="328" t="s">
        <v>147</v>
      </c>
      <c r="C15" s="328"/>
      <c r="D15" s="328"/>
      <c r="E15" s="328"/>
      <c r="F15" s="328"/>
      <c r="G15" s="328"/>
      <c r="H15" s="328"/>
      <c r="I15" s="328"/>
      <c r="J15" s="328"/>
    </row>
    <row r="16" spans="2:10" ht="15" customHeight="1">
      <c r="B16" s="328" t="s">
        <v>158</v>
      </c>
      <c r="C16" s="328"/>
      <c r="D16" s="328"/>
      <c r="E16" s="328"/>
      <c r="F16" s="328"/>
      <c r="G16" s="328"/>
      <c r="H16" s="328"/>
      <c r="I16" s="328"/>
      <c r="J16" s="328"/>
    </row>
    <row r="17" spans="2:10" ht="12.75">
      <c r="B17" s="329" t="s">
        <v>193</v>
      </c>
      <c r="C17" s="329"/>
      <c r="D17" s="329"/>
      <c r="E17" s="329"/>
      <c r="F17" s="329"/>
      <c r="G17" s="329"/>
      <c r="H17" s="329"/>
      <c r="I17" s="329"/>
      <c r="J17" s="329"/>
    </row>
  </sheetData>
  <mergeCells count="10">
    <mergeCell ref="B2:J2"/>
    <mergeCell ref="B15:J15"/>
    <mergeCell ref="B14:J14"/>
    <mergeCell ref="B16:J16"/>
    <mergeCell ref="B17:J17"/>
    <mergeCell ref="C6:E6"/>
    <mergeCell ref="G6:I6"/>
    <mergeCell ref="B4:B6"/>
    <mergeCell ref="C4:F4"/>
    <mergeCell ref="G4:J4"/>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0"/>
  <sheetViews>
    <sheetView showGridLines="0" workbookViewId="0" topLeftCell="A1">
      <selection activeCell="F13" sqref="F13"/>
    </sheetView>
  </sheetViews>
  <sheetFormatPr defaultColWidth="9.125" defaultRowHeight="12.75"/>
  <cols>
    <col min="1" max="1" width="9.125" style="6" customWidth="1"/>
    <col min="2" max="2" width="19.125" style="6" customWidth="1"/>
    <col min="3" max="3" width="4.375" style="6" customWidth="1"/>
    <col min="4" max="4" width="11.00390625" style="6" customWidth="1"/>
    <col min="5" max="5" width="9.25390625" style="6" customWidth="1"/>
    <col min="6" max="6" width="11.25390625" style="6" customWidth="1"/>
    <col min="7" max="7" width="11.875" style="6" customWidth="1"/>
    <col min="8" max="8" width="11.125" style="6" customWidth="1"/>
    <col min="9" max="9" width="9.25390625" style="6" customWidth="1"/>
    <col min="10" max="10" width="10.75390625" style="6" customWidth="1"/>
    <col min="11" max="11" width="11.875" style="6" customWidth="1"/>
    <col min="12" max="12" width="26.75390625" style="6" customWidth="1"/>
    <col min="13" max="16384" width="9.125" style="6" customWidth="1"/>
  </cols>
  <sheetData>
    <row r="1" s="4" customFormat="1" ht="12.75">
      <c r="A1" s="185"/>
    </row>
    <row r="2" s="4" customFormat="1" ht="12.75"/>
    <row r="3" spans="2:14" s="4" customFormat="1" ht="24.75" customHeight="1">
      <c r="B3" s="280" t="s">
        <v>265</v>
      </c>
      <c r="C3" s="280"/>
      <c r="D3" s="280"/>
      <c r="E3" s="280"/>
      <c r="F3" s="280"/>
      <c r="G3" s="280"/>
      <c r="H3" s="280"/>
      <c r="I3" s="280"/>
      <c r="J3" s="280"/>
      <c r="K3" s="280"/>
      <c r="L3" s="280"/>
      <c r="M3" s="280"/>
      <c r="N3" s="280"/>
    </row>
    <row r="4" spans="2:14" s="4" customFormat="1" ht="12.75">
      <c r="B4" s="281"/>
      <c r="C4" s="33"/>
      <c r="D4" s="33"/>
      <c r="E4" s="33"/>
      <c r="F4" s="33"/>
      <c r="G4" s="33"/>
      <c r="H4" s="33"/>
      <c r="I4" s="33"/>
      <c r="J4" s="33"/>
      <c r="K4" s="33"/>
      <c r="L4" s="33"/>
      <c r="M4" s="33"/>
      <c r="N4" s="33"/>
    </row>
    <row r="5" s="4" customFormat="1" ht="12.75"/>
    <row r="6" s="4" customFormat="1" ht="12.75"/>
    <row r="7" s="4" customFormat="1" ht="12.75"/>
    <row r="8" s="4" customFormat="1" ht="12.75"/>
    <row r="9" s="4" customFormat="1" ht="12.75"/>
    <row r="10" spans="2:7" s="4" customFormat="1" ht="26.25" customHeight="1">
      <c r="B10" s="282"/>
      <c r="C10" s="283"/>
      <c r="D10" s="332" t="s">
        <v>70</v>
      </c>
      <c r="E10" s="376" t="s">
        <v>24</v>
      </c>
      <c r="F10" s="377" t="s">
        <v>129</v>
      </c>
      <c r="G10" s="332"/>
    </row>
    <row r="11" spans="2:7" s="4" customFormat="1" ht="63.75">
      <c r="B11" s="284"/>
      <c r="C11" s="285"/>
      <c r="D11" s="286" t="s">
        <v>54</v>
      </c>
      <c r="E11" s="287" t="s">
        <v>209</v>
      </c>
      <c r="F11" s="286" t="s">
        <v>61</v>
      </c>
      <c r="G11" s="288" t="s">
        <v>136</v>
      </c>
    </row>
    <row r="12" spans="2:9" s="4" customFormat="1" ht="12.75">
      <c r="B12" s="289" t="s">
        <v>122</v>
      </c>
      <c r="C12" s="290" t="s">
        <v>90</v>
      </c>
      <c r="D12" s="188">
        <v>1908.552</v>
      </c>
      <c r="E12" s="291">
        <v>45.77266957211138</v>
      </c>
      <c r="F12" s="188">
        <v>810.395</v>
      </c>
      <c r="G12" s="292">
        <f>(F12/D12)*100</f>
        <v>42.461248108513686</v>
      </c>
      <c r="I12" s="293"/>
    </row>
    <row r="13" spans="2:9" s="4" customFormat="1" ht="12.75">
      <c r="B13" s="294" t="s">
        <v>123</v>
      </c>
      <c r="C13" s="295" t="s">
        <v>64</v>
      </c>
      <c r="D13" s="188">
        <v>2134.988</v>
      </c>
      <c r="E13" s="296">
        <v>68.6098102240509</v>
      </c>
      <c r="F13" s="188">
        <v>1398.042</v>
      </c>
      <c r="G13" s="292">
        <f aca="true" t="shared" si="0" ref="G13:G18">(F13/D13)*100</f>
        <v>65.48242894105259</v>
      </c>
      <c r="I13" s="293"/>
    </row>
    <row r="14" spans="2:9" s="4" customFormat="1" ht="12.75">
      <c r="B14" s="294" t="s">
        <v>124</v>
      </c>
      <c r="C14" s="297" t="s">
        <v>125</v>
      </c>
      <c r="D14" s="188">
        <v>5991.693</v>
      </c>
      <c r="E14" s="296">
        <v>74.5958475996212</v>
      </c>
      <c r="F14" s="188">
        <v>3035.479</v>
      </c>
      <c r="G14" s="292">
        <f t="shared" si="0"/>
        <v>50.66145745451244</v>
      </c>
      <c r="I14" s="293"/>
    </row>
    <row r="15" spans="2:9" s="4" customFormat="1" ht="12.75">
      <c r="B15" s="207" t="s">
        <v>172</v>
      </c>
      <c r="C15" s="298" t="s">
        <v>48</v>
      </c>
      <c r="D15" s="208">
        <v>143123.69</v>
      </c>
      <c r="E15" s="299">
        <v>52.11521099500192</v>
      </c>
      <c r="F15" s="208">
        <v>39992.616</v>
      </c>
      <c r="G15" s="300">
        <f t="shared" si="0"/>
        <v>27.942694881609047</v>
      </c>
      <c r="I15" s="293"/>
    </row>
    <row r="16" spans="2:9" s="4" customFormat="1" ht="12.75">
      <c r="B16" s="187" t="s">
        <v>126</v>
      </c>
      <c r="C16" s="290" t="s">
        <v>88</v>
      </c>
      <c r="D16" s="188">
        <v>6463.479</v>
      </c>
      <c r="E16" s="296">
        <v>165.20764716333372</v>
      </c>
      <c r="F16" s="188">
        <v>3111.255</v>
      </c>
      <c r="G16" s="292">
        <f t="shared" si="0"/>
        <v>48.13591875211476</v>
      </c>
      <c r="I16" s="293"/>
    </row>
    <row r="17" spans="2:9" s="4" customFormat="1" ht="12.75">
      <c r="B17" s="187" t="s">
        <v>127</v>
      </c>
      <c r="C17" s="301" t="s">
        <v>55</v>
      </c>
      <c r="D17" s="302">
        <v>32562.643</v>
      </c>
      <c r="E17" s="303">
        <v>130.34744695859936</v>
      </c>
      <c r="F17" s="188">
        <v>14853.728</v>
      </c>
      <c r="G17" s="292">
        <f t="shared" si="0"/>
        <v>45.615854953788606</v>
      </c>
      <c r="I17" s="293"/>
    </row>
    <row r="18" spans="2:9" s="4" customFormat="1" ht="12.75">
      <c r="B18" s="207" t="s">
        <v>128</v>
      </c>
      <c r="C18" s="298" t="s">
        <v>47</v>
      </c>
      <c r="D18" s="208">
        <v>42424.182</v>
      </c>
      <c r="E18" s="299">
        <v>122.00329800957715</v>
      </c>
      <c r="F18" s="304">
        <v>26264.785</v>
      </c>
      <c r="G18" s="300">
        <f t="shared" si="0"/>
        <v>61.90993853458389</v>
      </c>
      <c r="I18" s="293"/>
    </row>
    <row r="19" s="4" customFormat="1" ht="15" customHeight="1">
      <c r="B19" s="1" t="s">
        <v>118</v>
      </c>
    </row>
    <row r="20" s="4" customFormat="1" ht="12.75">
      <c r="B20" s="28" t="s">
        <v>184</v>
      </c>
    </row>
    <row r="21" s="4" customFormat="1" ht="12.75"/>
    <row r="22" s="4" customFormat="1" ht="12.75"/>
    <row r="23" s="4" customFormat="1" ht="12.75"/>
    <row r="24" s="4" customFormat="1" ht="12.75"/>
    <row r="25" s="4" customFormat="1" ht="12.75"/>
    <row r="26" s="4" customFormat="1" ht="12.75"/>
    <row r="27" s="4" customFormat="1" ht="12.75"/>
    <row r="28" s="4" customFormat="1" ht="12.75"/>
    <row r="29" s="4" customFormat="1" ht="12.75"/>
    <row r="30" s="4" customFormat="1" ht="12.75"/>
    <row r="31" s="4" customFormat="1" ht="12.75"/>
    <row r="32" s="4" customFormat="1" ht="12.75"/>
    <row r="33" s="4" customFormat="1" ht="12.75"/>
    <row r="34" s="4" customFormat="1" ht="12.75"/>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row r="393" s="4" customFormat="1" ht="12.75"/>
    <row r="394" s="4" customFormat="1" ht="12.75"/>
    <row r="395" s="4" customFormat="1" ht="12.75"/>
    <row r="396" s="4" customFormat="1" ht="12.75"/>
    <row r="397" s="4" customFormat="1" ht="12.75"/>
    <row r="398" s="4" customFormat="1" ht="12.75"/>
    <row r="399" s="4" customFormat="1" ht="12.75"/>
    <row r="400" s="4" customFormat="1" ht="12.75"/>
    <row r="401" s="4" customFormat="1" ht="12.75"/>
    <row r="402" s="4" customFormat="1" ht="12.75"/>
    <row r="403" s="4" customFormat="1" ht="12.75"/>
    <row r="404" s="4" customFormat="1" ht="12.75"/>
    <row r="405" s="4" customFormat="1" ht="12.75"/>
    <row r="406" s="4" customFormat="1" ht="12.75"/>
    <row r="407" s="4" customFormat="1" ht="12.75"/>
    <row r="408" s="4" customFormat="1" ht="12.75"/>
    <row r="409" s="4" customFormat="1" ht="12.75"/>
    <row r="410" s="4" customFormat="1" ht="12.75"/>
    <row r="411" s="4" customFormat="1" ht="12.75"/>
    <row r="412" s="4" customFormat="1" ht="12.75"/>
    <row r="413" s="4" customFormat="1" ht="12.75"/>
    <row r="414" s="4" customFormat="1" ht="12.75"/>
    <row r="415" s="4" customFormat="1" ht="12.75"/>
    <row r="416" s="4" customFormat="1" ht="12.75"/>
    <row r="417" s="4" customFormat="1" ht="12.75"/>
    <row r="418" s="4" customFormat="1" ht="12.75"/>
    <row r="419" s="4" customFormat="1" ht="12.75"/>
    <row r="420" s="4" customFormat="1" ht="12.75"/>
    <row r="421" s="4" customFormat="1" ht="12.75"/>
    <row r="422" s="4" customFormat="1" ht="12.75"/>
    <row r="423" s="4" customFormat="1" ht="12.75"/>
    <row r="424" s="4" customFormat="1" ht="12.75"/>
    <row r="425" s="4" customFormat="1" ht="12.75"/>
    <row r="426" s="4" customFormat="1" ht="12.75"/>
    <row r="427" s="4" customFormat="1" ht="12.75"/>
    <row r="428" s="4" customFormat="1" ht="12.75"/>
    <row r="429" s="4" customFormat="1" ht="12.75"/>
    <row r="430" s="4" customFormat="1" ht="12.75"/>
    <row r="431" s="4" customFormat="1" ht="12.75"/>
    <row r="432" s="4" customFormat="1" ht="12.75"/>
    <row r="433" s="4" customFormat="1" ht="12.75"/>
    <row r="434" s="4" customFormat="1" ht="12.75"/>
    <row r="435" s="4" customFormat="1" ht="12.75"/>
    <row r="436" s="4" customFormat="1" ht="12.75"/>
    <row r="437" s="4" customFormat="1" ht="12.75"/>
    <row r="438" s="4" customFormat="1" ht="12.75"/>
    <row r="439" s="4" customFormat="1" ht="12.75"/>
    <row r="440" s="4" customFormat="1" ht="12.75"/>
    <row r="441" s="4" customFormat="1" ht="12.75"/>
    <row r="442" s="4" customFormat="1" ht="12.75"/>
    <row r="443" s="4" customFormat="1" ht="12.75"/>
    <row r="444" s="4" customFormat="1" ht="12.75"/>
    <row r="445" s="4" customFormat="1" ht="12.75"/>
    <row r="446" s="4" customFormat="1" ht="12.75"/>
    <row r="447" s="4" customFormat="1" ht="12.75"/>
    <row r="448" s="4" customFormat="1" ht="12.75"/>
    <row r="449" s="4" customFormat="1" ht="12.75"/>
    <row r="450" s="4" customFormat="1" ht="12.75"/>
    <row r="451" s="4" customFormat="1" ht="12.75"/>
    <row r="452" s="4" customFormat="1" ht="12.75"/>
    <row r="453" s="4" customFormat="1" ht="12.75"/>
    <row r="454" s="4" customFormat="1" ht="12.75"/>
    <row r="455" s="4" customFormat="1" ht="12.75"/>
    <row r="456" s="4" customFormat="1" ht="12.75"/>
    <row r="457" s="4" customFormat="1" ht="12.75"/>
    <row r="458" s="4" customFormat="1" ht="12.75"/>
    <row r="459" s="4" customFormat="1" ht="12.75"/>
    <row r="460" s="4" customFormat="1" ht="12.75"/>
    <row r="461" s="4" customFormat="1" ht="12.75"/>
    <row r="462" s="4" customFormat="1" ht="12.75"/>
  </sheetData>
  <mergeCells count="2">
    <mergeCell ref="D10:E10"/>
    <mergeCell ref="F10:G10"/>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53"/>
  <sheetViews>
    <sheetView showGridLines="0" workbookViewId="0" topLeftCell="A1">
      <selection activeCell="C30" sqref="C30"/>
    </sheetView>
  </sheetViews>
  <sheetFormatPr defaultColWidth="9.125" defaultRowHeight="12.75"/>
  <cols>
    <col min="1" max="2" width="9.125" style="4" customWidth="1"/>
    <col min="3" max="3" width="14.00390625" style="4" customWidth="1"/>
    <col min="4" max="4" width="15.375" style="4" customWidth="1"/>
    <col min="5" max="5" width="12.125" style="4" bestFit="1" customWidth="1"/>
    <col min="6" max="9" width="9.125" style="4" customWidth="1"/>
    <col min="10" max="12" width="14.375" style="4" customWidth="1"/>
    <col min="13" max="13" width="13.75390625" style="4" customWidth="1"/>
    <col min="14" max="15" width="9.125" style="4" customWidth="1"/>
    <col min="16" max="16" width="2.75390625" style="4" customWidth="1"/>
    <col min="17" max="20" width="9.125" style="4" customWidth="1"/>
    <col min="21" max="21" width="12.25390625" style="4" customWidth="1"/>
    <col min="22" max="22" width="11.875" style="4" customWidth="1"/>
    <col min="23" max="16384" width="9.125" style="4" customWidth="1"/>
  </cols>
  <sheetData>
    <row r="1" ht="12.75"/>
    <row r="2" ht="12.75">
      <c r="B2" s="33" t="s">
        <v>206</v>
      </c>
    </row>
    <row r="3" ht="12.75">
      <c r="B3" s="1" t="s">
        <v>138</v>
      </c>
    </row>
    <row r="4" spans="2:5" ht="38.25">
      <c r="B4" s="34" t="s">
        <v>131</v>
      </c>
      <c r="C4" s="35" t="s">
        <v>82</v>
      </c>
      <c r="D4" s="35" t="s">
        <v>81</v>
      </c>
      <c r="E4" s="9" t="s">
        <v>164</v>
      </c>
    </row>
    <row r="5" spans="2:5" ht="12.75">
      <c r="B5" s="36" t="s">
        <v>194</v>
      </c>
      <c r="C5" s="37">
        <v>9928014</v>
      </c>
      <c r="D5" s="37">
        <v>31536978</v>
      </c>
      <c r="E5" s="38">
        <v>217.65646180595635</v>
      </c>
    </row>
    <row r="6" spans="2:5" ht="12.75">
      <c r="B6" s="39" t="s">
        <v>195</v>
      </c>
      <c r="C6" s="40">
        <v>6768367</v>
      </c>
      <c r="D6" s="40">
        <v>35547837</v>
      </c>
      <c r="E6" s="41">
        <v>425.2055185541801</v>
      </c>
    </row>
    <row r="7" spans="2:11" ht="12.75">
      <c r="B7" s="39" t="s">
        <v>196</v>
      </c>
      <c r="C7" s="40">
        <v>8506732</v>
      </c>
      <c r="D7" s="40">
        <v>48331091</v>
      </c>
      <c r="E7" s="41">
        <v>468.1510949210578</v>
      </c>
      <c r="F7" s="4" t="s">
        <v>65</v>
      </c>
      <c r="G7" s="42">
        <f>(SUM(D5:D7)/SUM(C5:C7))-1</f>
        <v>3.5794305647877707</v>
      </c>
      <c r="K7" s="43"/>
    </row>
    <row r="8" spans="2:11" ht="12.75">
      <c r="B8" s="39" t="s">
        <v>197</v>
      </c>
      <c r="C8" s="40">
        <v>10001375</v>
      </c>
      <c r="D8" s="40">
        <v>64993310</v>
      </c>
      <c r="E8" s="41">
        <v>549.8437464848583</v>
      </c>
      <c r="K8" s="43"/>
    </row>
    <row r="9" spans="2:12" ht="12.75">
      <c r="B9" s="39" t="s">
        <v>198</v>
      </c>
      <c r="C9" s="40">
        <v>15204485</v>
      </c>
      <c r="D9" s="40">
        <v>75030440</v>
      </c>
      <c r="E9" s="41">
        <v>393.47570799010947</v>
      </c>
      <c r="I9" s="44"/>
      <c r="L9" s="43"/>
    </row>
    <row r="10" spans="2:11" ht="12.75">
      <c r="B10" s="39" t="s">
        <v>199</v>
      </c>
      <c r="C10" s="40">
        <v>26989414</v>
      </c>
      <c r="D10" s="40">
        <v>84683397</v>
      </c>
      <c r="E10" s="41">
        <v>213.76523032326676</v>
      </c>
      <c r="F10" s="4" t="s">
        <v>66</v>
      </c>
      <c r="G10" s="42">
        <f>(SUM(D8:D10)/SUM(C8:C10))-1</f>
        <v>3.305124387315219</v>
      </c>
      <c r="K10" s="43"/>
    </row>
    <row r="11" spans="2:11" ht="12.75">
      <c r="B11" s="39" t="s">
        <v>200</v>
      </c>
      <c r="C11" s="40">
        <v>48960587</v>
      </c>
      <c r="D11" s="40">
        <v>94838964</v>
      </c>
      <c r="E11" s="41">
        <v>93.7047119145038</v>
      </c>
      <c r="K11" s="43"/>
    </row>
    <row r="12" spans="2:11" ht="12.75">
      <c r="B12" s="39" t="s">
        <v>201</v>
      </c>
      <c r="C12" s="40">
        <v>59263957</v>
      </c>
      <c r="D12" s="40">
        <v>95940294</v>
      </c>
      <c r="E12" s="41">
        <v>61.88641268081374</v>
      </c>
      <c r="I12" s="44"/>
      <c r="K12" s="43"/>
    </row>
    <row r="13" spans="2:11" ht="12.75">
      <c r="B13" s="39" t="s">
        <v>202</v>
      </c>
      <c r="C13" s="40">
        <v>52442840</v>
      </c>
      <c r="D13" s="40">
        <v>87156802</v>
      </c>
      <c r="E13" s="41">
        <v>66.1939017795375</v>
      </c>
      <c r="F13" s="4" t="s">
        <v>67</v>
      </c>
      <c r="G13" s="42">
        <f>(SUM(D11:D13)/SUM(C11:C13))-1</f>
        <v>0.7298847661576415</v>
      </c>
      <c r="K13" s="43"/>
    </row>
    <row r="14" spans="2:11" ht="12.75">
      <c r="B14" s="39" t="s">
        <v>203</v>
      </c>
      <c r="C14" s="40">
        <v>53716941</v>
      </c>
      <c r="D14" s="40">
        <v>81346833</v>
      </c>
      <c r="E14" s="41">
        <v>51.43608605709695</v>
      </c>
      <c r="K14" s="43"/>
    </row>
    <row r="15" spans="2:11" ht="12.75">
      <c r="B15" s="39" t="s">
        <v>204</v>
      </c>
      <c r="C15" s="40">
        <v>42146857</v>
      </c>
      <c r="D15" s="40">
        <v>59214644</v>
      </c>
      <c r="E15" s="41">
        <v>40.49599000940924</v>
      </c>
      <c r="I15" s="44"/>
      <c r="K15" s="43"/>
    </row>
    <row r="16" spans="2:11" ht="12.75">
      <c r="B16" s="39" t="s">
        <v>205</v>
      </c>
      <c r="C16" s="40">
        <v>39880194</v>
      </c>
      <c r="D16" s="40">
        <v>61217336</v>
      </c>
      <c r="E16" s="41">
        <v>53.50310482441485</v>
      </c>
      <c r="F16" s="4" t="s">
        <v>68</v>
      </c>
      <c r="G16" s="42">
        <f>(SUM(D14:D16)/SUM(C14:C16))-1</f>
        <v>0.48646588351401965</v>
      </c>
      <c r="K16" s="43"/>
    </row>
    <row r="17" spans="3:11" ht="12.75">
      <c r="C17" s="4">
        <f>SUM(C5:C16)</f>
        <v>373809763</v>
      </c>
      <c r="K17" s="43"/>
    </row>
    <row r="18" spans="9:11" ht="12.75">
      <c r="I18" s="44"/>
      <c r="J18" s="43">
        <f>SUM(C5:C16)/SUM(D5:D16)-1</f>
        <v>-0.5440443151687032</v>
      </c>
      <c r="K18" s="43"/>
    </row>
    <row r="19" ht="12.75">
      <c r="E19" s="44"/>
    </row>
    <row r="20" ht="12.75">
      <c r="E20" s="44"/>
    </row>
    <row r="21" ht="12.75">
      <c r="E21" s="44"/>
    </row>
    <row r="22" ht="12.75">
      <c r="E22" s="44"/>
    </row>
    <row r="23" ht="12.75">
      <c r="E23" s="44"/>
    </row>
    <row r="24" spans="2:13" ht="12.75">
      <c r="B24" s="26"/>
      <c r="C24" s="45"/>
      <c r="E24" s="44"/>
      <c r="H24" s="26"/>
      <c r="I24" s="26"/>
      <c r="J24" s="26"/>
      <c r="K24" s="26"/>
      <c r="L24" s="26"/>
      <c r="M24" s="26"/>
    </row>
    <row r="25" spans="2:13" ht="12.75">
      <c r="B25" s="26"/>
      <c r="C25" s="26"/>
      <c r="D25" s="26"/>
      <c r="E25" s="44"/>
      <c r="H25" s="26"/>
      <c r="I25" s="26"/>
      <c r="J25" s="26"/>
      <c r="K25" s="26"/>
      <c r="L25" s="26"/>
      <c r="M25" s="26"/>
    </row>
    <row r="26" spans="2:13" ht="12.75">
      <c r="B26" s="26"/>
      <c r="C26" s="26"/>
      <c r="D26" s="26"/>
      <c r="E26" s="44"/>
      <c r="H26" s="26"/>
      <c r="I26" s="26"/>
      <c r="J26" s="26"/>
      <c r="K26" s="26"/>
      <c r="L26" s="26"/>
      <c r="M26" s="26"/>
    </row>
    <row r="27" spans="1:17" ht="12.75">
      <c r="A27" s="6"/>
      <c r="B27" s="5"/>
      <c r="C27" s="5"/>
      <c r="D27" s="5"/>
      <c r="E27" s="44"/>
      <c r="F27" s="5"/>
      <c r="G27" s="5"/>
      <c r="H27" s="5"/>
      <c r="I27" s="5"/>
      <c r="J27" s="5"/>
      <c r="K27" s="5"/>
      <c r="L27" s="5"/>
      <c r="M27" s="5"/>
      <c r="N27" s="6"/>
      <c r="O27" s="6"/>
      <c r="P27" s="6"/>
      <c r="Q27" s="6"/>
    </row>
    <row r="28" spans="1:17" ht="12.75">
      <c r="A28" s="6"/>
      <c r="B28" s="5"/>
      <c r="C28" s="5"/>
      <c r="D28" s="5"/>
      <c r="E28" s="5"/>
      <c r="F28" s="5"/>
      <c r="G28" s="5"/>
      <c r="H28" s="5"/>
      <c r="I28" s="5"/>
      <c r="J28" s="5"/>
      <c r="K28" s="5"/>
      <c r="L28" s="5"/>
      <c r="M28" s="5"/>
      <c r="N28" s="6"/>
      <c r="O28" s="6"/>
      <c r="P28" s="6"/>
      <c r="Q28" s="6"/>
    </row>
    <row r="29" spans="1:17" ht="12.75">
      <c r="A29" s="6"/>
      <c r="B29" s="5"/>
      <c r="C29" s="5"/>
      <c r="D29" s="5"/>
      <c r="E29" s="5"/>
      <c r="F29" s="5"/>
      <c r="G29" s="5"/>
      <c r="H29" s="5"/>
      <c r="I29" s="5"/>
      <c r="J29" s="5"/>
      <c r="K29" s="5"/>
      <c r="L29" s="5"/>
      <c r="M29" s="5"/>
      <c r="N29" s="6"/>
      <c r="O29" s="6"/>
      <c r="P29" s="6"/>
      <c r="Q29" s="6"/>
    </row>
    <row r="30" spans="1:17" ht="12.75">
      <c r="A30" s="6"/>
      <c r="B30" s="28" t="s">
        <v>184</v>
      </c>
      <c r="C30" s="5"/>
      <c r="D30" s="5"/>
      <c r="E30" s="5"/>
      <c r="F30" s="5"/>
      <c r="G30" s="5"/>
      <c r="H30" s="5"/>
      <c r="I30" s="5"/>
      <c r="J30" s="5"/>
      <c r="K30" s="5"/>
      <c r="L30" s="5"/>
      <c r="M30" s="5"/>
      <c r="N30" s="6"/>
      <c r="O30" s="6"/>
      <c r="P30" s="6"/>
      <c r="Q30" s="6"/>
    </row>
    <row r="31" spans="1:17" ht="12.75">
      <c r="A31" s="6"/>
      <c r="B31" s="5"/>
      <c r="C31" s="5"/>
      <c r="D31" s="5"/>
      <c r="E31" s="5"/>
      <c r="F31" s="5"/>
      <c r="G31" s="5"/>
      <c r="H31" s="5"/>
      <c r="I31" s="5"/>
      <c r="J31" s="5"/>
      <c r="K31" s="5"/>
      <c r="L31" s="5"/>
      <c r="M31" s="5"/>
      <c r="N31" s="6"/>
      <c r="O31" s="6"/>
      <c r="P31" s="6"/>
      <c r="Q31" s="6"/>
    </row>
    <row r="32" spans="1:17" ht="12.75">
      <c r="A32" s="6"/>
      <c r="B32" s="5"/>
      <c r="C32" s="5"/>
      <c r="D32" s="5"/>
      <c r="E32" s="5"/>
      <c r="F32" s="5"/>
      <c r="G32" s="5"/>
      <c r="H32" s="5"/>
      <c r="I32" s="5"/>
      <c r="J32" s="5"/>
      <c r="K32" s="5"/>
      <c r="L32" s="5"/>
      <c r="M32" s="5"/>
      <c r="N32" s="6"/>
      <c r="O32" s="6"/>
      <c r="P32" s="6"/>
      <c r="Q32" s="6"/>
    </row>
    <row r="33" spans="1:17" ht="12.75">
      <c r="A33" s="6"/>
      <c r="B33" s="6"/>
      <c r="C33" s="6"/>
      <c r="D33" s="6"/>
      <c r="E33" s="6"/>
      <c r="F33" s="6"/>
      <c r="G33" s="6"/>
      <c r="H33" s="6"/>
      <c r="I33" s="6"/>
      <c r="J33" s="6"/>
      <c r="K33" s="6"/>
      <c r="L33" s="6"/>
      <c r="M33" s="6"/>
      <c r="N33" s="6"/>
      <c r="O33" s="6"/>
      <c r="P33" s="6"/>
      <c r="Q33" s="6"/>
    </row>
    <row r="34" spans="1:17" ht="12.75">
      <c r="A34" s="6"/>
      <c r="H34" s="6"/>
      <c r="I34" s="6"/>
      <c r="J34" s="6"/>
      <c r="K34" s="6"/>
      <c r="L34" s="6"/>
      <c r="M34" s="6"/>
      <c r="N34" s="6"/>
      <c r="O34" s="6"/>
      <c r="P34" s="6"/>
      <c r="Q34" s="6"/>
    </row>
    <row r="35" spans="1:17" ht="12.75">
      <c r="A35" s="6"/>
      <c r="H35" s="6"/>
      <c r="I35" s="6"/>
      <c r="J35" s="6"/>
      <c r="K35" s="6"/>
      <c r="L35" s="6"/>
      <c r="M35" s="6"/>
      <c r="N35" s="6"/>
      <c r="O35" s="6"/>
      <c r="P35" s="6"/>
      <c r="Q35" s="6"/>
    </row>
    <row r="36" spans="1:17" ht="12.75">
      <c r="A36" s="6"/>
      <c r="H36" s="6"/>
      <c r="I36" s="6"/>
      <c r="J36" s="6"/>
      <c r="K36" s="6"/>
      <c r="L36" s="6"/>
      <c r="M36" s="6"/>
      <c r="N36" s="6"/>
      <c r="O36" s="6"/>
      <c r="P36" s="6"/>
      <c r="Q36" s="6"/>
    </row>
    <row r="37" spans="1:17" ht="12.75">
      <c r="A37" s="6"/>
      <c r="H37" s="6"/>
      <c r="I37" s="6"/>
      <c r="J37" s="6"/>
      <c r="K37" s="6"/>
      <c r="L37" s="6"/>
      <c r="M37" s="6"/>
      <c r="N37" s="6"/>
      <c r="O37" s="6"/>
      <c r="P37" s="6"/>
      <c r="Q37" s="6"/>
    </row>
    <row r="38" spans="1:17" ht="12.75">
      <c r="A38" s="6"/>
      <c r="H38" s="6"/>
      <c r="I38" s="6"/>
      <c r="J38" s="6"/>
      <c r="K38" s="6"/>
      <c r="L38" s="6"/>
      <c r="M38" s="6"/>
      <c r="N38" s="6"/>
      <c r="O38" s="6"/>
      <c r="P38" s="6"/>
      <c r="Q38" s="6"/>
    </row>
    <row r="39" spans="1:17" ht="12.75">
      <c r="A39" s="6"/>
      <c r="H39" s="6"/>
      <c r="I39" s="6"/>
      <c r="J39" s="6"/>
      <c r="K39" s="6"/>
      <c r="L39" s="6"/>
      <c r="M39" s="6"/>
      <c r="N39" s="6"/>
      <c r="O39" s="6"/>
      <c r="P39" s="6"/>
      <c r="Q39" s="6"/>
    </row>
    <row r="40" spans="1:17" ht="12.75">
      <c r="A40" s="6"/>
      <c r="H40" s="6"/>
      <c r="I40" s="6"/>
      <c r="J40" s="6"/>
      <c r="K40" s="6"/>
      <c r="L40" s="6"/>
      <c r="M40" s="6"/>
      <c r="N40" s="6"/>
      <c r="O40" s="6"/>
      <c r="P40" s="6"/>
      <c r="Q40" s="6"/>
    </row>
    <row r="41" spans="1:17" ht="12.75">
      <c r="A41" s="6"/>
      <c r="H41" s="6"/>
      <c r="I41" s="6"/>
      <c r="J41" s="6"/>
      <c r="K41" s="6"/>
      <c r="L41" s="6"/>
      <c r="M41" s="6"/>
      <c r="N41" s="6"/>
      <c r="O41" s="6"/>
      <c r="P41" s="6"/>
      <c r="Q41" s="6"/>
    </row>
    <row r="42" spans="1:17" ht="12.75">
      <c r="A42" s="6"/>
      <c r="H42" s="6"/>
      <c r="I42" s="6"/>
      <c r="J42" s="6"/>
      <c r="K42" s="6"/>
      <c r="L42" s="6"/>
      <c r="M42" s="6"/>
      <c r="N42" s="6"/>
      <c r="O42" s="6"/>
      <c r="P42" s="6"/>
      <c r="Q42" s="6"/>
    </row>
    <row r="43" spans="1:17" ht="12.75">
      <c r="A43" s="6"/>
      <c r="H43" s="6"/>
      <c r="I43" s="6"/>
      <c r="J43" s="6"/>
      <c r="K43" s="6"/>
      <c r="L43" s="6"/>
      <c r="M43" s="6"/>
      <c r="N43" s="6"/>
      <c r="O43" s="6"/>
      <c r="P43" s="6"/>
      <c r="Q43" s="6"/>
    </row>
    <row r="44" spans="1:17" ht="12.75">
      <c r="A44" s="6"/>
      <c r="H44" s="6"/>
      <c r="I44" s="6"/>
      <c r="J44" s="6"/>
      <c r="K44" s="6"/>
      <c r="L44" s="6"/>
      <c r="M44" s="6"/>
      <c r="N44" s="6"/>
      <c r="O44" s="6"/>
      <c r="P44" s="6"/>
      <c r="Q44" s="6"/>
    </row>
    <row r="45" spans="1:17" ht="12.75">
      <c r="A45" s="6"/>
      <c r="H45" s="6"/>
      <c r="I45" s="6"/>
      <c r="J45" s="6"/>
      <c r="K45" s="6"/>
      <c r="L45" s="6"/>
      <c r="M45" s="6"/>
      <c r="N45" s="6"/>
      <c r="O45" s="6"/>
      <c r="P45" s="6"/>
      <c r="Q45" s="6"/>
    </row>
    <row r="46" spans="1:17" ht="12.75">
      <c r="A46" s="6"/>
      <c r="H46" s="6"/>
      <c r="I46" s="6"/>
      <c r="J46" s="6"/>
      <c r="K46" s="6"/>
      <c r="L46" s="6"/>
      <c r="M46" s="6"/>
      <c r="N46" s="6"/>
      <c r="O46" s="6"/>
      <c r="P46" s="6"/>
      <c r="Q46" s="6"/>
    </row>
    <row r="47" spans="1:17" ht="12.75">
      <c r="A47" s="6"/>
      <c r="H47" s="6"/>
      <c r="I47" s="6"/>
      <c r="J47" s="6"/>
      <c r="K47" s="6"/>
      <c r="L47" s="6"/>
      <c r="M47" s="6"/>
      <c r="N47" s="6"/>
      <c r="O47" s="6"/>
      <c r="P47" s="6"/>
      <c r="Q47" s="6"/>
    </row>
    <row r="48" spans="1:17" ht="12.75">
      <c r="A48" s="6"/>
      <c r="H48" s="6"/>
      <c r="I48" s="6"/>
      <c r="J48" s="6"/>
      <c r="K48" s="6"/>
      <c r="L48" s="6"/>
      <c r="M48" s="6"/>
      <c r="N48" s="6"/>
      <c r="O48" s="6"/>
      <c r="P48" s="6"/>
      <c r="Q48" s="6"/>
    </row>
    <row r="49" spans="1:17" ht="12.75">
      <c r="A49" s="6"/>
      <c r="H49" s="6"/>
      <c r="I49" s="6"/>
      <c r="J49" s="6"/>
      <c r="K49" s="6"/>
      <c r="L49" s="6"/>
      <c r="M49" s="6"/>
      <c r="N49" s="6"/>
      <c r="O49" s="6"/>
      <c r="P49" s="6"/>
      <c r="Q49" s="6"/>
    </row>
    <row r="50" spans="1:17" ht="12.75">
      <c r="A50" s="6"/>
      <c r="H50" s="6"/>
      <c r="I50" s="6"/>
      <c r="J50" s="6"/>
      <c r="K50" s="6"/>
      <c r="L50" s="6"/>
      <c r="M50" s="6"/>
      <c r="N50" s="6"/>
      <c r="O50" s="6"/>
      <c r="P50" s="6"/>
      <c r="Q50" s="6"/>
    </row>
    <row r="51" spans="1:17" ht="12.75">
      <c r="A51" s="6"/>
      <c r="B51" s="6"/>
      <c r="C51" s="6"/>
      <c r="D51" s="6"/>
      <c r="E51" s="6"/>
      <c r="F51" s="6"/>
      <c r="G51" s="6"/>
      <c r="H51" s="6"/>
      <c r="I51" s="6"/>
      <c r="J51" s="6"/>
      <c r="K51" s="6"/>
      <c r="L51" s="6"/>
      <c r="M51" s="6"/>
      <c r="N51" s="6"/>
      <c r="O51" s="6"/>
      <c r="P51" s="6"/>
      <c r="Q51" s="6"/>
    </row>
    <row r="52" spans="1:17" ht="12.75">
      <c r="A52" s="6"/>
      <c r="B52" s="6"/>
      <c r="C52" s="6"/>
      <c r="D52" s="6"/>
      <c r="E52" s="6"/>
      <c r="F52" s="6"/>
      <c r="G52" s="6"/>
      <c r="H52" s="6"/>
      <c r="I52" s="6"/>
      <c r="J52" s="6"/>
      <c r="K52" s="6"/>
      <c r="L52" s="6"/>
      <c r="M52" s="6"/>
      <c r="N52" s="6"/>
      <c r="O52" s="6"/>
      <c r="P52" s="6"/>
      <c r="Q52" s="6"/>
    </row>
    <row r="53" spans="1:17" ht="12.75">
      <c r="A53" s="6"/>
      <c r="B53" s="6"/>
      <c r="C53" s="6"/>
      <c r="D53" s="6"/>
      <c r="E53" s="6"/>
      <c r="F53" s="6"/>
      <c r="G53" s="6"/>
      <c r="H53" s="6"/>
      <c r="I53" s="6"/>
      <c r="J53" s="6"/>
      <c r="K53" s="6"/>
      <c r="L53" s="6"/>
      <c r="M53" s="6"/>
      <c r="N53" s="6"/>
      <c r="O53" s="6"/>
      <c r="P53" s="6"/>
      <c r="Q53" s="6"/>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B45"/>
  <sheetViews>
    <sheetView showGridLines="0" workbookViewId="0" topLeftCell="A1">
      <selection activeCell="C7" sqref="C7:E7"/>
    </sheetView>
  </sheetViews>
  <sheetFormatPr defaultColWidth="9.125" defaultRowHeight="12.75"/>
  <cols>
    <col min="1" max="2" width="9.125" style="4" customWidth="1"/>
    <col min="3" max="5" width="12.125" style="4" bestFit="1" customWidth="1"/>
    <col min="6" max="6" width="13.75390625" style="4" bestFit="1" customWidth="1"/>
    <col min="7" max="8" width="9.125" style="4" customWidth="1"/>
    <col min="9" max="15" width="9.125" style="4" hidden="1" customWidth="1"/>
    <col min="16" max="16384" width="9.125" style="4" customWidth="1"/>
  </cols>
  <sheetData>
    <row r="1" ht="12.75"/>
    <row r="2" ht="12.75">
      <c r="B2" s="46" t="s">
        <v>207</v>
      </c>
    </row>
    <row r="3" ht="12.75">
      <c r="B3" s="1" t="s">
        <v>139</v>
      </c>
    </row>
    <row r="4" spans="1:7" ht="12.75">
      <c r="A4" s="26"/>
      <c r="G4" s="26"/>
    </row>
    <row r="5" spans="1:7" ht="12.75">
      <c r="A5" s="26"/>
      <c r="C5" s="4" t="s">
        <v>57</v>
      </c>
      <c r="D5" s="4" t="s">
        <v>58</v>
      </c>
      <c r="E5" s="4" t="s">
        <v>56</v>
      </c>
      <c r="F5" s="47" t="s">
        <v>132</v>
      </c>
      <c r="G5" s="26"/>
    </row>
    <row r="6" spans="1:7" ht="12.75">
      <c r="A6" s="26"/>
      <c r="B6" s="48" t="s">
        <v>130</v>
      </c>
      <c r="C6" s="49">
        <v>385134986</v>
      </c>
      <c r="D6" s="49">
        <v>299322893</v>
      </c>
      <c r="E6" s="49">
        <v>135380047</v>
      </c>
      <c r="F6" s="48">
        <f>SUM(C6:E6)</f>
        <v>819837926</v>
      </c>
      <c r="G6" s="26"/>
    </row>
    <row r="7" spans="1:7" ht="12.75">
      <c r="A7" s="26"/>
      <c r="C7" s="44">
        <f>C6/$F$6</f>
        <v>0.4697696627418527</v>
      </c>
      <c r="D7" s="44">
        <f>D6/$F$6</f>
        <v>0.3651000807688909</v>
      </c>
      <c r="E7" s="44">
        <f>E6/$F$6</f>
        <v>0.1651302564892564</v>
      </c>
      <c r="F7" s="50"/>
      <c r="G7" s="26"/>
    </row>
    <row r="8" spans="1:7" ht="12.75">
      <c r="A8" s="26"/>
      <c r="B8" s="26"/>
      <c r="C8" s="26"/>
      <c r="D8" s="26"/>
      <c r="E8" s="26"/>
      <c r="F8" s="26"/>
      <c r="G8" s="26"/>
    </row>
    <row r="9" spans="1:7" ht="12.75">
      <c r="A9" s="26"/>
      <c r="B9" s="26"/>
      <c r="C9" s="26"/>
      <c r="D9" s="26"/>
      <c r="E9" s="26"/>
      <c r="F9" s="26"/>
      <c r="G9" s="26"/>
    </row>
    <row r="10" spans="1:7" ht="12.75">
      <c r="A10" s="26"/>
      <c r="G10" s="26"/>
    </row>
    <row r="11" spans="1:7" ht="12.75">
      <c r="A11" s="26"/>
      <c r="G11" s="26"/>
    </row>
    <row r="12" spans="1:7" ht="12.75">
      <c r="A12" s="26"/>
      <c r="C12" s="51"/>
      <c r="D12" s="51"/>
      <c r="E12" s="51"/>
      <c r="G12" s="26"/>
    </row>
    <row r="13" spans="1:7" ht="12.75">
      <c r="A13" s="26"/>
      <c r="G13" s="26"/>
    </row>
    <row r="14" spans="1:7" ht="12.75">
      <c r="A14" s="26"/>
      <c r="B14" s="28" t="s">
        <v>184</v>
      </c>
      <c r="F14" s="26"/>
      <c r="G14" s="26"/>
    </row>
    <row r="15" spans="1:7" ht="12.75">
      <c r="A15" s="26"/>
      <c r="G15" s="26"/>
    </row>
    <row r="16" spans="1:7" ht="12.75">
      <c r="A16" s="26"/>
      <c r="G16" s="26"/>
    </row>
    <row r="17" spans="1:7" ht="12.75">
      <c r="A17" s="26"/>
      <c r="G17" s="26"/>
    </row>
    <row r="18" spans="1:28" ht="12.75">
      <c r="A18" s="26"/>
      <c r="C18" s="52"/>
      <c r="D18" s="52"/>
      <c r="E18" s="52"/>
      <c r="G18" s="26"/>
      <c r="AB18" s="52"/>
    </row>
    <row r="19" spans="1:7" ht="12.75">
      <c r="A19" s="26"/>
      <c r="C19" s="52"/>
      <c r="D19" s="52"/>
      <c r="E19" s="52"/>
      <c r="G19" s="26"/>
    </row>
    <row r="20" spans="1:7" ht="12.75">
      <c r="A20" s="26"/>
      <c r="G20" s="26"/>
    </row>
    <row r="21" spans="1:7" ht="12.75">
      <c r="A21" s="26"/>
      <c r="G21" s="26"/>
    </row>
    <row r="22" spans="1:7" ht="12.75">
      <c r="A22" s="26"/>
      <c r="G22" s="26"/>
    </row>
    <row r="23" spans="1:7" ht="12.75">
      <c r="A23" s="26"/>
      <c r="G23" s="26"/>
    </row>
    <row r="24" spans="1:28" ht="42.6" customHeight="1">
      <c r="A24" s="26"/>
      <c r="G24" s="26"/>
      <c r="AB24" s="52"/>
    </row>
    <row r="25" ht="42.6" customHeight="1"/>
    <row r="26" ht="12.75"/>
    <row r="27" ht="12.75"/>
    <row r="28" ht="12.75"/>
    <row r="29" ht="12.75"/>
    <row r="30" ht="12.75"/>
    <row r="31" ht="41.1" customHeight="1"/>
    <row r="41" spans="2:6" ht="12.75">
      <c r="B41" s="26"/>
      <c r="C41" s="26"/>
      <c r="D41" s="44"/>
      <c r="E41" s="26"/>
      <c r="F41" s="26"/>
    </row>
    <row r="42" spans="2:6" ht="12.75">
      <c r="B42" s="26"/>
      <c r="C42" s="26"/>
      <c r="D42" s="26"/>
      <c r="E42" s="26"/>
      <c r="F42" s="26"/>
    </row>
    <row r="43" spans="2:6" ht="12.75">
      <c r="B43" s="26"/>
      <c r="C43" s="26"/>
      <c r="D43" s="26"/>
      <c r="E43" s="26"/>
      <c r="F43" s="26"/>
    </row>
    <row r="44" spans="2:6" ht="12.75">
      <c r="B44" s="26"/>
      <c r="C44" s="26"/>
      <c r="D44" s="26"/>
      <c r="E44" s="26"/>
      <c r="F44" s="26"/>
    </row>
    <row r="45" spans="2:6" ht="12.75">
      <c r="B45" s="26"/>
      <c r="C45" s="26"/>
      <c r="D45" s="26"/>
      <c r="E45" s="26"/>
      <c r="F45" s="26"/>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7"/>
  <sheetViews>
    <sheetView showGridLines="0" workbookViewId="0" topLeftCell="A1">
      <selection activeCell="F23" sqref="F23"/>
    </sheetView>
  </sheetViews>
  <sheetFormatPr defaultColWidth="9.125" defaultRowHeight="12.75"/>
  <cols>
    <col min="1" max="1" width="9.125" style="4" customWidth="1"/>
    <col min="2" max="2" width="17.875" style="4" customWidth="1"/>
    <col min="3" max="3" width="11.125" style="4" customWidth="1"/>
    <col min="4" max="4" width="10.25390625" style="4" customWidth="1"/>
    <col min="5" max="5" width="11.125" style="4" customWidth="1"/>
    <col min="6" max="6" width="10.25390625" style="4" customWidth="1"/>
    <col min="7" max="7" width="11.125" style="4" customWidth="1"/>
    <col min="8" max="8" width="10.25390625" style="4" customWidth="1"/>
    <col min="9" max="9" width="11.125" style="4" customWidth="1"/>
    <col min="10" max="10" width="10.25390625" style="4" customWidth="1"/>
    <col min="11" max="11" width="10.125" style="4" bestFit="1" customWidth="1"/>
    <col min="12" max="12" width="9.125" style="4" customWidth="1"/>
    <col min="13" max="13" width="16.875" style="4" customWidth="1"/>
    <col min="14" max="15" width="9.125" style="4" customWidth="1"/>
    <col min="16" max="16384" width="9.125" style="4" customWidth="1"/>
  </cols>
  <sheetData>
    <row r="2" spans="2:10" ht="15.75">
      <c r="B2" s="327" t="s">
        <v>208</v>
      </c>
      <c r="C2" s="327"/>
      <c r="D2" s="327"/>
      <c r="E2" s="327"/>
      <c r="F2" s="327"/>
      <c r="G2" s="327"/>
      <c r="H2" s="327"/>
      <c r="I2" s="327"/>
      <c r="J2" s="327"/>
    </row>
    <row r="3" spans="2:10" ht="16.5" customHeight="1">
      <c r="B3" s="334" t="s">
        <v>140</v>
      </c>
      <c r="C3" s="334"/>
      <c r="D3" s="334"/>
      <c r="E3" s="334"/>
      <c r="F3" s="334"/>
      <c r="G3" s="334"/>
      <c r="H3" s="334"/>
      <c r="I3" s="334"/>
      <c r="J3" s="334"/>
    </row>
    <row r="4" spans="2:10" ht="22.5" customHeight="1">
      <c r="B4" s="53"/>
      <c r="C4" s="330" t="s">
        <v>132</v>
      </c>
      <c r="D4" s="331"/>
      <c r="E4" s="332" t="s">
        <v>56</v>
      </c>
      <c r="F4" s="331"/>
      <c r="G4" s="332" t="s">
        <v>143</v>
      </c>
      <c r="H4" s="331"/>
      <c r="I4" s="332" t="s">
        <v>145</v>
      </c>
      <c r="J4" s="333"/>
    </row>
    <row r="5" spans="2:10" ht="42.75" customHeight="1">
      <c r="B5" s="54"/>
      <c r="C5" s="55" t="s">
        <v>141</v>
      </c>
      <c r="D5" s="54" t="s">
        <v>209</v>
      </c>
      <c r="E5" s="55" t="s">
        <v>141</v>
      </c>
      <c r="F5" s="54" t="s">
        <v>209</v>
      </c>
      <c r="G5" s="55" t="s">
        <v>141</v>
      </c>
      <c r="H5" s="54" t="s">
        <v>209</v>
      </c>
      <c r="I5" s="55" t="s">
        <v>141</v>
      </c>
      <c r="J5" s="54" t="s">
        <v>209</v>
      </c>
    </row>
    <row r="6" spans="2:10" ht="12.75" customHeight="1">
      <c r="B6" s="56" t="s">
        <v>146</v>
      </c>
      <c r="C6" s="57">
        <v>819837.926</v>
      </c>
      <c r="D6" s="58">
        <v>119.31955961246526</v>
      </c>
      <c r="E6" s="59">
        <v>135380.047</v>
      </c>
      <c r="F6" s="58">
        <v>57.462833119905234</v>
      </c>
      <c r="G6" s="57">
        <v>299322.893</v>
      </c>
      <c r="H6" s="58">
        <v>111.52038993886121</v>
      </c>
      <c r="I6" s="57">
        <v>385134.986</v>
      </c>
      <c r="J6" s="60">
        <v>163.20751377912416</v>
      </c>
    </row>
    <row r="7" spans="2:10" ht="12.75" customHeight="1">
      <c r="B7" s="61" t="s">
        <v>109</v>
      </c>
      <c r="C7" s="62">
        <v>27873.892</v>
      </c>
      <c r="D7" s="63">
        <v>106.4729681881953</v>
      </c>
      <c r="E7" s="62">
        <v>14.739</v>
      </c>
      <c r="F7" s="63">
        <v>-38.08183498571669</v>
      </c>
      <c r="G7" s="62">
        <v>18903.515</v>
      </c>
      <c r="H7" s="63">
        <v>98.07945805478131</v>
      </c>
      <c r="I7" s="64">
        <v>8955.638</v>
      </c>
      <c r="J7" s="65">
        <v>127.71566226337568</v>
      </c>
    </row>
    <row r="8" spans="2:10" ht="12.75" customHeight="1">
      <c r="B8" s="66" t="s">
        <v>91</v>
      </c>
      <c r="C8" s="67">
        <v>8807.502</v>
      </c>
      <c r="D8" s="68">
        <v>74.47933061760419</v>
      </c>
      <c r="E8" s="69">
        <v>238.686</v>
      </c>
      <c r="F8" s="68">
        <v>14.936894162288672</v>
      </c>
      <c r="G8" s="69">
        <v>5855.564</v>
      </c>
      <c r="H8" s="68">
        <v>69.80967488421865</v>
      </c>
      <c r="I8" s="70">
        <v>2713.252</v>
      </c>
      <c r="J8" s="71">
        <v>94.93153243767512</v>
      </c>
    </row>
    <row r="9" spans="2:11" ht="12.75" customHeight="1">
      <c r="B9" s="66" t="s">
        <v>112</v>
      </c>
      <c r="C9" s="69">
        <v>11532.65</v>
      </c>
      <c r="D9" s="68">
        <v>142.52916831399995</v>
      </c>
      <c r="E9" s="69">
        <v>12.729</v>
      </c>
      <c r="F9" s="68">
        <v>36.06627471940138</v>
      </c>
      <c r="G9" s="69">
        <v>7000.744</v>
      </c>
      <c r="H9" s="68">
        <v>128.78255842567268</v>
      </c>
      <c r="I9" s="70">
        <v>4519.177</v>
      </c>
      <c r="J9" s="71">
        <v>168.07218624207056</v>
      </c>
      <c r="K9" s="31"/>
    </row>
    <row r="10" spans="2:11" ht="12.75" customHeight="1">
      <c r="B10" s="66" t="s">
        <v>101</v>
      </c>
      <c r="C10" s="69">
        <v>26649.573</v>
      </c>
      <c r="D10" s="68">
        <v>146.34889830360413</v>
      </c>
      <c r="E10" s="69">
        <v>1577.706</v>
      </c>
      <c r="F10" s="68">
        <v>44.35180093672315</v>
      </c>
      <c r="G10" s="69">
        <v>15541.526</v>
      </c>
      <c r="H10" s="68">
        <v>128.474306073762</v>
      </c>
      <c r="I10" s="70">
        <v>9530.341</v>
      </c>
      <c r="J10" s="71">
        <v>226.09676481155154</v>
      </c>
      <c r="K10" s="31"/>
    </row>
    <row r="11" spans="2:11" ht="12.75" customHeight="1">
      <c r="B11" s="66" t="s">
        <v>71</v>
      </c>
      <c r="C11" s="69">
        <v>155302.643</v>
      </c>
      <c r="D11" s="68">
        <v>111.01656621697215</v>
      </c>
      <c r="E11" s="72">
        <v>9426.234</v>
      </c>
      <c r="F11" s="68">
        <v>97.73738333186142</v>
      </c>
      <c r="G11" s="69">
        <v>80966.549</v>
      </c>
      <c r="H11" s="68">
        <v>100.66293960117699</v>
      </c>
      <c r="I11" s="70">
        <v>64909.86</v>
      </c>
      <c r="J11" s="71">
        <v>127.90747238621675</v>
      </c>
      <c r="K11" s="31"/>
    </row>
    <row r="12" spans="2:11" ht="12.75" customHeight="1">
      <c r="B12" s="66" t="s">
        <v>106</v>
      </c>
      <c r="C12" s="69">
        <v>2731.365</v>
      </c>
      <c r="D12" s="68">
        <v>111.25209889701075</v>
      </c>
      <c r="E12" s="69">
        <v>49.438</v>
      </c>
      <c r="F12" s="68">
        <v>27.786393713813062</v>
      </c>
      <c r="G12" s="69">
        <v>2060.896</v>
      </c>
      <c r="H12" s="68">
        <v>130.11549902187602</v>
      </c>
      <c r="I12" s="70">
        <v>621.031</v>
      </c>
      <c r="J12" s="71">
        <v>73.1526427462144</v>
      </c>
      <c r="K12" s="31"/>
    </row>
    <row r="13" spans="2:11" ht="12.75" customHeight="1">
      <c r="B13" s="66" t="s">
        <v>75</v>
      </c>
      <c r="C13" s="69">
        <v>32405.89</v>
      </c>
      <c r="D13" s="68">
        <v>256.2120611047668</v>
      </c>
      <c r="E13" s="69">
        <v>122.644</v>
      </c>
      <c r="F13" s="68">
        <v>225.47968472174307</v>
      </c>
      <c r="G13" s="69">
        <v>16686.329</v>
      </c>
      <c r="H13" s="68">
        <v>213.5691037354691</v>
      </c>
      <c r="I13" s="70">
        <v>15596.917</v>
      </c>
      <c r="J13" s="71">
        <v>317.22419907882227</v>
      </c>
      <c r="K13" s="31"/>
    </row>
    <row r="14" spans="2:11" ht="12.75" customHeight="1">
      <c r="B14" s="66" t="s">
        <v>102</v>
      </c>
      <c r="C14" s="69">
        <v>57893.929</v>
      </c>
      <c r="D14" s="68">
        <v>79.54078265475255</v>
      </c>
      <c r="E14" s="72">
        <v>9075.184</v>
      </c>
      <c r="F14" s="68">
        <v>56.3825713908582</v>
      </c>
      <c r="G14" s="69">
        <v>32110.925</v>
      </c>
      <c r="H14" s="68">
        <v>64.62805820108397</v>
      </c>
      <c r="I14" s="70">
        <v>16707.82</v>
      </c>
      <c r="J14" s="71">
        <v>140.8428147834222</v>
      </c>
      <c r="K14" s="31"/>
    </row>
    <row r="15" spans="2:11" ht="12.75" customHeight="1">
      <c r="B15" s="66" t="s">
        <v>74</v>
      </c>
      <c r="C15" s="69">
        <v>199571.203</v>
      </c>
      <c r="D15" s="68">
        <v>117.16542213250851</v>
      </c>
      <c r="E15" s="72">
        <v>40916.824</v>
      </c>
      <c r="F15" s="68">
        <v>57.52849862456013</v>
      </c>
      <c r="G15" s="69">
        <v>94312.879</v>
      </c>
      <c r="H15" s="68">
        <v>107.01534513942543</v>
      </c>
      <c r="I15" s="70">
        <v>64341.5</v>
      </c>
      <c r="J15" s="71">
        <v>215.93218075279373</v>
      </c>
      <c r="K15" s="31"/>
    </row>
    <row r="16" spans="2:11" ht="12.75" customHeight="1">
      <c r="B16" s="66" t="s">
        <v>73</v>
      </c>
      <c r="C16" s="69">
        <v>136560.938</v>
      </c>
      <c r="D16" s="68">
        <v>106.80457491101265</v>
      </c>
      <c r="E16" s="72">
        <v>26503.672</v>
      </c>
      <c r="F16" s="68">
        <v>39.632098794831094</v>
      </c>
      <c r="G16" s="69">
        <v>55032.421</v>
      </c>
      <c r="H16" s="68">
        <v>112.28039560104013</v>
      </c>
      <c r="I16" s="70">
        <v>55024.845</v>
      </c>
      <c r="J16" s="71">
        <v>160.43153710084286</v>
      </c>
      <c r="K16" s="31"/>
    </row>
    <row r="17" spans="2:10" ht="12.75" customHeight="1">
      <c r="B17" s="66" t="s">
        <v>95</v>
      </c>
      <c r="C17" s="69">
        <v>9415.321</v>
      </c>
      <c r="D17" s="68">
        <v>111.18161223757403</v>
      </c>
      <c r="E17" s="72">
        <v>357.916</v>
      </c>
      <c r="F17" s="68">
        <v>49.70428555892956</v>
      </c>
      <c r="G17" s="69">
        <v>6384.51</v>
      </c>
      <c r="H17" s="68">
        <v>105.36201652993577</v>
      </c>
      <c r="I17" s="70">
        <v>2672.895</v>
      </c>
      <c r="J17" s="71">
        <v>140.71178921716518</v>
      </c>
    </row>
    <row r="18" spans="2:11" ht="12.75" customHeight="1">
      <c r="B18" s="66" t="s">
        <v>72</v>
      </c>
      <c r="C18" s="69">
        <v>132425.719</v>
      </c>
      <c r="D18" s="68">
        <v>121.78465867446802</v>
      </c>
      <c r="E18" s="72">
        <v>32178.884</v>
      </c>
      <c r="F18" s="68">
        <v>52.81158129713228</v>
      </c>
      <c r="G18" s="69">
        <v>66797.78</v>
      </c>
      <c r="H18" s="68">
        <v>136.09127026343643</v>
      </c>
      <c r="I18" s="70">
        <v>33449.055</v>
      </c>
      <c r="J18" s="71">
        <v>222.92785964318793</v>
      </c>
      <c r="K18" s="31"/>
    </row>
    <row r="19" spans="2:11" ht="12.75" customHeight="1">
      <c r="B19" s="66" t="s">
        <v>93</v>
      </c>
      <c r="C19" s="69">
        <v>8613.471</v>
      </c>
      <c r="D19" s="68">
        <v>68.90139113956417</v>
      </c>
      <c r="E19" s="73">
        <v>0</v>
      </c>
      <c r="F19" s="68" t="s">
        <v>69</v>
      </c>
      <c r="G19" s="69">
        <v>4366.28</v>
      </c>
      <c r="H19" s="68">
        <v>89.97942384145436</v>
      </c>
      <c r="I19" s="70">
        <v>4247.191</v>
      </c>
      <c r="J19" s="71">
        <v>51.608938635231084</v>
      </c>
      <c r="K19" s="31"/>
    </row>
    <row r="20" spans="2:11" ht="12.75" customHeight="1">
      <c r="B20" s="66" t="s">
        <v>104</v>
      </c>
      <c r="C20" s="69">
        <v>5368.369</v>
      </c>
      <c r="D20" s="68">
        <v>129.79713492462332</v>
      </c>
      <c r="E20" s="73">
        <v>0</v>
      </c>
      <c r="F20" s="68" t="s">
        <v>69</v>
      </c>
      <c r="G20" s="69">
        <v>3814.532</v>
      </c>
      <c r="H20" s="68">
        <v>146.07883488180963</v>
      </c>
      <c r="I20" s="70">
        <v>1553.837</v>
      </c>
      <c r="J20" s="71">
        <v>97.70629011161272</v>
      </c>
      <c r="K20" s="31"/>
    </row>
    <row r="21" spans="2:11" ht="12.75" customHeight="1">
      <c r="B21" s="66" t="s">
        <v>96</v>
      </c>
      <c r="C21" s="69">
        <v>5333.89</v>
      </c>
      <c r="D21" s="68">
        <v>116.41984530571455</v>
      </c>
      <c r="E21" s="73" t="s">
        <v>160</v>
      </c>
      <c r="F21" s="68">
        <v>27.350427350427342</v>
      </c>
      <c r="G21" s="69">
        <v>3154.61</v>
      </c>
      <c r="H21" s="68">
        <v>125.2945259874191</v>
      </c>
      <c r="I21" s="70">
        <v>2179.131</v>
      </c>
      <c r="J21" s="71">
        <v>104.7535869657136</v>
      </c>
      <c r="K21" s="31"/>
    </row>
    <row r="22" spans="2:11" ht="12.75" customHeight="1">
      <c r="B22" s="66" t="s">
        <v>111</v>
      </c>
      <c r="C22" s="69">
        <v>4057.247</v>
      </c>
      <c r="D22" s="68">
        <v>102.56832208050017</v>
      </c>
      <c r="E22" s="72">
        <v>0</v>
      </c>
      <c r="F22" s="68" t="s">
        <v>69</v>
      </c>
      <c r="G22" s="69">
        <v>3300.694</v>
      </c>
      <c r="H22" s="68">
        <v>86.94916108627476</v>
      </c>
      <c r="I22" s="70">
        <v>755.206</v>
      </c>
      <c r="J22" s="71">
        <v>218.18779334810782</v>
      </c>
      <c r="K22" s="31"/>
    </row>
    <row r="23" spans="2:10" ht="12.75" customHeight="1">
      <c r="B23" s="66" t="s">
        <v>94</v>
      </c>
      <c r="C23" s="69">
        <v>12393.512</v>
      </c>
      <c r="D23" s="68">
        <v>165.6491265749826</v>
      </c>
      <c r="E23" s="72" t="s">
        <v>160</v>
      </c>
      <c r="F23" s="68">
        <v>-89.3136803316444</v>
      </c>
      <c r="G23" s="69">
        <v>7932.86</v>
      </c>
      <c r="H23" s="68">
        <v>155.57915329091756</v>
      </c>
      <c r="I23" s="70">
        <v>4460.42</v>
      </c>
      <c r="J23" s="71">
        <v>186.04868013149303</v>
      </c>
    </row>
    <row r="24" spans="2:10" ht="12.75" customHeight="1">
      <c r="B24" s="66" t="s">
        <v>99</v>
      </c>
      <c r="C24" s="69">
        <v>5861.597</v>
      </c>
      <c r="D24" s="68">
        <v>130.054923403948</v>
      </c>
      <c r="E24" s="72">
        <v>0</v>
      </c>
      <c r="F24" s="68" t="s">
        <v>69</v>
      </c>
      <c r="G24" s="69">
        <v>4292.855</v>
      </c>
      <c r="H24" s="68">
        <v>129.1245683420599</v>
      </c>
      <c r="I24" s="70">
        <v>1568.742</v>
      </c>
      <c r="J24" s="71">
        <v>132.63989607338925</v>
      </c>
    </row>
    <row r="25" spans="2:10" ht="12.75" customHeight="1">
      <c r="B25" s="66" t="s">
        <v>100</v>
      </c>
      <c r="C25" s="69">
        <v>61289.771</v>
      </c>
      <c r="D25" s="68">
        <v>110.74390469374747</v>
      </c>
      <c r="E25" s="72">
        <v>4.293</v>
      </c>
      <c r="F25" s="68">
        <v>85.84415584415584</v>
      </c>
      <c r="G25" s="69">
        <v>32748.967</v>
      </c>
      <c r="H25" s="68">
        <v>87.29484919486697</v>
      </c>
      <c r="I25" s="70">
        <v>28536.511</v>
      </c>
      <c r="J25" s="71">
        <v>146.10993541541</v>
      </c>
    </row>
    <row r="26" spans="2:10" ht="12.75" customHeight="1">
      <c r="B26" s="66" t="s">
        <v>107</v>
      </c>
      <c r="C26" s="69">
        <v>26381.18</v>
      </c>
      <c r="D26" s="68">
        <v>137.54921406963211</v>
      </c>
      <c r="E26" s="72">
        <v>221.661</v>
      </c>
      <c r="F26" s="68">
        <v>93.91386504999606</v>
      </c>
      <c r="G26" s="69">
        <v>17189.694</v>
      </c>
      <c r="H26" s="68">
        <v>137.3071086133522</v>
      </c>
      <c r="I26" s="70">
        <v>8969.825</v>
      </c>
      <c r="J26" s="71">
        <v>139.34813318155642</v>
      </c>
    </row>
    <row r="27" spans="2:10" ht="12.75" customHeight="1">
      <c r="B27" s="66" t="s">
        <v>97</v>
      </c>
      <c r="C27" s="69">
        <v>39347.542</v>
      </c>
      <c r="D27" s="68">
        <v>108.25623754486391</v>
      </c>
      <c r="E27" s="72">
        <v>1603.469</v>
      </c>
      <c r="F27" s="68">
        <v>116.54161433645287</v>
      </c>
      <c r="G27" s="69">
        <v>21617.662</v>
      </c>
      <c r="H27" s="68">
        <v>111.50442382634881</v>
      </c>
      <c r="I27" s="70">
        <v>16126.411</v>
      </c>
      <c r="J27" s="71">
        <v>103.2975187014201</v>
      </c>
    </row>
    <row r="28" spans="2:10" ht="12.75" customHeight="1">
      <c r="B28" s="66" t="s">
        <v>110</v>
      </c>
      <c r="C28" s="69">
        <v>57081.723</v>
      </c>
      <c r="D28" s="68">
        <v>155.42558488813967</v>
      </c>
      <c r="E28" s="72">
        <v>6173.664</v>
      </c>
      <c r="F28" s="68">
        <v>97.63149419974096</v>
      </c>
      <c r="G28" s="69">
        <v>30533.282</v>
      </c>
      <c r="H28" s="68">
        <v>139.65481799219418</v>
      </c>
      <c r="I28" s="70">
        <v>20374.777</v>
      </c>
      <c r="J28" s="71">
        <v>214.26354097370478</v>
      </c>
    </row>
    <row r="29" spans="2:10" ht="12.75" customHeight="1">
      <c r="B29" s="66" t="s">
        <v>92</v>
      </c>
      <c r="C29" s="67">
        <v>19535.951</v>
      </c>
      <c r="D29" s="68">
        <v>88.12401579144067</v>
      </c>
      <c r="E29" s="72">
        <v>989.592</v>
      </c>
      <c r="F29" s="68">
        <v>45.89361297484731</v>
      </c>
      <c r="G29" s="67">
        <v>12577.415</v>
      </c>
      <c r="H29" s="68">
        <v>90.9944320817539</v>
      </c>
      <c r="I29" s="74">
        <v>5968.944</v>
      </c>
      <c r="J29" s="71">
        <v>91.24549436254641</v>
      </c>
    </row>
    <row r="30" spans="2:10" ht="12.75" customHeight="1">
      <c r="B30" s="66" t="s">
        <v>108</v>
      </c>
      <c r="C30" s="69">
        <v>968.811</v>
      </c>
      <c r="D30" s="68">
        <v>131.02903091957478</v>
      </c>
      <c r="E30" s="72">
        <v>0</v>
      </c>
      <c r="F30" s="68" t="s">
        <v>69</v>
      </c>
      <c r="G30" s="69">
        <v>452.633</v>
      </c>
      <c r="H30" s="68">
        <v>81.37750297531987</v>
      </c>
      <c r="I30" s="70">
        <v>516.178</v>
      </c>
      <c r="J30" s="71">
        <v>204.00428757369266</v>
      </c>
    </row>
    <row r="31" spans="2:10" ht="12.75" customHeight="1">
      <c r="B31" s="66" t="s">
        <v>98</v>
      </c>
      <c r="C31" s="69">
        <v>1942.568</v>
      </c>
      <c r="D31" s="68">
        <v>202.5439276847984</v>
      </c>
      <c r="E31" s="72">
        <v>1.235</v>
      </c>
      <c r="F31" s="68">
        <v>31.522896698615543</v>
      </c>
      <c r="G31" s="69">
        <v>1031.289</v>
      </c>
      <c r="H31" s="68">
        <v>184.51863336901465</v>
      </c>
      <c r="I31" s="70">
        <v>910.044</v>
      </c>
      <c r="J31" s="71">
        <v>226.56573522182072</v>
      </c>
    </row>
    <row r="32" spans="2:12" ht="12.75" customHeight="1">
      <c r="B32" s="66" t="s">
        <v>105</v>
      </c>
      <c r="C32" s="69">
        <v>13812.577</v>
      </c>
      <c r="D32" s="68">
        <v>203.2733801339643</v>
      </c>
      <c r="E32" s="72">
        <v>1709.373</v>
      </c>
      <c r="F32" s="68">
        <v>96.85707770760492</v>
      </c>
      <c r="G32" s="69">
        <v>8557.299</v>
      </c>
      <c r="H32" s="68">
        <v>231.39695374856228</v>
      </c>
      <c r="I32" s="70">
        <v>3545.905</v>
      </c>
      <c r="J32" s="71">
        <v>221.19432052356257</v>
      </c>
      <c r="L32" s="52"/>
    </row>
    <row r="33" spans="2:10" ht="12.75" customHeight="1">
      <c r="B33" s="75" t="s">
        <v>103</v>
      </c>
      <c r="C33" s="76">
        <v>25038.812</v>
      </c>
      <c r="D33" s="77">
        <v>131.88360002293015</v>
      </c>
      <c r="E33" s="78">
        <v>4200.376</v>
      </c>
      <c r="F33" s="77">
        <v>89.86157618011008</v>
      </c>
      <c r="G33" s="76">
        <v>14458.903</v>
      </c>
      <c r="H33" s="77">
        <v>132.19995313894398</v>
      </c>
      <c r="I33" s="79">
        <v>6379.533</v>
      </c>
      <c r="J33" s="80">
        <v>170.46198967760097</v>
      </c>
    </row>
    <row r="34" spans="2:12" ht="12.75">
      <c r="B34" s="328" t="s">
        <v>113</v>
      </c>
      <c r="C34" s="328"/>
      <c r="D34" s="328"/>
      <c r="E34" s="328"/>
      <c r="F34" s="328"/>
      <c r="G34" s="328"/>
      <c r="H34" s="328"/>
      <c r="I34" s="328"/>
      <c r="J34" s="328"/>
      <c r="L34" s="81"/>
    </row>
    <row r="35" spans="2:10" ht="15" customHeight="1">
      <c r="B35" s="328" t="s">
        <v>161</v>
      </c>
      <c r="C35" s="328"/>
      <c r="D35" s="328"/>
      <c r="E35" s="328"/>
      <c r="F35" s="328"/>
      <c r="G35" s="328"/>
      <c r="H35" s="328"/>
      <c r="I35" s="328"/>
      <c r="J35" s="328"/>
    </row>
    <row r="36" ht="15" customHeight="1">
      <c r="B36" s="4" t="s">
        <v>147</v>
      </c>
    </row>
    <row r="37" spans="2:10" ht="12.75">
      <c r="B37" s="329" t="s">
        <v>184</v>
      </c>
      <c r="C37" s="329"/>
      <c r="D37" s="329"/>
      <c r="E37" s="329"/>
      <c r="F37" s="329"/>
      <c r="G37" s="329"/>
      <c r="H37" s="329"/>
      <c r="I37" s="329"/>
      <c r="J37" s="329"/>
    </row>
  </sheetData>
  <mergeCells count="9">
    <mergeCell ref="B2:J2"/>
    <mergeCell ref="B35:J35"/>
    <mergeCell ref="B34:J34"/>
    <mergeCell ref="B37:J37"/>
    <mergeCell ref="C4:D4"/>
    <mergeCell ref="E4:F4"/>
    <mergeCell ref="G4:H4"/>
    <mergeCell ref="I4:J4"/>
    <mergeCell ref="B3:J3"/>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332"/>
  <sheetViews>
    <sheetView showGridLines="0" workbookViewId="0" topLeftCell="A1">
      <selection activeCell="J5" sqref="J5:K19"/>
    </sheetView>
  </sheetViews>
  <sheetFormatPr defaultColWidth="9.125" defaultRowHeight="12.75"/>
  <cols>
    <col min="1" max="1" width="9.125" style="51" customWidth="1"/>
    <col min="2" max="2" width="7.00390625" style="51" customWidth="1"/>
    <col min="3" max="4" width="15.00390625" style="51" customWidth="1"/>
    <col min="5" max="8" width="12.00390625" style="51" customWidth="1"/>
    <col min="9" max="9" width="14.25390625" style="51" customWidth="1"/>
    <col min="10" max="16384" width="9.125" style="51" customWidth="1"/>
  </cols>
  <sheetData>
    <row r="2" spans="2:8" ht="15.75">
      <c r="B2" s="335" t="s">
        <v>210</v>
      </c>
      <c r="C2" s="335"/>
      <c r="D2" s="335"/>
      <c r="E2" s="335"/>
      <c r="F2" s="335"/>
      <c r="G2" s="335"/>
      <c r="H2" s="335"/>
    </row>
    <row r="3" spans="2:8" ht="14.25">
      <c r="B3" s="334" t="s">
        <v>140</v>
      </c>
      <c r="C3" s="336"/>
      <c r="D3" s="336"/>
      <c r="E3" s="334"/>
      <c r="F3" s="334"/>
      <c r="G3" s="334"/>
      <c r="H3" s="334"/>
    </row>
    <row r="4" spans="2:8" ht="18.75" customHeight="1">
      <c r="B4" s="338" t="s">
        <v>27</v>
      </c>
      <c r="C4" s="340" t="s">
        <v>76</v>
      </c>
      <c r="D4" s="341"/>
      <c r="E4" s="344">
        <v>2021</v>
      </c>
      <c r="F4" s="346"/>
      <c r="G4" s="344">
        <v>2022</v>
      </c>
      <c r="H4" s="345"/>
    </row>
    <row r="5" spans="2:8" ht="51">
      <c r="B5" s="339"/>
      <c r="C5" s="342"/>
      <c r="D5" s="343"/>
      <c r="E5" s="83" t="s">
        <v>141</v>
      </c>
      <c r="F5" s="84" t="s">
        <v>148</v>
      </c>
      <c r="G5" s="83" t="s">
        <v>141</v>
      </c>
      <c r="H5" s="82" t="s">
        <v>148</v>
      </c>
    </row>
    <row r="6" spans="2:13" ht="12.75">
      <c r="B6" s="85">
        <v>1</v>
      </c>
      <c r="C6" s="86" t="s">
        <v>74</v>
      </c>
      <c r="D6" s="87" t="s">
        <v>71</v>
      </c>
      <c r="E6" s="88">
        <v>12514.9</v>
      </c>
      <c r="F6" s="89">
        <v>4.67848589872522</v>
      </c>
      <c r="G6" s="88">
        <v>23863.095</v>
      </c>
      <c r="H6" s="90">
        <v>4.203598005916027</v>
      </c>
      <c r="J6" s="44"/>
      <c r="K6" s="91"/>
      <c r="L6" s="44"/>
      <c r="M6" s="91"/>
    </row>
    <row r="7" spans="2:11" ht="12.75">
      <c r="B7" s="92">
        <v>2</v>
      </c>
      <c r="C7" s="93" t="s">
        <v>74</v>
      </c>
      <c r="D7" s="94" t="s">
        <v>73</v>
      </c>
      <c r="E7" s="95">
        <v>7268.776</v>
      </c>
      <c r="F7" s="96">
        <v>2.8506788558323706</v>
      </c>
      <c r="G7" s="95">
        <v>14256.981</v>
      </c>
      <c r="H7" s="97">
        <v>2.621638342888605</v>
      </c>
      <c r="I7" s="91"/>
      <c r="J7" s="44"/>
      <c r="K7" s="91"/>
    </row>
    <row r="8" spans="2:11" ht="12.75">
      <c r="B8" s="92">
        <v>3</v>
      </c>
      <c r="C8" s="93" t="s">
        <v>74</v>
      </c>
      <c r="D8" s="94" t="s">
        <v>72</v>
      </c>
      <c r="E8" s="95">
        <v>5966.508</v>
      </c>
      <c r="F8" s="96">
        <v>2.3631390535416803</v>
      </c>
      <c r="G8" s="95">
        <v>14216.207</v>
      </c>
      <c r="H8" s="97">
        <v>2.6375701619208685</v>
      </c>
      <c r="I8" s="91"/>
      <c r="J8" s="44"/>
      <c r="K8" s="91"/>
    </row>
    <row r="9" spans="2:11" ht="12.75">
      <c r="B9" s="92">
        <v>4</v>
      </c>
      <c r="C9" s="93" t="s">
        <v>72</v>
      </c>
      <c r="D9" s="94" t="s">
        <v>73</v>
      </c>
      <c r="E9" s="95">
        <v>4432.691</v>
      </c>
      <c r="F9" s="96">
        <v>1.756780552782247</v>
      </c>
      <c r="G9" s="95">
        <v>10410.237</v>
      </c>
      <c r="H9" s="97">
        <v>1.950038571671562</v>
      </c>
      <c r="I9" s="91"/>
      <c r="J9" s="44"/>
      <c r="K9" s="91"/>
    </row>
    <row r="10" spans="2:11" ht="12.75">
      <c r="B10" s="92">
        <v>5</v>
      </c>
      <c r="C10" s="93" t="s">
        <v>71</v>
      </c>
      <c r="D10" s="94" t="s">
        <v>72</v>
      </c>
      <c r="E10" s="95">
        <v>4582.738</v>
      </c>
      <c r="F10" s="96">
        <v>1.6733838447363307</v>
      </c>
      <c r="G10" s="95">
        <v>9728.196</v>
      </c>
      <c r="H10" s="97">
        <v>1.7237744793791654</v>
      </c>
      <c r="I10" s="91"/>
      <c r="J10" s="44"/>
      <c r="K10" s="91"/>
    </row>
    <row r="11" spans="2:11" ht="12.75">
      <c r="B11" s="92">
        <v>6</v>
      </c>
      <c r="C11" s="93" t="s">
        <v>102</v>
      </c>
      <c r="D11" s="94" t="s">
        <v>71</v>
      </c>
      <c r="E11" s="95">
        <v>6029.366</v>
      </c>
      <c r="F11" s="96">
        <v>2.0766879006050387</v>
      </c>
      <c r="G11" s="95">
        <v>8788.633</v>
      </c>
      <c r="H11" s="97">
        <v>1.4977092314358054</v>
      </c>
      <c r="I11" s="91"/>
      <c r="J11" s="44"/>
      <c r="K11" s="91"/>
    </row>
    <row r="12" spans="2:11" ht="12.75">
      <c r="B12" s="92">
        <v>7</v>
      </c>
      <c r="C12" s="93" t="s">
        <v>100</v>
      </c>
      <c r="D12" s="94" t="s">
        <v>74</v>
      </c>
      <c r="E12" s="95">
        <v>4607.171</v>
      </c>
      <c r="F12" s="96">
        <v>1.5190776592489466</v>
      </c>
      <c r="G12" s="95">
        <v>8359.801</v>
      </c>
      <c r="H12" s="97">
        <v>1.3828823103640853</v>
      </c>
      <c r="I12" s="91"/>
      <c r="J12" s="44"/>
      <c r="K12" s="91"/>
    </row>
    <row r="13" spans="2:11" ht="12.75">
      <c r="B13" s="92">
        <v>8</v>
      </c>
      <c r="C13" s="93" t="s">
        <v>110</v>
      </c>
      <c r="D13" s="94" t="s">
        <v>73</v>
      </c>
      <c r="E13" s="95">
        <v>3788.354</v>
      </c>
      <c r="F13" s="96">
        <v>1.2552363197940695</v>
      </c>
      <c r="G13" s="95">
        <v>8020.695</v>
      </c>
      <c r="H13" s="97">
        <v>1.331602731823548</v>
      </c>
      <c r="I13" s="91"/>
      <c r="J13" s="44"/>
      <c r="K13" s="91"/>
    </row>
    <row r="14" spans="2:11" ht="12.75">
      <c r="B14" s="98">
        <v>9</v>
      </c>
      <c r="C14" s="99" t="s">
        <v>110</v>
      </c>
      <c r="D14" s="100" t="s">
        <v>74</v>
      </c>
      <c r="E14" s="101">
        <v>1904.468</v>
      </c>
      <c r="F14" s="102">
        <v>0.6343405086749595</v>
      </c>
      <c r="G14" s="101">
        <v>6085.926</v>
      </c>
      <c r="H14" s="103">
        <v>1.0168400415612273</v>
      </c>
      <c r="I14" s="91"/>
      <c r="J14" s="44"/>
      <c r="K14" s="91"/>
    </row>
    <row r="15" spans="2:11" ht="12.75">
      <c r="B15" s="104">
        <v>10</v>
      </c>
      <c r="C15" s="105" t="s">
        <v>73</v>
      </c>
      <c r="D15" s="106" t="s">
        <v>71</v>
      </c>
      <c r="E15" s="107">
        <v>2329.222</v>
      </c>
      <c r="F15" s="108">
        <v>0.778504385406273</v>
      </c>
      <c r="G15" s="107">
        <v>5644.537</v>
      </c>
      <c r="H15" s="109">
        <v>0.9500395525744125</v>
      </c>
      <c r="I15" s="91"/>
      <c r="J15" s="44"/>
      <c r="K15" s="91"/>
    </row>
    <row r="16" spans="2:8" ht="24.75" customHeight="1">
      <c r="B16" s="337" t="s">
        <v>211</v>
      </c>
      <c r="C16" s="337"/>
      <c r="D16" s="337"/>
      <c r="E16" s="337"/>
      <c r="F16" s="337"/>
      <c r="G16" s="337"/>
      <c r="H16" s="337"/>
    </row>
    <row r="17" spans="2:8" ht="15" customHeight="1">
      <c r="B17" s="329" t="s">
        <v>185</v>
      </c>
      <c r="C17" s="329"/>
      <c r="D17" s="329"/>
      <c r="E17" s="329"/>
      <c r="F17" s="329"/>
      <c r="G17" s="329"/>
      <c r="H17" s="329"/>
    </row>
    <row r="18" spans="8:11" ht="12.75">
      <c r="H18" s="110"/>
      <c r="K18" s="44"/>
    </row>
    <row r="19" spans="8:11" ht="12.75">
      <c r="H19" s="110"/>
      <c r="K19" s="44"/>
    </row>
    <row r="20" spans="5:8" ht="12.75">
      <c r="E20" s="91"/>
      <c r="G20" s="91"/>
      <c r="H20" s="110"/>
    </row>
    <row r="21" spans="5:8" ht="12.75">
      <c r="E21" s="91"/>
      <c r="H21" s="111"/>
    </row>
    <row r="22" ht="12.75">
      <c r="H22" s="110"/>
    </row>
    <row r="23" spans="5:8" ht="12.75">
      <c r="E23" s="44"/>
      <c r="G23" s="44"/>
      <c r="H23" s="110"/>
    </row>
    <row r="24" ht="12.75">
      <c r="H24" s="110"/>
    </row>
    <row r="25" ht="12.75">
      <c r="H25" s="110"/>
    </row>
    <row r="26" ht="12.75">
      <c r="H26" s="110"/>
    </row>
    <row r="27" ht="12.75">
      <c r="H27" s="110"/>
    </row>
    <row r="28" ht="12.75">
      <c r="H28" s="110"/>
    </row>
    <row r="29" ht="12.75">
      <c r="H29" s="110"/>
    </row>
    <row r="30" ht="12.75">
      <c r="H30" s="110"/>
    </row>
    <row r="31" ht="12.75">
      <c r="H31" s="110"/>
    </row>
    <row r="32" ht="12.75">
      <c r="H32" s="110"/>
    </row>
    <row r="33" ht="12.75">
      <c r="H33" s="110"/>
    </row>
    <row r="34" ht="12.75">
      <c r="H34" s="110"/>
    </row>
    <row r="35" ht="12.75">
      <c r="H35" s="110"/>
    </row>
    <row r="36" ht="12.75">
      <c r="H36" s="110"/>
    </row>
    <row r="37" ht="12.75">
      <c r="H37" s="110"/>
    </row>
    <row r="38" ht="12.75">
      <c r="H38" s="110"/>
    </row>
    <row r="39" ht="12.75">
      <c r="H39" s="110"/>
    </row>
    <row r="40" ht="12.75">
      <c r="H40" s="110"/>
    </row>
    <row r="41" ht="12.75">
      <c r="H41" s="110"/>
    </row>
    <row r="42" ht="12.75">
      <c r="H42" s="110"/>
    </row>
    <row r="43" ht="12.75">
      <c r="H43" s="110"/>
    </row>
    <row r="44" ht="12.75">
      <c r="H44" s="110"/>
    </row>
    <row r="45" ht="12.75">
      <c r="H45" s="110"/>
    </row>
    <row r="46" ht="12.75">
      <c r="H46" s="110"/>
    </row>
    <row r="47" ht="12.75">
      <c r="H47" s="110"/>
    </row>
    <row r="48" ht="12.75">
      <c r="H48" s="110"/>
    </row>
    <row r="49" ht="12.75">
      <c r="H49" s="110"/>
    </row>
    <row r="50" ht="12.75">
      <c r="H50" s="110"/>
    </row>
    <row r="51" ht="12.75">
      <c r="H51" s="110"/>
    </row>
    <row r="52" ht="12.75">
      <c r="H52" s="110"/>
    </row>
    <row r="53" ht="12.75">
      <c r="H53" s="110"/>
    </row>
    <row r="54" ht="12.75">
      <c r="H54" s="110"/>
    </row>
    <row r="55" ht="12.75">
      <c r="H55" s="110"/>
    </row>
    <row r="56" ht="12.75">
      <c r="H56" s="110"/>
    </row>
    <row r="57" ht="12.75">
      <c r="H57" s="110"/>
    </row>
    <row r="58" ht="12.75">
      <c r="H58" s="110"/>
    </row>
    <row r="59" ht="12.75">
      <c r="H59" s="110"/>
    </row>
    <row r="60" ht="12.75">
      <c r="H60" s="110"/>
    </row>
    <row r="61" ht="12.75">
      <c r="H61" s="110"/>
    </row>
    <row r="62" ht="12.75">
      <c r="H62" s="110"/>
    </row>
    <row r="63" ht="12.75">
      <c r="H63" s="110"/>
    </row>
    <row r="64" ht="12.75">
      <c r="H64" s="110"/>
    </row>
    <row r="65" ht="12.75">
      <c r="H65" s="110"/>
    </row>
    <row r="66" ht="12.75">
      <c r="H66" s="110"/>
    </row>
    <row r="67" ht="12.75">
      <c r="H67" s="110"/>
    </row>
    <row r="68" ht="12.75">
      <c r="H68" s="110"/>
    </row>
    <row r="69" ht="12.75">
      <c r="H69" s="110"/>
    </row>
    <row r="70" ht="12.75">
      <c r="H70" s="110"/>
    </row>
    <row r="71" ht="12.75">
      <c r="H71" s="110"/>
    </row>
    <row r="72" ht="12.75">
      <c r="H72" s="110"/>
    </row>
    <row r="73" ht="12.75">
      <c r="H73" s="110"/>
    </row>
    <row r="74" ht="12.75">
      <c r="H74" s="110"/>
    </row>
    <row r="75" ht="12.75">
      <c r="H75" s="110"/>
    </row>
    <row r="76" ht="12.75">
      <c r="H76" s="110"/>
    </row>
    <row r="77" ht="12.75">
      <c r="H77" s="110"/>
    </row>
    <row r="78" ht="12.75">
      <c r="H78" s="110"/>
    </row>
    <row r="79" ht="12.75">
      <c r="H79" s="110"/>
    </row>
    <row r="80" ht="12.75">
      <c r="H80" s="110"/>
    </row>
    <row r="81" ht="12.75">
      <c r="H81" s="110"/>
    </row>
    <row r="82" ht="12.75">
      <c r="H82" s="110"/>
    </row>
    <row r="83" ht="12.75">
      <c r="H83" s="110"/>
    </row>
    <row r="84" ht="12.75">
      <c r="H84" s="110"/>
    </row>
    <row r="85" ht="12.75">
      <c r="H85" s="110"/>
    </row>
    <row r="86" ht="12.75">
      <c r="H86" s="110"/>
    </row>
    <row r="87" ht="12.75">
      <c r="H87" s="110"/>
    </row>
    <row r="88" ht="12.75">
      <c r="H88" s="110"/>
    </row>
    <row r="89" ht="12.75">
      <c r="H89" s="110"/>
    </row>
    <row r="90" ht="12.75">
      <c r="H90" s="110"/>
    </row>
    <row r="91" ht="12.75">
      <c r="H91" s="110"/>
    </row>
    <row r="92" ht="12.75">
      <c r="H92" s="110"/>
    </row>
    <row r="93" ht="12.75">
      <c r="H93" s="110"/>
    </row>
    <row r="94" ht="12.75">
      <c r="H94" s="110"/>
    </row>
    <row r="95" ht="12.75">
      <c r="H95" s="110"/>
    </row>
    <row r="96" ht="12.75">
      <c r="H96" s="110"/>
    </row>
    <row r="97" ht="12.75">
      <c r="H97" s="110"/>
    </row>
    <row r="98" ht="12.75">
      <c r="H98" s="110"/>
    </row>
    <row r="99" ht="12.75">
      <c r="H99" s="110"/>
    </row>
    <row r="100" ht="12.75">
      <c r="H100" s="110"/>
    </row>
    <row r="101" ht="12.75">
      <c r="H101" s="110"/>
    </row>
    <row r="102" ht="12.75">
      <c r="H102" s="110"/>
    </row>
    <row r="103" ht="12.75">
      <c r="H103" s="110"/>
    </row>
    <row r="104" ht="12.75">
      <c r="H104" s="110"/>
    </row>
    <row r="105" ht="12.75">
      <c r="H105" s="110"/>
    </row>
    <row r="106" ht="12.75">
      <c r="H106" s="110"/>
    </row>
    <row r="107" ht="12.75">
      <c r="H107" s="110"/>
    </row>
    <row r="108" ht="12.75">
      <c r="H108" s="110"/>
    </row>
    <row r="109" ht="12.75">
      <c r="H109" s="110"/>
    </row>
    <row r="110" ht="12.75">
      <c r="H110" s="110"/>
    </row>
    <row r="111" ht="12.75">
      <c r="H111" s="110"/>
    </row>
    <row r="112" ht="12.75">
      <c r="H112" s="110"/>
    </row>
    <row r="113" ht="12.75">
      <c r="H113" s="110"/>
    </row>
    <row r="114" ht="12.75">
      <c r="H114" s="110"/>
    </row>
    <row r="115" ht="12.75">
      <c r="H115" s="110"/>
    </row>
    <row r="116" ht="12.75">
      <c r="H116" s="110"/>
    </row>
    <row r="117" ht="12.75">
      <c r="H117" s="110"/>
    </row>
    <row r="118" ht="12.75">
      <c r="H118" s="110"/>
    </row>
    <row r="119" ht="12.75">
      <c r="H119" s="110"/>
    </row>
    <row r="120" ht="12.75">
      <c r="H120" s="110"/>
    </row>
    <row r="121" ht="12.75">
      <c r="H121" s="110"/>
    </row>
    <row r="122" ht="12.75">
      <c r="H122" s="110"/>
    </row>
    <row r="123" ht="12.75">
      <c r="H123" s="110"/>
    </row>
    <row r="124" ht="12.75">
      <c r="H124" s="110"/>
    </row>
    <row r="125" ht="12.75">
      <c r="H125" s="110"/>
    </row>
    <row r="126" ht="12.75">
      <c r="H126" s="110"/>
    </row>
    <row r="127" ht="12.75">
      <c r="H127" s="110"/>
    </row>
    <row r="128" ht="12.75">
      <c r="H128" s="110"/>
    </row>
    <row r="129" ht="12.75">
      <c r="H129" s="110"/>
    </row>
    <row r="130" ht="12.75">
      <c r="H130" s="110"/>
    </row>
    <row r="131" ht="12.75">
      <c r="H131" s="110"/>
    </row>
    <row r="132" ht="12.75">
      <c r="H132" s="110"/>
    </row>
    <row r="133" ht="12.75">
      <c r="H133" s="110"/>
    </row>
    <row r="134" ht="12.75">
      <c r="H134" s="110"/>
    </row>
    <row r="135" ht="12.75">
      <c r="H135" s="110"/>
    </row>
    <row r="136" ht="12.75">
      <c r="H136" s="110"/>
    </row>
    <row r="137" ht="12.75">
      <c r="H137" s="110"/>
    </row>
    <row r="138" ht="12.75">
      <c r="H138" s="110"/>
    </row>
    <row r="139" ht="12.75">
      <c r="H139" s="110"/>
    </row>
    <row r="140" ht="12.75">
      <c r="H140" s="110"/>
    </row>
    <row r="141" ht="12.75">
      <c r="H141" s="110"/>
    </row>
    <row r="142" ht="12.75">
      <c r="H142" s="110"/>
    </row>
    <row r="143" ht="12.75">
      <c r="H143" s="110"/>
    </row>
    <row r="144" ht="12.75">
      <c r="H144" s="110"/>
    </row>
    <row r="145" ht="12.75">
      <c r="H145" s="110"/>
    </row>
    <row r="146" ht="12.75">
      <c r="H146" s="110"/>
    </row>
    <row r="147" ht="12.75">
      <c r="H147" s="110"/>
    </row>
    <row r="148" ht="12.75">
      <c r="H148" s="110"/>
    </row>
    <row r="149" ht="12.75">
      <c r="H149" s="110"/>
    </row>
    <row r="150" ht="12.75">
      <c r="H150" s="110"/>
    </row>
    <row r="151" ht="12.75">
      <c r="H151" s="110"/>
    </row>
    <row r="152" ht="12.75">
      <c r="H152" s="110"/>
    </row>
    <row r="153" ht="12.75">
      <c r="H153" s="110"/>
    </row>
    <row r="154" ht="12.75">
      <c r="H154" s="110"/>
    </row>
    <row r="155" ht="12.75">
      <c r="H155" s="110"/>
    </row>
    <row r="156" ht="12.75">
      <c r="H156" s="110"/>
    </row>
    <row r="157" ht="12.75">
      <c r="H157" s="110"/>
    </row>
    <row r="158" ht="12.75">
      <c r="H158" s="110"/>
    </row>
    <row r="159" ht="12.75">
      <c r="H159" s="110"/>
    </row>
    <row r="160" ht="12.75">
      <c r="H160" s="110"/>
    </row>
    <row r="161" ht="12.75">
      <c r="H161" s="110"/>
    </row>
    <row r="162" ht="12.75">
      <c r="H162" s="110"/>
    </row>
    <row r="163" ht="12.75">
      <c r="H163" s="110"/>
    </row>
    <row r="164" ht="12.75">
      <c r="H164" s="110"/>
    </row>
    <row r="165" ht="12.75">
      <c r="H165" s="110"/>
    </row>
    <row r="166" ht="12.75">
      <c r="H166" s="110"/>
    </row>
    <row r="167" ht="12.75">
      <c r="H167" s="110"/>
    </row>
    <row r="168" ht="12.75">
      <c r="H168" s="110"/>
    </row>
    <row r="169" ht="12.75">
      <c r="H169" s="110"/>
    </row>
    <row r="170" ht="12.75">
      <c r="H170" s="110"/>
    </row>
    <row r="171" ht="12.75">
      <c r="H171" s="110"/>
    </row>
    <row r="172" ht="12.75">
      <c r="H172" s="110"/>
    </row>
    <row r="173" ht="12.75">
      <c r="H173" s="110"/>
    </row>
    <row r="174" ht="12.75">
      <c r="H174" s="110"/>
    </row>
    <row r="175" ht="12.75">
      <c r="H175" s="110"/>
    </row>
    <row r="176" ht="12.75">
      <c r="H176" s="110"/>
    </row>
    <row r="177" ht="12.75">
      <c r="H177" s="110"/>
    </row>
    <row r="178" ht="12.75">
      <c r="H178" s="110"/>
    </row>
    <row r="179" ht="12.75">
      <c r="H179" s="110"/>
    </row>
    <row r="180" ht="12.75">
      <c r="H180" s="110"/>
    </row>
    <row r="181" ht="12.75">
      <c r="H181" s="110"/>
    </row>
    <row r="182" ht="12.75">
      <c r="H182" s="110"/>
    </row>
    <row r="183" ht="12.75">
      <c r="H183" s="110"/>
    </row>
    <row r="184" ht="12.75">
      <c r="H184" s="110"/>
    </row>
    <row r="185" ht="12.75">
      <c r="H185" s="110"/>
    </row>
    <row r="186" ht="12.75">
      <c r="H186" s="110"/>
    </row>
    <row r="187" ht="12.75">
      <c r="H187" s="110"/>
    </row>
    <row r="188" ht="12.75">
      <c r="H188" s="110"/>
    </row>
    <row r="189" ht="12.75">
      <c r="H189" s="110"/>
    </row>
    <row r="190" ht="12.75">
      <c r="H190" s="110"/>
    </row>
    <row r="191" ht="12.75">
      <c r="H191" s="110"/>
    </row>
    <row r="192" ht="12.75">
      <c r="H192" s="110"/>
    </row>
    <row r="193" ht="12.75">
      <c r="H193" s="110"/>
    </row>
    <row r="194" ht="12.75">
      <c r="H194" s="110"/>
    </row>
    <row r="195" ht="12.75">
      <c r="H195" s="110"/>
    </row>
    <row r="196" ht="12.75">
      <c r="H196" s="110"/>
    </row>
    <row r="197" ht="12.75">
      <c r="H197" s="110"/>
    </row>
    <row r="198" ht="12.75">
      <c r="H198" s="110"/>
    </row>
    <row r="199" ht="12.75">
      <c r="H199" s="110"/>
    </row>
    <row r="200" ht="12.75">
      <c r="H200" s="110"/>
    </row>
    <row r="201" ht="12.75">
      <c r="H201" s="110"/>
    </row>
    <row r="202" ht="12.75">
      <c r="H202" s="110"/>
    </row>
    <row r="203" ht="12.75">
      <c r="H203" s="110"/>
    </row>
    <row r="204" ht="12.75">
      <c r="H204" s="110"/>
    </row>
    <row r="205" ht="12.75">
      <c r="H205" s="110"/>
    </row>
    <row r="206" ht="12.75">
      <c r="H206" s="110"/>
    </row>
    <row r="207" ht="12.75">
      <c r="H207" s="110"/>
    </row>
    <row r="208" ht="12.75">
      <c r="H208" s="110"/>
    </row>
    <row r="209" ht="12.75">
      <c r="H209" s="110"/>
    </row>
    <row r="210" ht="12.75">
      <c r="H210" s="110"/>
    </row>
    <row r="211" ht="12.75">
      <c r="H211" s="110"/>
    </row>
    <row r="212" ht="12.75">
      <c r="H212" s="110"/>
    </row>
    <row r="213" ht="12.75">
      <c r="H213" s="110"/>
    </row>
    <row r="214" ht="12.75">
      <c r="H214" s="110"/>
    </row>
    <row r="215" ht="12.75">
      <c r="H215" s="110"/>
    </row>
    <row r="216" ht="12.75">
      <c r="H216" s="110"/>
    </row>
    <row r="217" ht="12.75">
      <c r="H217" s="110"/>
    </row>
    <row r="218" ht="12.75">
      <c r="H218" s="110"/>
    </row>
    <row r="219" ht="12.75">
      <c r="H219" s="110"/>
    </row>
    <row r="220" ht="12.75">
      <c r="H220" s="110"/>
    </row>
    <row r="221" ht="12.75">
      <c r="H221" s="110"/>
    </row>
    <row r="222" ht="12.75">
      <c r="H222" s="110"/>
    </row>
    <row r="223" ht="12.75">
      <c r="H223" s="110"/>
    </row>
    <row r="224" ht="12.75">
      <c r="H224" s="110"/>
    </row>
    <row r="225" ht="12.75">
      <c r="H225" s="110"/>
    </row>
    <row r="226" ht="12.75">
      <c r="H226" s="110"/>
    </row>
    <row r="227" ht="12.75">
      <c r="H227" s="110"/>
    </row>
    <row r="228" ht="12.75">
      <c r="H228" s="110"/>
    </row>
    <row r="229" ht="12.75">
      <c r="H229" s="110"/>
    </row>
    <row r="230" ht="12.75">
      <c r="H230" s="110"/>
    </row>
    <row r="231" ht="12.75">
      <c r="H231" s="110"/>
    </row>
    <row r="232" ht="12.75">
      <c r="H232" s="110"/>
    </row>
    <row r="233" ht="12.75">
      <c r="H233" s="110"/>
    </row>
    <row r="234" ht="12.75">
      <c r="H234" s="110"/>
    </row>
    <row r="235" ht="12.75">
      <c r="H235" s="110"/>
    </row>
    <row r="236" ht="12.75">
      <c r="H236" s="110"/>
    </row>
    <row r="237" ht="12.75">
      <c r="H237" s="110"/>
    </row>
    <row r="238" ht="12.75">
      <c r="H238" s="110"/>
    </row>
    <row r="239" ht="12.75">
      <c r="H239" s="110"/>
    </row>
    <row r="240" ht="12.75">
      <c r="H240" s="110"/>
    </row>
    <row r="241" ht="12.75">
      <c r="H241" s="110"/>
    </row>
    <row r="242" ht="12.75">
      <c r="H242" s="110"/>
    </row>
    <row r="243" ht="12.75">
      <c r="H243" s="110"/>
    </row>
    <row r="244" ht="12.75">
      <c r="H244" s="110"/>
    </row>
    <row r="245" ht="12.75">
      <c r="H245" s="110"/>
    </row>
    <row r="246" ht="12.75">
      <c r="H246" s="110"/>
    </row>
    <row r="247" ht="12.75">
      <c r="H247" s="110"/>
    </row>
    <row r="248" ht="12.75">
      <c r="H248" s="110"/>
    </row>
    <row r="249" ht="12.75">
      <c r="H249" s="110"/>
    </row>
    <row r="250" ht="12.75">
      <c r="H250" s="110"/>
    </row>
    <row r="251" ht="12.75">
      <c r="H251" s="110"/>
    </row>
    <row r="252" ht="12.75">
      <c r="H252" s="110"/>
    </row>
    <row r="253" ht="12.75">
      <c r="H253" s="110"/>
    </row>
    <row r="254" ht="12.75">
      <c r="H254" s="110"/>
    </row>
    <row r="255" ht="12.75">
      <c r="H255" s="110"/>
    </row>
    <row r="256" ht="12.75">
      <c r="H256" s="110"/>
    </row>
    <row r="257" ht="12.75">
      <c r="H257" s="110"/>
    </row>
    <row r="258" ht="12.75">
      <c r="H258" s="110"/>
    </row>
    <row r="259" ht="12.75">
      <c r="H259" s="110"/>
    </row>
    <row r="260" ht="12.75">
      <c r="H260" s="110"/>
    </row>
    <row r="261" ht="12.75">
      <c r="H261" s="110"/>
    </row>
    <row r="262" ht="12.75">
      <c r="H262" s="110"/>
    </row>
    <row r="263" ht="12.75">
      <c r="H263" s="110"/>
    </row>
    <row r="264" ht="12.75">
      <c r="H264" s="110"/>
    </row>
    <row r="265" ht="12.75">
      <c r="H265" s="110"/>
    </row>
    <row r="266" ht="12.75">
      <c r="H266" s="110"/>
    </row>
    <row r="267" ht="12.75">
      <c r="H267" s="110"/>
    </row>
    <row r="268" ht="12.75">
      <c r="H268" s="110"/>
    </row>
    <row r="269" ht="12.75">
      <c r="H269" s="110"/>
    </row>
    <row r="270" ht="12.75">
      <c r="H270" s="110"/>
    </row>
    <row r="271" ht="12.75">
      <c r="H271" s="110"/>
    </row>
    <row r="272" ht="12.75">
      <c r="H272" s="110"/>
    </row>
    <row r="273" ht="12.75">
      <c r="H273" s="110"/>
    </row>
    <row r="274" ht="12.75">
      <c r="H274" s="110"/>
    </row>
    <row r="275" ht="12.75">
      <c r="H275" s="110"/>
    </row>
    <row r="276" ht="12.75">
      <c r="H276" s="110"/>
    </row>
    <row r="277" ht="12.75">
      <c r="H277" s="110"/>
    </row>
    <row r="278" ht="12.75">
      <c r="H278" s="110"/>
    </row>
    <row r="279" ht="12.75">
      <c r="H279" s="110"/>
    </row>
    <row r="280" ht="12.75">
      <c r="H280" s="110"/>
    </row>
    <row r="281" ht="12.75">
      <c r="H281" s="110"/>
    </row>
    <row r="282" ht="12.75">
      <c r="H282" s="110"/>
    </row>
    <row r="283" ht="12.75">
      <c r="H283" s="110"/>
    </row>
    <row r="284" ht="12.75">
      <c r="H284" s="110"/>
    </row>
    <row r="285" ht="12.75">
      <c r="H285" s="110"/>
    </row>
    <row r="286" ht="12.75">
      <c r="H286" s="110"/>
    </row>
    <row r="287" ht="12.75">
      <c r="H287" s="110"/>
    </row>
    <row r="288" ht="12.75">
      <c r="H288" s="110"/>
    </row>
    <row r="289" ht="12.75">
      <c r="H289" s="110"/>
    </row>
    <row r="290" ht="12.75">
      <c r="H290" s="110"/>
    </row>
    <row r="291" ht="12.75">
      <c r="H291" s="110"/>
    </row>
    <row r="292" ht="12.75">
      <c r="H292" s="110"/>
    </row>
    <row r="293" ht="12.75">
      <c r="H293" s="110"/>
    </row>
    <row r="294" ht="12.75">
      <c r="H294" s="110"/>
    </row>
    <row r="295" ht="12.75">
      <c r="H295" s="110"/>
    </row>
    <row r="296" ht="12.75">
      <c r="H296" s="110"/>
    </row>
    <row r="297" ht="12.75">
      <c r="H297" s="110"/>
    </row>
    <row r="298" ht="12.75">
      <c r="H298" s="110"/>
    </row>
    <row r="299" ht="12.75">
      <c r="H299" s="110"/>
    </row>
    <row r="300" ht="12.75">
      <c r="H300" s="110"/>
    </row>
    <row r="301" ht="12.75">
      <c r="H301" s="110"/>
    </row>
    <row r="302" ht="12.75">
      <c r="H302" s="110"/>
    </row>
    <row r="303" ht="12.75">
      <c r="H303" s="110"/>
    </row>
    <row r="304" ht="12.75">
      <c r="H304" s="110"/>
    </row>
    <row r="305" ht="12.75">
      <c r="H305" s="110"/>
    </row>
    <row r="306" ht="12.75">
      <c r="H306" s="110"/>
    </row>
    <row r="307" ht="12.75">
      <c r="H307" s="110"/>
    </row>
    <row r="308" ht="12.75">
      <c r="H308" s="110"/>
    </row>
    <row r="309" ht="12.75">
      <c r="H309" s="110"/>
    </row>
    <row r="310" ht="12.75">
      <c r="H310" s="110"/>
    </row>
    <row r="311" ht="12.75">
      <c r="H311" s="110"/>
    </row>
    <row r="312" ht="12.75">
      <c r="H312" s="110"/>
    </row>
    <row r="313" ht="12.75">
      <c r="H313" s="110"/>
    </row>
    <row r="314" ht="12.75">
      <c r="H314" s="110"/>
    </row>
    <row r="315" ht="12.75">
      <c r="H315" s="110"/>
    </row>
    <row r="316" ht="12.75">
      <c r="H316" s="110"/>
    </row>
    <row r="317" ht="12.75">
      <c r="H317" s="110"/>
    </row>
    <row r="318" ht="12.75">
      <c r="H318" s="110"/>
    </row>
    <row r="319" ht="12.75">
      <c r="H319" s="110"/>
    </row>
    <row r="320" ht="12.75">
      <c r="H320" s="110"/>
    </row>
    <row r="321" ht="12.75">
      <c r="H321" s="110"/>
    </row>
    <row r="322" ht="12.75">
      <c r="H322" s="110"/>
    </row>
    <row r="323" ht="12.75">
      <c r="H323" s="110"/>
    </row>
    <row r="324" ht="12.75">
      <c r="H324" s="110"/>
    </row>
    <row r="325" ht="12.75">
      <c r="H325" s="110"/>
    </row>
    <row r="326" ht="12.75">
      <c r="H326" s="110"/>
    </row>
    <row r="327" ht="12.75">
      <c r="H327" s="110"/>
    </row>
    <row r="328" ht="12.75">
      <c r="H328" s="110"/>
    </row>
    <row r="329" ht="12.75">
      <c r="H329" s="110"/>
    </row>
    <row r="330" ht="12.75">
      <c r="H330" s="110"/>
    </row>
    <row r="331" ht="12.75">
      <c r="H331" s="110"/>
    </row>
    <row r="332" ht="12.75">
      <c r="H332" s="110"/>
    </row>
  </sheetData>
  <mergeCells count="8">
    <mergeCell ref="B2:H2"/>
    <mergeCell ref="B3:H3"/>
    <mergeCell ref="B16:H16"/>
    <mergeCell ref="B17:H17"/>
    <mergeCell ref="B4:B5"/>
    <mergeCell ref="C4:D5"/>
    <mergeCell ref="G4:H4"/>
    <mergeCell ref="E4:F4"/>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4"/>
  <sheetViews>
    <sheetView showGridLines="0" zoomScale="110" zoomScaleNormal="110" workbookViewId="0" topLeftCell="A1">
      <selection activeCell="F15" sqref="C15:F15"/>
    </sheetView>
  </sheetViews>
  <sheetFormatPr defaultColWidth="9.125" defaultRowHeight="12.75"/>
  <cols>
    <col min="1" max="2" width="9.125" style="4" customWidth="1"/>
    <col min="3" max="3" width="41.625" style="4" customWidth="1"/>
    <col min="4" max="4" width="18.875" style="4" bestFit="1" customWidth="1"/>
    <col min="5" max="5" width="22.75390625" style="4" bestFit="1" customWidth="1"/>
    <col min="6" max="6" width="14.25390625" style="4" bestFit="1" customWidth="1"/>
    <col min="7" max="7" width="15.625" style="4" customWidth="1"/>
    <col min="8" max="16384" width="9.125" style="4" customWidth="1"/>
  </cols>
  <sheetData>
    <row r="1" ht="12.75">
      <c r="A1" s="112"/>
    </row>
    <row r="2" ht="12.75">
      <c r="C2" s="46" t="s">
        <v>212</v>
      </c>
    </row>
    <row r="5" ht="15" customHeight="1">
      <c r="C5" s="28" t="s">
        <v>186</v>
      </c>
    </row>
    <row r="6" spans="4:5" ht="12.75">
      <c r="D6" s="4">
        <v>2022</v>
      </c>
      <c r="E6" s="113"/>
    </row>
    <row r="7" spans="3:7" ht="12.75">
      <c r="C7" s="114" t="s">
        <v>115</v>
      </c>
      <c r="D7" s="115" t="s">
        <v>120</v>
      </c>
      <c r="E7" s="116" t="s">
        <v>114</v>
      </c>
      <c r="F7" s="116" t="s">
        <v>266</v>
      </c>
      <c r="G7" s="117"/>
    </row>
    <row r="8" spans="3:7" ht="12.75">
      <c r="C8" s="118" t="s">
        <v>52</v>
      </c>
      <c r="D8" s="119">
        <v>227117.713</v>
      </c>
      <c r="E8" s="120">
        <f>D8/$D$21</f>
        <v>0.5914225600500974</v>
      </c>
      <c r="F8" s="121">
        <v>1.569373273522325</v>
      </c>
      <c r="G8" s="122"/>
    </row>
    <row r="9" spans="3:7" ht="12.75">
      <c r="C9" s="118" t="s">
        <v>45</v>
      </c>
      <c r="D9" s="119">
        <v>46875.414</v>
      </c>
      <c r="E9" s="120">
        <f aca="true" t="shared" si="0" ref="E9:E19">D9/$D$21</f>
        <v>0.12206523650265966</v>
      </c>
      <c r="F9" s="121">
        <v>2.405348140104265</v>
      </c>
      <c r="G9" s="122"/>
    </row>
    <row r="10" spans="3:7" ht="12.75">
      <c r="C10" s="118" t="s">
        <v>44</v>
      </c>
      <c r="D10" s="119">
        <v>9842.065</v>
      </c>
      <c r="E10" s="120">
        <f t="shared" si="0"/>
        <v>0.0256290854711075</v>
      </c>
      <c r="F10" s="121">
        <v>0.8914691690831971</v>
      </c>
      <c r="G10" s="122"/>
    </row>
    <row r="11" spans="3:7" ht="12.75">
      <c r="C11" s="118" t="s">
        <v>46</v>
      </c>
      <c r="D11" s="119">
        <v>12308.828</v>
      </c>
      <c r="E11" s="120">
        <f t="shared" si="0"/>
        <v>0.032052623596893655</v>
      </c>
      <c r="F11" s="121">
        <v>2.168063904723567</v>
      </c>
      <c r="G11" s="122"/>
    </row>
    <row r="12" spans="3:7" ht="12.75">
      <c r="C12" s="118" t="s">
        <v>167</v>
      </c>
      <c r="D12" s="119">
        <v>413.909</v>
      </c>
      <c r="E12" s="120">
        <f t="shared" si="0"/>
        <v>0.001077833680051964</v>
      </c>
      <c r="F12" s="121">
        <v>1.440731436928012</v>
      </c>
      <c r="G12" s="122"/>
    </row>
    <row r="13" spans="3:7" ht="12.75">
      <c r="C13" s="118" t="s">
        <v>168</v>
      </c>
      <c r="D13" s="119">
        <v>3292.755</v>
      </c>
      <c r="E13" s="120">
        <f t="shared" si="0"/>
        <v>0.008574450517286421</v>
      </c>
      <c r="F13" s="121">
        <v>1.496858789210159</v>
      </c>
      <c r="G13" s="122"/>
    </row>
    <row r="14" spans="3:7" ht="12.75">
      <c r="C14" s="118" t="s">
        <v>169</v>
      </c>
      <c r="D14" s="119">
        <v>3313.055</v>
      </c>
      <c r="E14" s="120">
        <f t="shared" si="0"/>
        <v>0.008627312435498044</v>
      </c>
      <c r="F14" s="121">
        <v>1.642628162945273</v>
      </c>
      <c r="G14" s="122"/>
    </row>
    <row r="15" spans="3:7" ht="12.75">
      <c r="C15" s="118" t="s">
        <v>213</v>
      </c>
      <c r="D15" s="119">
        <v>4454.056</v>
      </c>
      <c r="E15" s="120">
        <f t="shared" si="0"/>
        <v>0.011598519407979848</v>
      </c>
      <c r="F15" s="121">
        <v>6.124004747144196</v>
      </c>
      <c r="G15" s="122"/>
    </row>
    <row r="16" spans="3:7" ht="12.75">
      <c r="C16" s="118" t="s">
        <v>170</v>
      </c>
      <c r="D16" s="119">
        <v>33307.922</v>
      </c>
      <c r="E16" s="120">
        <f t="shared" si="0"/>
        <v>0.08673500731838103</v>
      </c>
      <c r="F16" s="121">
        <v>1.7784592328054485</v>
      </c>
      <c r="G16" s="122"/>
    </row>
    <row r="17" spans="3:7" ht="12.75">
      <c r="C17" s="118" t="s">
        <v>171</v>
      </c>
      <c r="D17" s="119">
        <v>240.515</v>
      </c>
      <c r="E17" s="120">
        <f t="shared" si="0"/>
        <v>0.0006263095693925431</v>
      </c>
      <c r="F17" s="121">
        <v>1.1061964726693168</v>
      </c>
      <c r="G17" s="122"/>
    </row>
    <row r="18" spans="3:7" ht="12.75">
      <c r="C18" s="118" t="s">
        <v>43</v>
      </c>
      <c r="D18" s="119">
        <v>31372.444</v>
      </c>
      <c r="E18" s="120">
        <f t="shared" si="0"/>
        <v>0.08169495412939598</v>
      </c>
      <c r="F18" s="121">
        <v>1.3802878656884752</v>
      </c>
      <c r="G18" s="122"/>
    </row>
    <row r="19" spans="3:7" ht="12.75">
      <c r="C19" s="118" t="s">
        <v>51</v>
      </c>
      <c r="D19" s="119">
        <v>11480.684</v>
      </c>
      <c r="E19" s="120">
        <f t="shared" si="0"/>
        <v>0.029896107321255885</v>
      </c>
      <c r="F19" s="121">
        <v>0.9775025974706009</v>
      </c>
      <c r="G19" s="122"/>
    </row>
    <row r="20" spans="3:7" ht="12.75">
      <c r="C20" s="123" t="s">
        <v>59</v>
      </c>
      <c r="D20" s="124">
        <v>1115.626</v>
      </c>
      <c r="E20" s="125" t="s">
        <v>69</v>
      </c>
      <c r="F20" s="126">
        <v>0.7980424422249692</v>
      </c>
      <c r="G20" s="122"/>
    </row>
    <row r="21" spans="3:4" ht="12.75">
      <c r="C21" s="127" t="s">
        <v>116</v>
      </c>
      <c r="D21" s="81">
        <f>SUM(D8:D19)</f>
        <v>384019.36</v>
      </c>
    </row>
    <row r="23" ht="12.75">
      <c r="F23" s="44"/>
    </row>
    <row r="24" ht="12.75">
      <c r="F24" s="44"/>
    </row>
  </sheetData>
  <printOptions/>
  <pageMargins left="0.44431372549019615" right="0.44431372549019615" top="0.44431372549019615" bottom="0.44431372549019615" header="0.5098039215686275" footer="0.509803921568627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54"/>
  <sheetViews>
    <sheetView showGridLines="0" workbookViewId="0" topLeftCell="A16">
      <selection activeCell="B50" sqref="B50:K50"/>
    </sheetView>
  </sheetViews>
  <sheetFormatPr defaultColWidth="9.125" defaultRowHeight="12.75"/>
  <cols>
    <col min="1" max="1" width="9.125" style="4" customWidth="1"/>
    <col min="2" max="2" width="5.875" style="4" customWidth="1"/>
    <col min="3" max="3" width="8.375" style="4" customWidth="1"/>
    <col min="4" max="4" width="35.875" style="4" bestFit="1" customWidth="1"/>
    <col min="5" max="5" width="11.375" style="4" customWidth="1"/>
    <col min="6" max="6" width="9.125" style="4" customWidth="1"/>
    <col min="7" max="8" width="12.625" style="4" customWidth="1"/>
    <col min="9" max="9" width="10.75390625" style="4" customWidth="1"/>
    <col min="10" max="11" width="11.625" style="4" customWidth="1"/>
    <col min="12" max="12" width="10.125" style="4" customWidth="1"/>
    <col min="13" max="13" width="33.625" style="4" customWidth="1"/>
    <col min="14" max="14" width="12.875" style="52" customWidth="1"/>
    <col min="15" max="15" width="15.125" style="4" customWidth="1"/>
    <col min="16" max="16" width="19.25390625" style="4" customWidth="1"/>
    <col min="17" max="16384" width="9.125" style="4" customWidth="1"/>
  </cols>
  <sheetData>
    <row r="2" spans="2:11" ht="16.5" customHeight="1">
      <c r="B2" s="355" t="s">
        <v>256</v>
      </c>
      <c r="C2" s="355"/>
      <c r="D2" s="355"/>
      <c r="E2" s="355"/>
      <c r="F2" s="355"/>
      <c r="G2" s="355"/>
      <c r="H2" s="355"/>
      <c r="I2" s="355"/>
      <c r="J2" s="355"/>
      <c r="K2" s="355"/>
    </row>
    <row r="3" spans="2:11" ht="16.5" customHeight="1">
      <c r="B3" s="33"/>
      <c r="C3" s="33"/>
      <c r="D3" s="33"/>
      <c r="E3" s="33"/>
      <c r="F3" s="33"/>
      <c r="G3" s="33"/>
      <c r="H3" s="33"/>
      <c r="I3" s="33"/>
      <c r="J3" s="33"/>
      <c r="K3" s="33"/>
    </row>
    <row r="4" spans="2:11" ht="24" customHeight="1">
      <c r="B4" s="332" t="s">
        <v>27</v>
      </c>
      <c r="C4" s="350" t="s">
        <v>0</v>
      </c>
      <c r="D4" s="347" t="s">
        <v>151</v>
      </c>
      <c r="E4" s="333" t="s">
        <v>150</v>
      </c>
      <c r="F4" s="333"/>
      <c r="G4" s="333"/>
      <c r="H4" s="333"/>
      <c r="I4" s="331"/>
      <c r="J4" s="333" t="s">
        <v>149</v>
      </c>
      <c r="K4" s="333"/>
    </row>
    <row r="5" spans="2:11" ht="24" customHeight="1">
      <c r="B5" s="353"/>
      <c r="C5" s="351"/>
      <c r="D5" s="348"/>
      <c r="E5" s="130" t="s">
        <v>132</v>
      </c>
      <c r="F5" s="131" t="s">
        <v>56</v>
      </c>
      <c r="G5" s="132" t="s">
        <v>142</v>
      </c>
      <c r="H5" s="130" t="s">
        <v>144</v>
      </c>
      <c r="I5" s="133" t="s">
        <v>132</v>
      </c>
      <c r="J5" s="351" t="s">
        <v>141</v>
      </c>
      <c r="K5" s="351" t="s">
        <v>257</v>
      </c>
    </row>
    <row r="6" spans="2:11" ht="41.25" customHeight="1">
      <c r="B6" s="354"/>
      <c r="C6" s="352"/>
      <c r="D6" s="349"/>
      <c r="E6" s="356" t="s">
        <v>141</v>
      </c>
      <c r="F6" s="356"/>
      <c r="G6" s="356"/>
      <c r="H6" s="357"/>
      <c r="I6" s="134" t="s">
        <v>257</v>
      </c>
      <c r="J6" s="352"/>
      <c r="K6" s="352"/>
    </row>
    <row r="7" spans="2:11" ht="13.5" customHeight="1">
      <c r="B7" s="135">
        <v>1</v>
      </c>
      <c r="C7" s="136" t="s">
        <v>16</v>
      </c>
      <c r="D7" s="137" t="s">
        <v>214</v>
      </c>
      <c r="E7" s="138">
        <v>57461.426</v>
      </c>
      <c r="F7" s="139">
        <v>6938.148</v>
      </c>
      <c r="G7" s="140">
        <v>19379.298</v>
      </c>
      <c r="H7" s="141">
        <v>31143.98</v>
      </c>
      <c r="I7" s="142">
        <v>119.4272289526165</v>
      </c>
      <c r="J7" s="143">
        <v>360.026</v>
      </c>
      <c r="K7" s="144">
        <v>71.78452142379999</v>
      </c>
    </row>
    <row r="8" spans="2:11" ht="13.5" customHeight="1">
      <c r="B8" s="145">
        <v>2</v>
      </c>
      <c r="C8" s="146" t="s">
        <v>18</v>
      </c>
      <c r="D8" s="147" t="s">
        <v>215</v>
      </c>
      <c r="E8" s="148">
        <v>52470.88</v>
      </c>
      <c r="F8" s="73">
        <v>3.294</v>
      </c>
      <c r="G8" s="149">
        <v>25499.231</v>
      </c>
      <c r="H8" s="150">
        <v>26968.355</v>
      </c>
      <c r="I8" s="151">
        <v>105.84234082792973</v>
      </c>
      <c r="J8" s="152">
        <v>376.746</v>
      </c>
      <c r="K8" s="153">
        <v>56.38064719653324</v>
      </c>
    </row>
    <row r="9" spans="2:11" ht="13.5" customHeight="1">
      <c r="B9" s="145">
        <v>3</v>
      </c>
      <c r="C9" s="146" t="s">
        <v>17</v>
      </c>
      <c r="D9" s="147" t="s">
        <v>216</v>
      </c>
      <c r="E9" s="148">
        <v>49825.458</v>
      </c>
      <c r="F9" s="73">
        <v>14217.808</v>
      </c>
      <c r="G9" s="149">
        <v>17897.068</v>
      </c>
      <c r="H9" s="150">
        <v>17710.582</v>
      </c>
      <c r="I9" s="151">
        <v>114.82547299219146</v>
      </c>
      <c r="J9" s="152">
        <v>325.763</v>
      </c>
      <c r="K9" s="153">
        <v>73.41932530197448</v>
      </c>
    </row>
    <row r="10" spans="2:11" ht="13.5" customHeight="1">
      <c r="B10" s="145">
        <v>4</v>
      </c>
      <c r="C10" s="146" t="s">
        <v>15</v>
      </c>
      <c r="D10" s="147" t="s">
        <v>217</v>
      </c>
      <c r="E10" s="148">
        <v>48792.319</v>
      </c>
      <c r="F10" s="73">
        <v>4021.12</v>
      </c>
      <c r="G10" s="149">
        <v>19970.554</v>
      </c>
      <c r="H10" s="150">
        <v>24800.645</v>
      </c>
      <c r="I10" s="151">
        <v>97.01762442602013</v>
      </c>
      <c r="J10" s="152">
        <v>345.6</v>
      </c>
      <c r="K10" s="153">
        <v>56.09474083575725</v>
      </c>
    </row>
    <row r="11" spans="2:11" ht="13.5" customHeight="1">
      <c r="B11" s="145">
        <v>5</v>
      </c>
      <c r="C11" s="146" t="s">
        <v>17</v>
      </c>
      <c r="D11" s="147" t="s">
        <v>218</v>
      </c>
      <c r="E11" s="148">
        <v>41241.017</v>
      </c>
      <c r="F11" s="73">
        <v>12051.824</v>
      </c>
      <c r="G11" s="149">
        <v>19221.511</v>
      </c>
      <c r="H11" s="150">
        <v>9967.682</v>
      </c>
      <c r="I11" s="151">
        <v>123.22020108158456</v>
      </c>
      <c r="J11" s="152">
        <v>269.469</v>
      </c>
      <c r="K11" s="153">
        <v>85.8214667448195</v>
      </c>
    </row>
    <row r="12" spans="2:11" ht="13.5" customHeight="1">
      <c r="B12" s="145">
        <v>6</v>
      </c>
      <c r="C12" s="146" t="s">
        <v>11</v>
      </c>
      <c r="D12" s="147" t="s">
        <v>219</v>
      </c>
      <c r="E12" s="148">
        <v>34558.739</v>
      </c>
      <c r="F12" s="73">
        <v>4707.12</v>
      </c>
      <c r="G12" s="149">
        <v>17222.721</v>
      </c>
      <c r="H12" s="150">
        <v>12628.898</v>
      </c>
      <c r="I12" s="151">
        <v>184.32298097196102</v>
      </c>
      <c r="J12" s="152">
        <v>194.895</v>
      </c>
      <c r="K12" s="153">
        <v>79.85880398671097</v>
      </c>
    </row>
    <row r="13" spans="2:11" ht="13.5" customHeight="1">
      <c r="B13" s="145">
        <v>7</v>
      </c>
      <c r="C13" s="146" t="s">
        <v>15</v>
      </c>
      <c r="D13" s="147" t="s">
        <v>220</v>
      </c>
      <c r="E13" s="148">
        <v>31613.271</v>
      </c>
      <c r="F13" s="73">
        <v>4788.735</v>
      </c>
      <c r="G13" s="149">
        <v>16010.973</v>
      </c>
      <c r="H13" s="150">
        <v>10813.563</v>
      </c>
      <c r="I13" s="151">
        <v>153.4367225725022</v>
      </c>
      <c r="J13" s="152">
        <v>265.798</v>
      </c>
      <c r="K13" s="154">
        <v>95.01526090274109</v>
      </c>
    </row>
    <row r="14" spans="2:11" ht="13.5" customHeight="1">
      <c r="B14" s="145">
        <v>8</v>
      </c>
      <c r="C14" s="146" t="s">
        <v>16</v>
      </c>
      <c r="D14" s="147" t="s">
        <v>221</v>
      </c>
      <c r="E14" s="148">
        <v>29184.708</v>
      </c>
      <c r="F14" s="73">
        <v>10024.975</v>
      </c>
      <c r="G14" s="149">
        <v>12214.518</v>
      </c>
      <c r="H14" s="150">
        <v>6945.215</v>
      </c>
      <c r="I14" s="151">
        <v>85.66400020764549</v>
      </c>
      <c r="J14" s="155">
        <v>195.826</v>
      </c>
      <c r="K14" s="156">
        <v>65.29725075758215</v>
      </c>
    </row>
    <row r="15" spans="2:11" ht="13.5" customHeight="1">
      <c r="B15" s="145">
        <v>9</v>
      </c>
      <c r="C15" s="146" t="s">
        <v>8</v>
      </c>
      <c r="D15" s="147" t="s">
        <v>222</v>
      </c>
      <c r="E15" s="148">
        <v>29173.27</v>
      </c>
      <c r="F15" s="73">
        <v>7041.674</v>
      </c>
      <c r="G15" s="149">
        <v>13262.251</v>
      </c>
      <c r="H15" s="150">
        <v>8869.345</v>
      </c>
      <c r="I15" s="151">
        <v>151.7882340126999</v>
      </c>
      <c r="J15" s="152">
        <v>207.928</v>
      </c>
      <c r="K15" s="144">
        <v>90.15949663447469</v>
      </c>
    </row>
    <row r="16" spans="2:11" ht="13.5" customHeight="1">
      <c r="B16" s="145">
        <v>10</v>
      </c>
      <c r="C16" s="146" t="s">
        <v>17</v>
      </c>
      <c r="D16" s="147" t="s">
        <v>223</v>
      </c>
      <c r="E16" s="148">
        <v>28543.867</v>
      </c>
      <c r="F16" s="73">
        <v>7852.966</v>
      </c>
      <c r="G16" s="149">
        <v>14709.041</v>
      </c>
      <c r="H16" s="150">
        <v>5981.86</v>
      </c>
      <c r="I16" s="151">
        <v>97.2061389263753</v>
      </c>
      <c r="J16" s="152">
        <v>208.868</v>
      </c>
      <c r="K16" s="153">
        <v>62.99094009223782</v>
      </c>
    </row>
    <row r="17" spans="2:11" ht="13.5" customHeight="1">
      <c r="B17" s="145">
        <v>11</v>
      </c>
      <c r="C17" s="146" t="s">
        <v>6</v>
      </c>
      <c r="D17" s="147" t="s">
        <v>224</v>
      </c>
      <c r="E17" s="148">
        <v>27785.613</v>
      </c>
      <c r="F17" s="73">
        <v>122.933</v>
      </c>
      <c r="G17" s="149">
        <v>14855.303</v>
      </c>
      <c r="H17" s="150">
        <v>12807.377</v>
      </c>
      <c r="I17" s="151">
        <v>236.31533614935483</v>
      </c>
      <c r="J17" s="152">
        <v>193.349</v>
      </c>
      <c r="K17" s="153">
        <v>156.94902190091432</v>
      </c>
    </row>
    <row r="18" spans="2:11" ht="13.5" customHeight="1">
      <c r="B18" s="145">
        <v>12</v>
      </c>
      <c r="C18" s="146" t="s">
        <v>25</v>
      </c>
      <c r="D18" s="147" t="s">
        <v>225</v>
      </c>
      <c r="E18" s="148">
        <v>24362.52</v>
      </c>
      <c r="F18" s="73">
        <v>8109.837</v>
      </c>
      <c r="G18" s="149">
        <v>9540.034</v>
      </c>
      <c r="H18" s="150">
        <v>6712.649</v>
      </c>
      <c r="I18" s="151">
        <v>82.40354706756357</v>
      </c>
      <c r="J18" s="152">
        <v>200.756</v>
      </c>
      <c r="K18" s="153">
        <v>34.37663154794575</v>
      </c>
    </row>
    <row r="19" spans="2:11" ht="13.5" customHeight="1">
      <c r="B19" s="145">
        <v>13</v>
      </c>
      <c r="C19" s="146" t="s">
        <v>14</v>
      </c>
      <c r="D19" s="147" t="s">
        <v>226</v>
      </c>
      <c r="E19" s="148">
        <v>23788.388</v>
      </c>
      <c r="F19" s="73">
        <v>220.728</v>
      </c>
      <c r="G19" s="149">
        <v>15422.206</v>
      </c>
      <c r="H19" s="150">
        <v>8145.454</v>
      </c>
      <c r="I19" s="151">
        <v>127.28955039290604</v>
      </c>
      <c r="J19" s="152">
        <v>182.431</v>
      </c>
      <c r="K19" s="153">
        <v>73.75704815604998</v>
      </c>
    </row>
    <row r="20" spans="2:11" ht="13.5" customHeight="1">
      <c r="B20" s="145">
        <v>14</v>
      </c>
      <c r="C20" s="146" t="s">
        <v>20</v>
      </c>
      <c r="D20" s="147" t="s">
        <v>80</v>
      </c>
      <c r="E20" s="148">
        <v>22063.668</v>
      </c>
      <c r="F20" s="73">
        <v>1473.465</v>
      </c>
      <c r="G20" s="149">
        <v>12142.978</v>
      </c>
      <c r="H20" s="150">
        <v>8447.225</v>
      </c>
      <c r="I20" s="151">
        <v>141.1919767917005</v>
      </c>
      <c r="J20" s="152">
        <v>186.983</v>
      </c>
      <c r="K20" s="153">
        <v>92.70042150608555</v>
      </c>
    </row>
    <row r="21" spans="2:11" ht="13.5" customHeight="1">
      <c r="B21" s="145">
        <v>15</v>
      </c>
      <c r="C21" s="146" t="s">
        <v>8</v>
      </c>
      <c r="D21" s="147" t="s">
        <v>227</v>
      </c>
      <c r="E21" s="148">
        <v>21220.295</v>
      </c>
      <c r="F21" s="73">
        <v>5755.101</v>
      </c>
      <c r="G21" s="149">
        <v>8386.413</v>
      </c>
      <c r="H21" s="150">
        <v>7078.781</v>
      </c>
      <c r="I21" s="151">
        <v>121.54679693409389</v>
      </c>
      <c r="J21" s="152">
        <v>152.755</v>
      </c>
      <c r="K21" s="153">
        <v>81.80573904143012</v>
      </c>
    </row>
    <row r="22" spans="2:11" ht="13.5" customHeight="1">
      <c r="B22" s="145">
        <v>16</v>
      </c>
      <c r="C22" s="146" t="s">
        <v>15</v>
      </c>
      <c r="D22" s="147" t="s">
        <v>228</v>
      </c>
      <c r="E22" s="148">
        <v>19832.076</v>
      </c>
      <c r="F22" s="73">
        <v>2537.092</v>
      </c>
      <c r="G22" s="149">
        <v>10779.376</v>
      </c>
      <c r="H22" s="150">
        <v>6515.608</v>
      </c>
      <c r="I22" s="151">
        <v>99.73200643788817</v>
      </c>
      <c r="J22" s="152">
        <v>150.52</v>
      </c>
      <c r="K22" s="153">
        <v>63.2325510779508</v>
      </c>
    </row>
    <row r="23" spans="2:11" ht="13.5" customHeight="1">
      <c r="B23" s="145">
        <v>17</v>
      </c>
      <c r="C23" s="146" t="s">
        <v>13</v>
      </c>
      <c r="D23" s="147" t="s">
        <v>229</v>
      </c>
      <c r="E23" s="148">
        <v>18876.047</v>
      </c>
      <c r="F23" s="73">
        <v>1.858</v>
      </c>
      <c r="G23" s="149">
        <v>11501.529</v>
      </c>
      <c r="H23" s="150">
        <v>7372.66</v>
      </c>
      <c r="I23" s="151">
        <v>102.28521930573775</v>
      </c>
      <c r="J23" s="152">
        <v>146.089</v>
      </c>
      <c r="K23" s="153">
        <v>70.83036121472924</v>
      </c>
    </row>
    <row r="24" spans="2:11" ht="13.5" customHeight="1">
      <c r="B24" s="145">
        <v>18</v>
      </c>
      <c r="C24" s="146" t="s">
        <v>5</v>
      </c>
      <c r="D24" s="147" t="s">
        <v>230</v>
      </c>
      <c r="E24" s="148">
        <v>18368.596</v>
      </c>
      <c r="F24" s="73">
        <v>3164.732</v>
      </c>
      <c r="G24" s="149">
        <v>10322.013</v>
      </c>
      <c r="H24" s="150">
        <v>4881.851</v>
      </c>
      <c r="I24" s="151">
        <v>145.1465219430915</v>
      </c>
      <c r="J24" s="152">
        <v>144.101</v>
      </c>
      <c r="K24" s="153">
        <v>81.52627136792512</v>
      </c>
    </row>
    <row r="25" spans="2:11" ht="13.5" customHeight="1">
      <c r="B25" s="145">
        <v>19</v>
      </c>
      <c r="C25" s="146" t="s">
        <v>17</v>
      </c>
      <c r="D25" s="147" t="s">
        <v>231</v>
      </c>
      <c r="E25" s="148">
        <v>18321.326</v>
      </c>
      <c r="F25" s="73">
        <v>3309.963</v>
      </c>
      <c r="G25" s="149">
        <v>8690.259</v>
      </c>
      <c r="H25" s="150">
        <v>6321.104</v>
      </c>
      <c r="I25" s="151">
        <v>109.46052840825749</v>
      </c>
      <c r="J25" s="152">
        <v>132.054</v>
      </c>
      <c r="K25" s="153">
        <v>66.32324046551463</v>
      </c>
    </row>
    <row r="26" spans="2:11" ht="13.5" customHeight="1">
      <c r="B26" s="145">
        <v>20</v>
      </c>
      <c r="C26" s="146" t="s">
        <v>15</v>
      </c>
      <c r="D26" s="147" t="s">
        <v>232</v>
      </c>
      <c r="E26" s="148">
        <v>16048.781</v>
      </c>
      <c r="F26" s="73">
        <v>1305.767</v>
      </c>
      <c r="G26" s="149">
        <v>8470.089</v>
      </c>
      <c r="H26" s="150">
        <v>6272.925</v>
      </c>
      <c r="I26" s="151">
        <v>102.15625787272637</v>
      </c>
      <c r="J26" s="152">
        <v>131.984</v>
      </c>
      <c r="K26" s="153">
        <v>76.93173896723684</v>
      </c>
    </row>
    <row r="27" spans="2:11" ht="13.5" customHeight="1">
      <c r="B27" s="145">
        <v>21</v>
      </c>
      <c r="C27" s="146" t="s">
        <v>1</v>
      </c>
      <c r="D27" s="147" t="s">
        <v>233</v>
      </c>
      <c r="E27" s="148">
        <v>14375.671</v>
      </c>
      <c r="F27" s="73">
        <v>1281.051</v>
      </c>
      <c r="G27" s="149">
        <v>7375.793</v>
      </c>
      <c r="H27" s="150">
        <v>5718.827</v>
      </c>
      <c r="I27" s="151">
        <v>93.21993006504252</v>
      </c>
      <c r="J27" s="152">
        <v>130.477</v>
      </c>
      <c r="K27" s="153">
        <v>62.27271596647017</v>
      </c>
    </row>
    <row r="28" spans="2:11" ht="13.5" customHeight="1">
      <c r="B28" s="145">
        <v>22</v>
      </c>
      <c r="C28" s="146" t="s">
        <v>17</v>
      </c>
      <c r="D28" s="147" t="s">
        <v>234</v>
      </c>
      <c r="E28" s="148">
        <v>13171.982</v>
      </c>
      <c r="F28" s="73">
        <v>1950.895</v>
      </c>
      <c r="G28" s="149">
        <v>5410.048</v>
      </c>
      <c r="H28" s="150">
        <v>5811.039</v>
      </c>
      <c r="I28" s="151">
        <v>126.58238909540658</v>
      </c>
      <c r="J28" s="152">
        <v>87.686</v>
      </c>
      <c r="K28" s="153">
        <v>80.14956650367753</v>
      </c>
    </row>
    <row r="29" spans="2:11" ht="13.5" customHeight="1">
      <c r="B29" s="145">
        <v>23</v>
      </c>
      <c r="C29" s="146" t="s">
        <v>8</v>
      </c>
      <c r="D29" s="147" t="s">
        <v>235</v>
      </c>
      <c r="E29" s="148">
        <v>13154.408</v>
      </c>
      <c r="F29" s="73">
        <v>3355.884</v>
      </c>
      <c r="G29" s="149">
        <v>7566.954</v>
      </c>
      <c r="H29" s="150">
        <v>2231.57</v>
      </c>
      <c r="I29" s="151">
        <v>103.4688239405804</v>
      </c>
      <c r="J29" s="152">
        <v>84.615</v>
      </c>
      <c r="K29" s="153">
        <v>78.66342905405406</v>
      </c>
    </row>
    <row r="30" spans="2:11" ht="13.5" customHeight="1">
      <c r="B30" s="145">
        <v>24</v>
      </c>
      <c r="C30" s="146" t="s">
        <v>10</v>
      </c>
      <c r="D30" s="147" t="s">
        <v>236</v>
      </c>
      <c r="E30" s="148">
        <v>12977.456</v>
      </c>
      <c r="F30" s="73">
        <v>1700.273</v>
      </c>
      <c r="G30" s="149">
        <v>8013.097</v>
      </c>
      <c r="H30" s="150">
        <v>3264.086</v>
      </c>
      <c r="I30" s="151">
        <v>202.1347044587574</v>
      </c>
      <c r="J30" s="152">
        <v>121.903</v>
      </c>
      <c r="K30" s="153">
        <v>106.22377858979566</v>
      </c>
    </row>
    <row r="31" spans="2:13" ht="13.5" customHeight="1">
      <c r="B31" s="145">
        <v>25</v>
      </c>
      <c r="C31" s="146" t="s">
        <v>2</v>
      </c>
      <c r="D31" s="147" t="s">
        <v>237</v>
      </c>
      <c r="E31" s="148">
        <v>12589.27</v>
      </c>
      <c r="F31" s="73">
        <v>978.946</v>
      </c>
      <c r="G31" s="149">
        <v>7656.205</v>
      </c>
      <c r="H31" s="150">
        <v>3954.119</v>
      </c>
      <c r="I31" s="151">
        <v>82.78121446067632</v>
      </c>
      <c r="J31" s="152">
        <v>90.716</v>
      </c>
      <c r="K31" s="153">
        <v>44.92531352344435</v>
      </c>
      <c r="M31" s="52"/>
    </row>
    <row r="32" spans="2:11" ht="13.5" customHeight="1">
      <c r="B32" s="145">
        <v>26</v>
      </c>
      <c r="C32" s="146" t="s">
        <v>11</v>
      </c>
      <c r="D32" s="147" t="s">
        <v>238</v>
      </c>
      <c r="E32" s="148">
        <v>12584.049</v>
      </c>
      <c r="F32" s="73">
        <v>1761.51</v>
      </c>
      <c r="G32" s="149">
        <v>8187.484</v>
      </c>
      <c r="H32" s="150">
        <v>2635.055</v>
      </c>
      <c r="I32" s="151">
        <v>117.44447748644563</v>
      </c>
      <c r="J32" s="152">
        <v>86.358</v>
      </c>
      <c r="K32" s="153">
        <v>77.290084171628</v>
      </c>
    </row>
    <row r="33" spans="2:11" ht="13.5" customHeight="1">
      <c r="B33" s="145">
        <v>27</v>
      </c>
      <c r="C33" s="146" t="s">
        <v>17</v>
      </c>
      <c r="D33" s="147" t="s">
        <v>239</v>
      </c>
      <c r="E33" s="148">
        <v>12274.604</v>
      </c>
      <c r="F33" s="73">
        <v>5761.256</v>
      </c>
      <c r="G33" s="149">
        <v>4170.128</v>
      </c>
      <c r="H33" s="150">
        <v>2343.22</v>
      </c>
      <c r="I33" s="151">
        <v>80.80273998268952</v>
      </c>
      <c r="J33" s="152">
        <v>111.372</v>
      </c>
      <c r="K33" s="153">
        <v>49.162258086118</v>
      </c>
    </row>
    <row r="34" spans="2:11" ht="13.5" customHeight="1">
      <c r="B34" s="145">
        <v>28</v>
      </c>
      <c r="C34" s="146" t="s">
        <v>21</v>
      </c>
      <c r="D34" s="147" t="s">
        <v>240</v>
      </c>
      <c r="E34" s="148">
        <v>12145.274</v>
      </c>
      <c r="F34" s="72" t="s">
        <v>160</v>
      </c>
      <c r="G34" s="149">
        <v>7808.646</v>
      </c>
      <c r="H34" s="150">
        <v>4336.473</v>
      </c>
      <c r="I34" s="151">
        <v>164.58856589261282</v>
      </c>
      <c r="J34" s="152">
        <v>81.595</v>
      </c>
      <c r="K34" s="153">
        <v>115.99692926725962</v>
      </c>
    </row>
    <row r="35" spans="2:11" ht="13.5" customHeight="1">
      <c r="B35" s="145">
        <v>29</v>
      </c>
      <c r="C35" s="146" t="s">
        <v>16</v>
      </c>
      <c r="D35" s="157" t="s">
        <v>119</v>
      </c>
      <c r="E35" s="148">
        <v>12100.291</v>
      </c>
      <c r="F35" s="73">
        <v>4608.702</v>
      </c>
      <c r="G35" s="149">
        <v>4115.719</v>
      </c>
      <c r="H35" s="150">
        <v>3375.87</v>
      </c>
      <c r="I35" s="151">
        <v>85.31522433629645</v>
      </c>
      <c r="J35" s="152">
        <v>124.321</v>
      </c>
      <c r="K35" s="153">
        <v>50.829238701850166</v>
      </c>
    </row>
    <row r="36" spans="2:11" ht="13.5" customHeight="1">
      <c r="B36" s="158">
        <v>30</v>
      </c>
      <c r="C36" s="159" t="s">
        <v>15</v>
      </c>
      <c r="D36" s="160" t="s">
        <v>241</v>
      </c>
      <c r="E36" s="161">
        <v>11089.922</v>
      </c>
      <c r="F36" s="162">
        <v>2370.964</v>
      </c>
      <c r="G36" s="163">
        <v>5353.291</v>
      </c>
      <c r="H36" s="164">
        <v>3365.667</v>
      </c>
      <c r="I36" s="165">
        <v>108.70338768065486</v>
      </c>
      <c r="J36" s="166">
        <v>91.278</v>
      </c>
      <c r="K36" s="167">
        <v>72.94706127553148</v>
      </c>
    </row>
    <row r="37" spans="2:11" ht="13.5" customHeight="1">
      <c r="B37" s="168">
        <v>32</v>
      </c>
      <c r="C37" s="169" t="s">
        <v>12</v>
      </c>
      <c r="D37" s="137" t="s">
        <v>242</v>
      </c>
      <c r="E37" s="170">
        <v>10712.597</v>
      </c>
      <c r="F37" s="139">
        <v>1.884</v>
      </c>
      <c r="G37" s="140">
        <v>6665.527</v>
      </c>
      <c r="H37" s="171">
        <v>4045.186</v>
      </c>
      <c r="I37" s="172">
        <v>145.14939274442176</v>
      </c>
      <c r="J37" s="173">
        <v>81.564</v>
      </c>
      <c r="K37" s="174">
        <v>88.26081938834392</v>
      </c>
    </row>
    <row r="38" spans="2:11" ht="13.5" customHeight="1">
      <c r="B38" s="145">
        <v>55</v>
      </c>
      <c r="C38" s="146" t="s">
        <v>7</v>
      </c>
      <c r="D38" s="147" t="s">
        <v>243</v>
      </c>
      <c r="E38" s="148">
        <v>5945.182</v>
      </c>
      <c r="F38" s="73">
        <v>232.432</v>
      </c>
      <c r="G38" s="149">
        <v>3834.532</v>
      </c>
      <c r="H38" s="150">
        <v>1878.218</v>
      </c>
      <c r="I38" s="151">
        <v>83.20636139576479</v>
      </c>
      <c r="J38" s="152">
        <v>42.662</v>
      </c>
      <c r="K38" s="153">
        <v>43.68663904887002</v>
      </c>
    </row>
    <row r="39" spans="2:11" ht="13.5" customHeight="1">
      <c r="B39" s="145">
        <v>57</v>
      </c>
      <c r="C39" s="146" t="s">
        <v>23</v>
      </c>
      <c r="D39" s="147" t="s">
        <v>244</v>
      </c>
      <c r="E39" s="148">
        <v>5861.597</v>
      </c>
      <c r="F39" s="73">
        <v>0</v>
      </c>
      <c r="G39" s="149">
        <v>4292.855</v>
      </c>
      <c r="H39" s="150">
        <v>1568.742</v>
      </c>
      <c r="I39" s="151">
        <v>130.054923403948</v>
      </c>
      <c r="J39" s="152">
        <v>42.061</v>
      </c>
      <c r="K39" s="153">
        <v>63.17892613283676</v>
      </c>
    </row>
    <row r="40" spans="2:11" ht="13.5" customHeight="1">
      <c r="B40" s="145">
        <v>62</v>
      </c>
      <c r="C40" s="146" t="s">
        <v>22</v>
      </c>
      <c r="D40" s="147" t="s">
        <v>245</v>
      </c>
      <c r="E40" s="148">
        <v>5439.316</v>
      </c>
      <c r="F40" s="73">
        <v>0</v>
      </c>
      <c r="G40" s="149">
        <v>3003.456</v>
      </c>
      <c r="H40" s="150">
        <v>2435.86</v>
      </c>
      <c r="I40" s="151">
        <v>51.769339631064845</v>
      </c>
      <c r="J40" s="152">
        <v>41.066</v>
      </c>
      <c r="K40" s="153">
        <v>34.616141086999285</v>
      </c>
    </row>
    <row r="41" spans="2:11" ht="13.5" customHeight="1">
      <c r="B41" s="145">
        <v>63</v>
      </c>
      <c r="C41" s="146" t="s">
        <v>3</v>
      </c>
      <c r="D41" s="147" t="s">
        <v>246</v>
      </c>
      <c r="E41" s="148">
        <v>5368.369</v>
      </c>
      <c r="F41" s="73">
        <v>0</v>
      </c>
      <c r="G41" s="149">
        <v>3814.532</v>
      </c>
      <c r="H41" s="150">
        <v>1553.837</v>
      </c>
      <c r="I41" s="151">
        <v>129.79713492462332</v>
      </c>
      <c r="J41" s="152">
        <v>48.44</v>
      </c>
      <c r="K41" s="153">
        <v>68.89229803702798</v>
      </c>
    </row>
    <row r="42" spans="2:11" ht="13.5" customHeight="1">
      <c r="B42" s="145">
        <v>72</v>
      </c>
      <c r="C42" s="146" t="s">
        <v>19</v>
      </c>
      <c r="D42" s="147" t="s">
        <v>247</v>
      </c>
      <c r="E42" s="148">
        <v>4055.9</v>
      </c>
      <c r="F42" s="73">
        <v>0</v>
      </c>
      <c r="G42" s="149">
        <v>3300.694</v>
      </c>
      <c r="H42" s="150">
        <v>755.206</v>
      </c>
      <c r="I42" s="151">
        <v>102.5010696973343</v>
      </c>
      <c r="J42" s="152">
        <v>48.293</v>
      </c>
      <c r="K42" s="153">
        <v>87.49466164537796</v>
      </c>
    </row>
    <row r="43" spans="2:11" ht="13.5" customHeight="1">
      <c r="B43" s="145">
        <v>74</v>
      </c>
      <c r="C43" s="146" t="s">
        <v>4</v>
      </c>
      <c r="D43" s="147" t="s">
        <v>248</v>
      </c>
      <c r="E43" s="148">
        <v>3910.343</v>
      </c>
      <c r="F43" s="73">
        <v>0.032</v>
      </c>
      <c r="G43" s="149">
        <v>2354.264</v>
      </c>
      <c r="H43" s="150">
        <v>1556.047</v>
      </c>
      <c r="I43" s="151">
        <v>106.33629020896183</v>
      </c>
      <c r="J43" s="152">
        <v>32.929</v>
      </c>
      <c r="K43" s="153">
        <v>65.73053500427801</v>
      </c>
    </row>
    <row r="44" spans="2:11" ht="13.5" customHeight="1">
      <c r="B44" s="145">
        <v>86</v>
      </c>
      <c r="C44" s="146" t="s">
        <v>49</v>
      </c>
      <c r="D44" s="147" t="s">
        <v>249</v>
      </c>
      <c r="E44" s="148">
        <v>3102.485</v>
      </c>
      <c r="F44" s="73">
        <v>342.246</v>
      </c>
      <c r="G44" s="149">
        <v>1935.033</v>
      </c>
      <c r="H44" s="150">
        <v>825.206</v>
      </c>
      <c r="I44" s="151">
        <v>123.41477360286777</v>
      </c>
      <c r="J44" s="152">
        <v>34.202</v>
      </c>
      <c r="K44" s="153">
        <v>58.53341985723557</v>
      </c>
    </row>
    <row r="45" spans="2:11" ht="13.5" customHeight="1">
      <c r="B45" s="175">
        <v>93</v>
      </c>
      <c r="C45" s="176" t="s">
        <v>165</v>
      </c>
      <c r="D45" s="157" t="s">
        <v>250</v>
      </c>
      <c r="E45" s="177">
        <v>2731.365</v>
      </c>
      <c r="F45" s="178">
        <v>49.438</v>
      </c>
      <c r="G45" s="179">
        <v>2060.896</v>
      </c>
      <c r="H45" s="180">
        <v>621.031</v>
      </c>
      <c r="I45" s="181">
        <v>111.25209889701075</v>
      </c>
      <c r="J45" s="182">
        <v>28.414</v>
      </c>
      <c r="K45" s="154">
        <v>72.37321038582868</v>
      </c>
    </row>
    <row r="46" spans="2:11" ht="13.5" customHeight="1">
      <c r="B46" s="175">
        <v>122</v>
      </c>
      <c r="C46" s="176" t="s">
        <v>166</v>
      </c>
      <c r="D46" s="157" t="s">
        <v>251</v>
      </c>
      <c r="E46" s="177">
        <v>1403.032</v>
      </c>
      <c r="F46" s="178">
        <v>0.72</v>
      </c>
      <c r="G46" s="179">
        <v>764.027</v>
      </c>
      <c r="H46" s="180">
        <v>638.285</v>
      </c>
      <c r="I46" s="181">
        <v>194.76886488212665</v>
      </c>
      <c r="J46" s="182">
        <v>23.085</v>
      </c>
      <c r="K46" s="154">
        <v>36.46036531299877</v>
      </c>
    </row>
    <row r="47" spans="2:11" ht="13.5" customHeight="1">
      <c r="B47" s="158">
        <v>137</v>
      </c>
      <c r="C47" s="159" t="s">
        <v>9</v>
      </c>
      <c r="D47" s="183" t="s">
        <v>252</v>
      </c>
      <c r="E47" s="161">
        <v>968.811</v>
      </c>
      <c r="F47" s="184">
        <v>0</v>
      </c>
      <c r="G47" s="163">
        <v>452.633</v>
      </c>
      <c r="H47" s="164">
        <v>516.178</v>
      </c>
      <c r="I47" s="165">
        <v>131.02903091957478</v>
      </c>
      <c r="J47" s="378">
        <v>10.118</v>
      </c>
      <c r="K47" s="167">
        <v>93.31295376385174</v>
      </c>
    </row>
    <row r="48" spans="2:11" ht="12.75">
      <c r="B48" s="328" t="s">
        <v>147</v>
      </c>
      <c r="C48" s="328"/>
      <c r="D48" s="328"/>
      <c r="E48" s="328"/>
      <c r="F48" s="328"/>
      <c r="G48" s="328"/>
      <c r="H48" s="328"/>
      <c r="I48" s="328"/>
      <c r="J48" s="328"/>
      <c r="K48" s="328"/>
    </row>
    <row r="49" spans="2:11" ht="12.75">
      <c r="B49" s="328" t="s">
        <v>267</v>
      </c>
      <c r="C49" s="328"/>
      <c r="D49" s="328"/>
      <c r="E49" s="328"/>
      <c r="F49" s="328"/>
      <c r="G49" s="328"/>
      <c r="H49" s="328"/>
      <c r="I49" s="328"/>
      <c r="J49" s="328"/>
      <c r="K49" s="328"/>
    </row>
    <row r="50" spans="2:11" ht="12.75">
      <c r="B50" s="329" t="s">
        <v>187</v>
      </c>
      <c r="C50" s="329"/>
      <c r="D50" s="329"/>
      <c r="E50" s="329"/>
      <c r="F50" s="329"/>
      <c r="G50" s="329"/>
      <c r="H50" s="329"/>
      <c r="I50" s="329"/>
      <c r="J50" s="329"/>
      <c r="K50" s="329"/>
    </row>
    <row r="53" spans="9:11" ht="12.75">
      <c r="I53" s="52"/>
      <c r="K53" s="52"/>
    </row>
    <row r="54" spans="9:11" ht="12.75">
      <c r="I54" s="52"/>
      <c r="K54" s="52"/>
    </row>
  </sheetData>
  <mergeCells count="12">
    <mergeCell ref="B2:K2"/>
    <mergeCell ref="J4:K4"/>
    <mergeCell ref="E4:I4"/>
    <mergeCell ref="J5:J6"/>
    <mergeCell ref="K5:K6"/>
    <mergeCell ref="E6:H6"/>
    <mergeCell ref="B48:K48"/>
    <mergeCell ref="B50:K50"/>
    <mergeCell ref="D4:D6"/>
    <mergeCell ref="C4:C6"/>
    <mergeCell ref="B4:B6"/>
    <mergeCell ref="B49:K49"/>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3"/>
  <sheetViews>
    <sheetView showGridLines="0" workbookViewId="0" topLeftCell="A1">
      <selection activeCell="E23" sqref="E23"/>
    </sheetView>
  </sheetViews>
  <sheetFormatPr defaultColWidth="9.125" defaultRowHeight="12.75"/>
  <cols>
    <col min="1" max="1" width="9.125" style="4" customWidth="1"/>
    <col min="2" max="2" width="4.625" style="4" customWidth="1"/>
    <col min="3" max="4" width="31.25390625" style="4" customWidth="1"/>
    <col min="5" max="5" width="12.625" style="4" customWidth="1"/>
    <col min="6" max="6" width="9.875" style="4" customWidth="1"/>
    <col min="7" max="7" width="11.75390625" style="4" customWidth="1"/>
    <col min="8" max="8" width="9.875" style="379" customWidth="1"/>
    <col min="9" max="9" width="9.125" style="4" customWidth="1"/>
    <col min="10" max="10" width="10.375" style="4" customWidth="1"/>
    <col min="11" max="12" width="9.125" style="4" customWidth="1"/>
    <col min="13" max="13" width="14.75390625" style="4" customWidth="1"/>
    <col min="14" max="16384" width="9.125" style="4" customWidth="1"/>
  </cols>
  <sheetData>
    <row r="1" ht="12.75">
      <c r="A1" s="185"/>
    </row>
    <row r="3" spans="2:11" ht="12.75">
      <c r="B3" s="33" t="s">
        <v>255</v>
      </c>
      <c r="C3" s="112"/>
      <c r="D3" s="112"/>
      <c r="E3" s="112"/>
      <c r="F3" s="112"/>
      <c r="G3" s="112"/>
      <c r="H3" s="380"/>
      <c r="I3" s="112"/>
      <c r="J3" s="112"/>
      <c r="K3" s="112"/>
    </row>
    <row r="5" spans="2:17" ht="12.75" customHeight="1" hidden="1">
      <c r="B5" s="186">
        <v>11</v>
      </c>
      <c r="C5" s="2" t="s">
        <v>63</v>
      </c>
      <c r="D5" s="187" t="s">
        <v>29</v>
      </c>
      <c r="E5" s="188">
        <v>1647.946</v>
      </c>
      <c r="F5" s="189">
        <v>0.06935875306607131</v>
      </c>
      <c r="G5" s="190">
        <v>12.554</v>
      </c>
      <c r="H5" s="381">
        <v>0.043557772236076486</v>
      </c>
      <c r="K5" s="191">
        <v>11</v>
      </c>
      <c r="L5" s="192" t="s">
        <v>30</v>
      </c>
      <c r="M5" s="193" t="s">
        <v>77</v>
      </c>
      <c r="N5" s="194">
        <v>1443.681</v>
      </c>
      <c r="O5" s="195">
        <v>0.009659626161557355</v>
      </c>
      <c r="P5" s="194">
        <v>13251</v>
      </c>
      <c r="Q5" s="195">
        <v>-0.014355846474263578</v>
      </c>
    </row>
    <row r="6" spans="2:17" ht="12.75" customHeight="1" hidden="1">
      <c r="B6" s="186">
        <v>12</v>
      </c>
      <c r="C6" s="2" t="s">
        <v>31</v>
      </c>
      <c r="D6" s="187" t="s">
        <v>60</v>
      </c>
      <c r="E6" s="188">
        <v>1541.281</v>
      </c>
      <c r="F6" s="189">
        <v>0.074540405741085</v>
      </c>
      <c r="G6" s="190">
        <v>11.261</v>
      </c>
      <c r="H6" s="381">
        <v>0.08717899208341384</v>
      </c>
      <c r="K6" s="191">
        <v>12</v>
      </c>
      <c r="L6" s="192" t="s">
        <v>34</v>
      </c>
      <c r="M6" s="193" t="s">
        <v>86</v>
      </c>
      <c r="N6" s="194">
        <v>1416.881</v>
      </c>
      <c r="O6" s="195">
        <v>0.027074418769857278</v>
      </c>
      <c r="P6" s="194">
        <v>17998</v>
      </c>
      <c r="Q6" s="195">
        <v>0.028868690333276215</v>
      </c>
    </row>
    <row r="7" spans="2:17" ht="12.75" customHeight="1" hidden="1">
      <c r="B7" s="186">
        <v>13</v>
      </c>
      <c r="C7" s="2" t="s">
        <v>32</v>
      </c>
      <c r="D7" s="187" t="s">
        <v>37</v>
      </c>
      <c r="E7" s="188">
        <v>1528.874</v>
      </c>
      <c r="F7" s="189">
        <v>0.12234247553803845</v>
      </c>
      <c r="G7" s="190">
        <v>15.668</v>
      </c>
      <c r="H7" s="381">
        <v>0.07080371787862227</v>
      </c>
      <c r="K7" s="191">
        <v>13</v>
      </c>
      <c r="L7" s="192" t="s">
        <v>35</v>
      </c>
      <c r="M7" s="193" t="s">
        <v>33</v>
      </c>
      <c r="N7" s="194">
        <v>1388.854</v>
      </c>
      <c r="O7" s="195">
        <v>-0.04879919677064537</v>
      </c>
      <c r="P7" s="194">
        <v>12395</v>
      </c>
      <c r="Q7" s="195">
        <v>-0.1281564324400366</v>
      </c>
    </row>
    <row r="8" spans="2:17" ht="12.75" customHeight="1" hidden="1">
      <c r="B8" s="186">
        <v>14</v>
      </c>
      <c r="C8" s="2" t="s">
        <v>63</v>
      </c>
      <c r="D8" s="187" t="s">
        <v>32</v>
      </c>
      <c r="E8" s="188">
        <v>1509.934</v>
      </c>
      <c r="F8" s="189">
        <v>0.05983336725884225</v>
      </c>
      <c r="G8" s="190">
        <v>14.721</v>
      </c>
      <c r="H8" s="381">
        <v>0.011683045838773998</v>
      </c>
      <c r="K8" s="191">
        <v>14</v>
      </c>
      <c r="L8" s="192" t="s">
        <v>40</v>
      </c>
      <c r="M8" s="193" t="s">
        <v>29</v>
      </c>
      <c r="N8" s="194">
        <v>1362.237</v>
      </c>
      <c r="O8" s="195">
        <v>-0.01680381142373366</v>
      </c>
      <c r="P8" s="194">
        <v>10614</v>
      </c>
      <c r="Q8" s="195">
        <v>0.0006599415480343929</v>
      </c>
    </row>
    <row r="9" spans="2:17" ht="12.75" customHeight="1" hidden="1">
      <c r="B9" s="186">
        <v>15</v>
      </c>
      <c r="C9" s="2" t="s">
        <v>38</v>
      </c>
      <c r="D9" s="187" t="s">
        <v>31</v>
      </c>
      <c r="E9" s="188">
        <v>1502.416</v>
      </c>
      <c r="F9" s="189">
        <v>0.055168190220414415</v>
      </c>
      <c r="G9" s="190">
        <v>12.9</v>
      </c>
      <c r="H9" s="381">
        <v>0.040742234772085606</v>
      </c>
      <c r="K9" s="191">
        <v>15</v>
      </c>
      <c r="L9" s="192" t="s">
        <v>42</v>
      </c>
      <c r="M9" s="193" t="s">
        <v>77</v>
      </c>
      <c r="N9" s="194">
        <v>1356.011</v>
      </c>
      <c r="O9" s="195">
        <v>0.07957072285271871</v>
      </c>
      <c r="P9" s="194">
        <v>10968</v>
      </c>
      <c r="Q9" s="195">
        <v>0.037850113550340625</v>
      </c>
    </row>
    <row r="10" spans="2:17" ht="12.75" customHeight="1" hidden="1">
      <c r="B10" s="186">
        <v>16</v>
      </c>
      <c r="C10" s="2" t="s">
        <v>34</v>
      </c>
      <c r="D10" s="187" t="s">
        <v>41</v>
      </c>
      <c r="E10" s="188">
        <v>1481.187</v>
      </c>
      <c r="F10" s="189">
        <v>0.08705068495362456</v>
      </c>
      <c r="G10" s="190">
        <v>14.428</v>
      </c>
      <c r="H10" s="381">
        <v>0.10746085354620827</v>
      </c>
      <c r="K10" s="191">
        <v>16</v>
      </c>
      <c r="L10" s="192" t="s">
        <v>36</v>
      </c>
      <c r="M10" s="193" t="s">
        <v>84</v>
      </c>
      <c r="N10" s="194">
        <v>1321.988</v>
      </c>
      <c r="O10" s="195">
        <v>0.039968344397847355</v>
      </c>
      <c r="P10" s="194">
        <v>11515</v>
      </c>
      <c r="Q10" s="195">
        <v>0.08183013904547165</v>
      </c>
    </row>
    <row r="11" spans="2:17" ht="12.75" customHeight="1" hidden="1">
      <c r="B11" s="186">
        <v>17</v>
      </c>
      <c r="C11" s="2" t="s">
        <v>28</v>
      </c>
      <c r="D11" s="187" t="s">
        <v>29</v>
      </c>
      <c r="E11" s="188">
        <v>1445.884</v>
      </c>
      <c r="F11" s="189">
        <v>-0.04239370445872359</v>
      </c>
      <c r="G11" s="190">
        <v>12.461</v>
      </c>
      <c r="H11" s="381">
        <v>0.003786048010310905</v>
      </c>
      <c r="K11" s="191">
        <v>17</v>
      </c>
      <c r="L11" s="192" t="s">
        <v>79</v>
      </c>
      <c r="M11" s="193" t="s">
        <v>29</v>
      </c>
      <c r="N11" s="194">
        <v>1311.231</v>
      </c>
      <c r="O11" s="195">
        <v>0.10703038858279479</v>
      </c>
      <c r="P11" s="194">
        <v>10401</v>
      </c>
      <c r="Q11" s="195">
        <v>0.03328034969203264</v>
      </c>
    </row>
    <row r="12" spans="2:17" ht="12.75" customHeight="1" hidden="1">
      <c r="B12" s="186">
        <v>18</v>
      </c>
      <c r="C12" s="2" t="s">
        <v>42</v>
      </c>
      <c r="D12" s="187" t="s">
        <v>28</v>
      </c>
      <c r="E12" s="188">
        <v>1435.967</v>
      </c>
      <c r="F12" s="189">
        <v>-0.03946125648846788</v>
      </c>
      <c r="G12" s="190">
        <v>12.783</v>
      </c>
      <c r="H12" s="381">
        <v>-0.017145932646470907</v>
      </c>
      <c r="K12" s="191">
        <v>18</v>
      </c>
      <c r="L12" s="192" t="s">
        <v>63</v>
      </c>
      <c r="M12" s="193" t="s">
        <v>85</v>
      </c>
      <c r="N12" s="194">
        <v>1288.234</v>
      </c>
      <c r="O12" s="195">
        <v>0.1839232574767531</v>
      </c>
      <c r="P12" s="194">
        <v>10641</v>
      </c>
      <c r="Q12" s="195">
        <v>0.10705368289637951</v>
      </c>
    </row>
    <row r="13" spans="2:17" ht="12.75" customHeight="1" hidden="1">
      <c r="B13" s="186">
        <v>19</v>
      </c>
      <c r="C13" s="2" t="s">
        <v>34</v>
      </c>
      <c r="D13" s="187" t="s">
        <v>62</v>
      </c>
      <c r="E13" s="188">
        <v>1300.474</v>
      </c>
      <c r="F13" s="189">
        <v>0.025707480203173816</v>
      </c>
      <c r="G13" s="190">
        <v>11.529</v>
      </c>
      <c r="H13" s="381">
        <v>0.08600226073850781</v>
      </c>
      <c r="K13" s="191">
        <v>19</v>
      </c>
      <c r="L13" s="192" t="s">
        <v>34</v>
      </c>
      <c r="M13" s="193" t="s">
        <v>87</v>
      </c>
      <c r="N13" s="194">
        <v>1268.638</v>
      </c>
      <c r="O13" s="195">
        <v>-0.07032175752730285</v>
      </c>
      <c r="P13" s="194">
        <v>10012</v>
      </c>
      <c r="Q13" s="195">
        <v>-0.07356343110946606</v>
      </c>
    </row>
    <row r="14" spans="2:17" ht="12.75" customHeight="1" hidden="1">
      <c r="B14" s="196">
        <v>20</v>
      </c>
      <c r="C14" s="197" t="s">
        <v>40</v>
      </c>
      <c r="D14" s="198" t="s">
        <v>29</v>
      </c>
      <c r="E14" s="199">
        <v>1297.441</v>
      </c>
      <c r="F14" s="200">
        <v>0.0060084113106075865</v>
      </c>
      <c r="G14" s="201">
        <v>9.782</v>
      </c>
      <c r="H14" s="382">
        <v>-0.01787148594377508</v>
      </c>
      <c r="K14" s="191">
        <v>20</v>
      </c>
      <c r="L14" s="192" t="s">
        <v>31</v>
      </c>
      <c r="M14" s="193" t="s">
        <v>77</v>
      </c>
      <c r="N14" s="194">
        <v>1265.198</v>
      </c>
      <c r="O14" s="195">
        <v>0.05670661478339234</v>
      </c>
      <c r="P14" s="194">
        <v>9084</v>
      </c>
      <c r="Q14" s="195">
        <v>-0.005256241787122251</v>
      </c>
    </row>
    <row r="15" ht="12.75" customHeight="1"/>
    <row r="16" ht="12.75">
      <c r="B16" s="28" t="s">
        <v>188</v>
      </c>
    </row>
    <row r="21" spans="2:9" ht="12.75">
      <c r="B21" s="332"/>
      <c r="C21" s="333" t="s">
        <v>50</v>
      </c>
      <c r="D21" s="360"/>
      <c r="E21" s="362" t="s">
        <v>53</v>
      </c>
      <c r="F21" s="333" t="s">
        <v>254</v>
      </c>
      <c r="G21" s="358"/>
      <c r="H21" s="383"/>
      <c r="I21" s="117"/>
    </row>
    <row r="22" spans="2:9" ht="12.75">
      <c r="B22" s="359"/>
      <c r="C22" s="361"/>
      <c r="D22" s="361"/>
      <c r="E22" s="363"/>
      <c r="F22" s="364"/>
      <c r="G22" s="358"/>
      <c r="H22" s="383"/>
      <c r="I22" s="117"/>
    </row>
    <row r="23" spans="2:9" ht="12.75">
      <c r="B23" s="186">
        <v>1</v>
      </c>
      <c r="C23" s="2" t="s">
        <v>89</v>
      </c>
      <c r="D23" s="187" t="s">
        <v>35</v>
      </c>
      <c r="E23" s="188">
        <v>2033.205</v>
      </c>
      <c r="F23" s="189">
        <v>0.6658241434119325</v>
      </c>
      <c r="G23" s="202"/>
      <c r="H23" s="381">
        <v>1</v>
      </c>
      <c r="I23" s="122"/>
    </row>
    <row r="24" spans="2:9" ht="12.75">
      <c r="B24" s="186">
        <v>2</v>
      </c>
      <c r="C24" s="2" t="s">
        <v>35</v>
      </c>
      <c r="D24" s="187" t="s">
        <v>133</v>
      </c>
      <c r="E24" s="188">
        <v>1877.938</v>
      </c>
      <c r="F24" s="189">
        <v>0.6462180004716158</v>
      </c>
      <c r="G24" s="202"/>
      <c r="H24" s="381">
        <v>2</v>
      </c>
      <c r="I24" s="122"/>
    </row>
    <row r="25" spans="2:9" ht="12.75">
      <c r="B25" s="186">
        <v>3</v>
      </c>
      <c r="C25" s="2" t="s">
        <v>134</v>
      </c>
      <c r="D25" s="187" t="s">
        <v>263</v>
      </c>
      <c r="E25" s="188">
        <v>1835.263</v>
      </c>
      <c r="F25" s="189">
        <v>0.31831199793697573</v>
      </c>
      <c r="G25" s="202"/>
      <c r="H25" s="381">
        <v>3</v>
      </c>
      <c r="I25" s="122"/>
    </row>
    <row r="26" spans="2:12" ht="12.75">
      <c r="B26" s="186">
        <v>4</v>
      </c>
      <c r="C26" s="2" t="s">
        <v>39</v>
      </c>
      <c r="D26" s="203" t="s">
        <v>133</v>
      </c>
      <c r="E26" s="188">
        <v>1771.146</v>
      </c>
      <c r="F26" s="189">
        <v>2.091431453900276</v>
      </c>
      <c r="G26" s="202"/>
      <c r="H26" s="381"/>
      <c r="I26" s="122"/>
      <c r="L26" s="204"/>
    </row>
    <row r="27" spans="2:12" ht="12.75">
      <c r="B27" s="186">
        <v>5</v>
      </c>
      <c r="C27" s="2" t="s">
        <v>89</v>
      </c>
      <c r="D27" s="187" t="s">
        <v>133</v>
      </c>
      <c r="E27" s="188">
        <v>1715.592</v>
      </c>
      <c r="F27" s="189">
        <v>0.6935370667793328</v>
      </c>
      <c r="G27" s="202"/>
      <c r="H27" s="381">
        <v>4</v>
      </c>
      <c r="I27" s="122"/>
      <c r="L27" s="204"/>
    </row>
    <row r="28" spans="2:9" ht="12.75">
      <c r="B28" s="186">
        <v>6</v>
      </c>
      <c r="C28" s="2" t="s">
        <v>135</v>
      </c>
      <c r="D28" s="187" t="s">
        <v>134</v>
      </c>
      <c r="E28" s="188">
        <v>1661.46</v>
      </c>
      <c r="F28" s="189">
        <v>0.585394363818359</v>
      </c>
      <c r="G28" s="202"/>
      <c r="H28" s="381">
        <v>5</v>
      </c>
      <c r="I28" s="122"/>
    </row>
    <row r="29" spans="2:9" ht="12.75">
      <c r="B29" s="186">
        <v>7</v>
      </c>
      <c r="C29" s="2" t="s">
        <v>39</v>
      </c>
      <c r="D29" s="187" t="s">
        <v>134</v>
      </c>
      <c r="E29" s="188">
        <v>1594.128</v>
      </c>
      <c r="F29" s="189">
        <v>1.810635833258401</v>
      </c>
      <c r="G29" s="202"/>
      <c r="H29" s="381"/>
      <c r="I29" s="122"/>
    </row>
    <row r="30" spans="2:9" ht="12.75">
      <c r="B30" s="186">
        <v>8</v>
      </c>
      <c r="C30" s="2" t="s">
        <v>41</v>
      </c>
      <c r="D30" s="187" t="s">
        <v>34</v>
      </c>
      <c r="E30" s="188">
        <v>1541.879</v>
      </c>
      <c r="F30" s="189">
        <v>0.45491165577599024</v>
      </c>
      <c r="G30" s="202"/>
      <c r="H30" s="381">
        <v>6</v>
      </c>
      <c r="I30" s="122"/>
    </row>
    <row r="31" spans="2:9" ht="12.75">
      <c r="B31" s="186">
        <v>9</v>
      </c>
      <c r="C31" s="2" t="s">
        <v>39</v>
      </c>
      <c r="D31" s="187" t="s">
        <v>253</v>
      </c>
      <c r="E31" s="188">
        <v>1535.097</v>
      </c>
      <c r="F31" s="189">
        <v>1.435467366006197</v>
      </c>
      <c r="G31" s="202"/>
      <c r="H31" s="381">
        <v>7</v>
      </c>
      <c r="I31" s="122"/>
    </row>
    <row r="32" spans="2:9" ht="12.75">
      <c r="B32" s="205">
        <v>10</v>
      </c>
      <c r="C32" s="206" t="s">
        <v>121</v>
      </c>
      <c r="D32" s="207" t="s">
        <v>133</v>
      </c>
      <c r="E32" s="208">
        <v>1430.978</v>
      </c>
      <c r="F32" s="209">
        <v>0.5270541381562379</v>
      </c>
      <c r="G32" s="202"/>
      <c r="H32" s="381">
        <v>8</v>
      </c>
      <c r="I32" s="122"/>
    </row>
    <row r="34" ht="12.75">
      <c r="F34" s="44"/>
    </row>
    <row r="35" spans="4:7" ht="12.75">
      <c r="D35" s="44"/>
      <c r="G35" s="91"/>
    </row>
    <row r="36" ht="12.75">
      <c r="G36" s="91"/>
    </row>
    <row r="37" spans="7:9" ht="12.75">
      <c r="G37" s="91"/>
      <c r="I37" s="44"/>
    </row>
    <row r="38" ht="12.75">
      <c r="G38" s="91"/>
    </row>
    <row r="39" ht="12.75">
      <c r="G39" s="91"/>
    </row>
    <row r="40" ht="12.75">
      <c r="G40" s="91"/>
    </row>
    <row r="41" ht="12.75">
      <c r="G41" s="91"/>
    </row>
    <row r="42" ht="12.75">
      <c r="G42" s="91"/>
    </row>
    <row r="43" ht="12.75">
      <c r="G43" s="91"/>
    </row>
    <row r="44" ht="12.75">
      <c r="G44" s="91"/>
    </row>
    <row r="51" ht="12.75">
      <c r="J51" s="44"/>
    </row>
    <row r="53" ht="12.75">
      <c r="J53" s="91"/>
    </row>
  </sheetData>
  <mergeCells count="6">
    <mergeCell ref="H21:H22"/>
    <mergeCell ref="B21:B22"/>
    <mergeCell ref="C21:D22"/>
    <mergeCell ref="E21:E22"/>
    <mergeCell ref="F21:F22"/>
    <mergeCell ref="G21:G22"/>
  </mergeCells>
  <printOptions/>
  <pageMargins left="0.2086274509803922" right="0.4439215686274511" top="0.4439215686274511" bottom="0.4439215686274511" header="0.5098039215686275" footer="0.509803921568627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O67"/>
  <sheetViews>
    <sheetView showGridLines="0" workbookViewId="0" topLeftCell="A1">
      <selection activeCell="M5" sqref="M5:P38"/>
    </sheetView>
  </sheetViews>
  <sheetFormatPr defaultColWidth="9.125" defaultRowHeight="12.75"/>
  <cols>
    <col min="1" max="1" width="9.125" style="6" customWidth="1"/>
    <col min="2" max="2" width="15.75390625" style="6" customWidth="1"/>
    <col min="3" max="10" width="12.125" style="6" customWidth="1"/>
    <col min="11" max="13" width="9.125" style="6" customWidth="1"/>
    <col min="14" max="14" width="12.25390625" style="6" customWidth="1"/>
    <col min="15" max="16384" width="9.125" style="6" customWidth="1"/>
  </cols>
  <sheetData>
    <row r="2" spans="2:10" ht="12.75">
      <c r="B2" s="355" t="s">
        <v>258</v>
      </c>
      <c r="C2" s="355"/>
      <c r="D2" s="355"/>
      <c r="E2" s="355"/>
      <c r="F2" s="355"/>
      <c r="G2" s="355"/>
      <c r="H2" s="355"/>
      <c r="I2" s="355"/>
      <c r="J2" s="355"/>
    </row>
    <row r="3" spans="2:10" ht="12.75">
      <c r="B3" s="365" t="s">
        <v>152</v>
      </c>
      <c r="C3" s="365"/>
      <c r="D3" s="365"/>
      <c r="E3" s="365"/>
      <c r="F3" s="365"/>
      <c r="G3" s="365"/>
      <c r="H3" s="365"/>
      <c r="I3" s="365"/>
      <c r="J3" s="365"/>
    </row>
    <row r="4" spans="2:10" ht="33.75" customHeight="1">
      <c r="B4" s="53"/>
      <c r="C4" s="330" t="s">
        <v>132</v>
      </c>
      <c r="D4" s="331"/>
      <c r="E4" s="332" t="s">
        <v>56</v>
      </c>
      <c r="F4" s="331"/>
      <c r="G4" s="332" t="s">
        <v>143</v>
      </c>
      <c r="H4" s="331"/>
      <c r="I4" s="332" t="s">
        <v>145</v>
      </c>
      <c r="J4" s="333"/>
    </row>
    <row r="5" spans="2:10" ht="36.75" customHeight="1">
      <c r="B5" s="54"/>
      <c r="C5" s="55" t="s">
        <v>153</v>
      </c>
      <c r="D5" s="54" t="s">
        <v>209</v>
      </c>
      <c r="E5" s="55" t="s">
        <v>153</v>
      </c>
      <c r="F5" s="54" t="s">
        <v>209</v>
      </c>
      <c r="G5" s="55" t="s">
        <v>153</v>
      </c>
      <c r="H5" s="54" t="s">
        <v>209</v>
      </c>
      <c r="I5" s="55" t="s">
        <v>153</v>
      </c>
      <c r="J5" s="54" t="s">
        <v>209</v>
      </c>
    </row>
    <row r="6" spans="2:10" ht="12.75" customHeight="1">
      <c r="B6" s="56" t="s">
        <v>146</v>
      </c>
      <c r="C6" s="57">
        <v>13861593.3</v>
      </c>
      <c r="D6" s="210">
        <v>-7.866025613757088</v>
      </c>
      <c r="E6" s="211">
        <v>437448.2</v>
      </c>
      <c r="F6" s="210">
        <v>-7.371340496476408</v>
      </c>
      <c r="G6" s="57">
        <v>2070487.1</v>
      </c>
      <c r="H6" s="210">
        <v>-7.719206135095369</v>
      </c>
      <c r="I6" s="57">
        <v>11353657.9</v>
      </c>
      <c r="J6" s="212">
        <v>-7.911694435728611</v>
      </c>
    </row>
    <row r="7" spans="2:10" ht="12.75" customHeight="1">
      <c r="B7" s="61" t="s">
        <v>109</v>
      </c>
      <c r="C7" s="62">
        <v>1729332</v>
      </c>
      <c r="D7" s="213">
        <v>-17.00396231196296</v>
      </c>
      <c r="E7" s="214">
        <v>665</v>
      </c>
      <c r="F7" s="213">
        <v>-46.500402252614634</v>
      </c>
      <c r="G7" s="62">
        <v>255080</v>
      </c>
      <c r="H7" s="213">
        <v>-30.721304529677283</v>
      </c>
      <c r="I7" s="62">
        <v>1473587</v>
      </c>
      <c r="J7" s="213">
        <v>-14.036209416081602</v>
      </c>
    </row>
    <row r="8" spans="2:15" ht="12.75" customHeight="1">
      <c r="B8" s="66" t="s">
        <v>91</v>
      </c>
      <c r="C8" s="69">
        <v>26457</v>
      </c>
      <c r="D8" s="215">
        <v>3.0016351319785084</v>
      </c>
      <c r="E8" s="216">
        <v>40.2</v>
      </c>
      <c r="F8" s="215">
        <v>162.7450980392157</v>
      </c>
      <c r="G8" s="69">
        <v>21988</v>
      </c>
      <c r="H8" s="215">
        <v>22.10467860613634</v>
      </c>
      <c r="I8" s="69">
        <v>4428.8</v>
      </c>
      <c r="J8" s="215">
        <v>-42.20615677728334</v>
      </c>
      <c r="O8" s="236"/>
    </row>
    <row r="9" spans="2:15" ht="12.75" customHeight="1">
      <c r="B9" s="66" t="s">
        <v>112</v>
      </c>
      <c r="C9" s="69">
        <v>73300.5</v>
      </c>
      <c r="D9" s="215">
        <v>-20.94969717362045</v>
      </c>
      <c r="E9" s="216">
        <v>340.1</v>
      </c>
      <c r="F9" s="215">
        <v>-76.96423733405581</v>
      </c>
      <c r="G9" s="69">
        <v>43771.4</v>
      </c>
      <c r="H9" s="215">
        <v>-7.926638157161269</v>
      </c>
      <c r="I9" s="69">
        <v>29189</v>
      </c>
      <c r="J9" s="215">
        <v>-33.22168916708419</v>
      </c>
      <c r="O9" s="236"/>
    </row>
    <row r="10" spans="2:15" ht="12.75" customHeight="1">
      <c r="B10" s="66" t="s">
        <v>101</v>
      </c>
      <c r="C10" s="69">
        <v>265889</v>
      </c>
      <c r="D10" s="215">
        <v>7.685734188698801</v>
      </c>
      <c r="E10" s="216">
        <v>917</v>
      </c>
      <c r="F10" s="215">
        <v>11.693057247259443</v>
      </c>
      <c r="G10" s="69">
        <v>111530</v>
      </c>
      <c r="H10" s="215">
        <v>8.146108272164</v>
      </c>
      <c r="I10" s="69">
        <v>153442</v>
      </c>
      <c r="J10" s="215">
        <v>7.330619325415144</v>
      </c>
      <c r="O10" s="236"/>
    </row>
    <row r="11" spans="2:15" ht="12.75" customHeight="1">
      <c r="B11" s="66" t="s">
        <v>71</v>
      </c>
      <c r="C11" s="69">
        <v>4938859.1</v>
      </c>
      <c r="D11" s="215">
        <v>-6.6329528723994</v>
      </c>
      <c r="E11" s="216">
        <v>145598</v>
      </c>
      <c r="F11" s="215">
        <v>-2.5785588253596337</v>
      </c>
      <c r="G11" s="69">
        <v>1041035.5</v>
      </c>
      <c r="H11" s="215">
        <v>-1.2849118042530416</v>
      </c>
      <c r="I11" s="69">
        <v>3752225.6</v>
      </c>
      <c r="J11" s="215">
        <v>-8.161681429139577</v>
      </c>
      <c r="O11" s="236"/>
    </row>
    <row r="12" spans="2:15" ht="12.75" customHeight="1">
      <c r="B12" s="66" t="s">
        <v>106</v>
      </c>
      <c r="C12" s="69">
        <v>10789.1</v>
      </c>
      <c r="D12" s="215">
        <v>2.4304335855541037</v>
      </c>
      <c r="E12" s="216">
        <v>0.3</v>
      </c>
      <c r="F12" s="215">
        <v>-50</v>
      </c>
      <c r="G12" s="69">
        <v>9981.5</v>
      </c>
      <c r="H12" s="215">
        <v>3.128519325942536</v>
      </c>
      <c r="I12" s="69">
        <v>807.3</v>
      </c>
      <c r="J12" s="215">
        <v>-5.446240337315533</v>
      </c>
      <c r="O12" s="236"/>
    </row>
    <row r="13" spans="2:15" ht="12.75" customHeight="1">
      <c r="B13" s="66" t="s">
        <v>75</v>
      </c>
      <c r="C13" s="69">
        <v>156941.3</v>
      </c>
      <c r="D13" s="215">
        <v>1.1046431475017604</v>
      </c>
      <c r="E13" s="216">
        <v>5140.5</v>
      </c>
      <c r="F13" s="215">
        <v>-36.74165046393148</v>
      </c>
      <c r="G13" s="69">
        <v>46692.3</v>
      </c>
      <c r="H13" s="215">
        <v>-6.5097560243074675</v>
      </c>
      <c r="I13" s="69">
        <v>105108.5</v>
      </c>
      <c r="J13" s="215">
        <v>8.18428747726616</v>
      </c>
      <c r="O13" s="236"/>
    </row>
    <row r="14" spans="2:15" ht="12.75" customHeight="1">
      <c r="B14" s="66" t="s">
        <v>102</v>
      </c>
      <c r="C14" s="69">
        <v>116792.5</v>
      </c>
      <c r="D14" s="215">
        <v>7.296344340489336</v>
      </c>
      <c r="E14" s="216">
        <v>4453.7</v>
      </c>
      <c r="F14" s="215">
        <v>2.8022066800544643</v>
      </c>
      <c r="G14" s="69">
        <v>44575.5</v>
      </c>
      <c r="H14" s="215">
        <v>-11.341938820159914</v>
      </c>
      <c r="I14" s="69">
        <v>67763.3</v>
      </c>
      <c r="J14" s="215">
        <v>24.932337758112098</v>
      </c>
      <c r="O14" s="236"/>
    </row>
    <row r="15" spans="2:15" ht="12.75" customHeight="1">
      <c r="B15" s="66" t="s">
        <v>74</v>
      </c>
      <c r="C15" s="69">
        <v>844756.1</v>
      </c>
      <c r="D15" s="215">
        <v>7.931650978839411</v>
      </c>
      <c r="E15" s="216">
        <v>50902.5</v>
      </c>
      <c r="F15" s="215">
        <v>3.6653788895518957</v>
      </c>
      <c r="G15" s="69">
        <v>224370.6</v>
      </c>
      <c r="H15" s="215">
        <v>4.8607748749824875</v>
      </c>
      <c r="I15" s="69">
        <v>569483.1</v>
      </c>
      <c r="J15" s="215">
        <v>9.599402776190026</v>
      </c>
      <c r="O15" s="236"/>
    </row>
    <row r="16" spans="2:15" ht="12.75" customHeight="1">
      <c r="B16" s="66" t="s">
        <v>73</v>
      </c>
      <c r="C16" s="69">
        <v>2139178.3</v>
      </c>
      <c r="D16" s="215">
        <v>-6.119984107995425</v>
      </c>
      <c r="E16" s="216">
        <v>139012.1</v>
      </c>
      <c r="F16" s="215">
        <v>-20.27472429786211</v>
      </c>
      <c r="G16" s="69">
        <v>516590.2</v>
      </c>
      <c r="H16" s="215">
        <v>6.431852860013709</v>
      </c>
      <c r="I16" s="69">
        <v>1483575.9</v>
      </c>
      <c r="J16" s="215">
        <v>-8.358698380820883</v>
      </c>
      <c r="O16" s="236"/>
    </row>
    <row r="17" spans="2:15" ht="12.75" customHeight="1">
      <c r="B17" s="66" t="s">
        <v>95</v>
      </c>
      <c r="C17" s="69">
        <v>9723</v>
      </c>
      <c r="D17" s="215">
        <v>10.803418803418797</v>
      </c>
      <c r="E17" s="216">
        <v>74</v>
      </c>
      <c r="F17" s="215">
        <v>42.307692307692314</v>
      </c>
      <c r="G17" s="69">
        <v>7072</v>
      </c>
      <c r="H17" s="215">
        <v>5.773257553096012</v>
      </c>
      <c r="I17" s="69">
        <v>2577</v>
      </c>
      <c r="J17" s="215">
        <v>26.509572901325473</v>
      </c>
      <c r="O17" s="236"/>
    </row>
    <row r="18" spans="2:15" ht="12.75" customHeight="1">
      <c r="B18" s="66" t="s">
        <v>72</v>
      </c>
      <c r="C18" s="69">
        <v>1033956</v>
      </c>
      <c r="D18" s="215">
        <v>1.7325775547130995</v>
      </c>
      <c r="E18" s="216">
        <v>62588</v>
      </c>
      <c r="F18" s="215">
        <v>9.061127761901444</v>
      </c>
      <c r="G18" s="69">
        <v>374735</v>
      </c>
      <c r="H18" s="215">
        <v>4.129790231553909</v>
      </c>
      <c r="I18" s="69">
        <v>596633</v>
      </c>
      <c r="J18" s="215">
        <v>-0.40945707294111067</v>
      </c>
      <c r="O18" s="236"/>
    </row>
    <row r="19" spans="2:15" ht="12.75" customHeight="1">
      <c r="B19" s="66" t="s">
        <v>93</v>
      </c>
      <c r="C19" s="69">
        <v>22749.3</v>
      </c>
      <c r="D19" s="215">
        <v>-9.543728503548776</v>
      </c>
      <c r="E19" s="216">
        <v>0.1</v>
      </c>
      <c r="F19" s="215" t="s">
        <v>69</v>
      </c>
      <c r="G19" s="69">
        <v>15479.8</v>
      </c>
      <c r="H19" s="215">
        <v>-7.251048532055126</v>
      </c>
      <c r="I19" s="69">
        <v>7269.4</v>
      </c>
      <c r="J19" s="215">
        <v>-14.068207340859395</v>
      </c>
      <c r="O19" s="236"/>
    </row>
    <row r="20" spans="2:15" ht="12.75" customHeight="1">
      <c r="B20" s="66" t="s">
        <v>104</v>
      </c>
      <c r="C20" s="69">
        <v>20123.4</v>
      </c>
      <c r="D20" s="215">
        <v>-25.640466627005086</v>
      </c>
      <c r="E20" s="216">
        <v>0</v>
      </c>
      <c r="F20" s="215" t="s">
        <v>69</v>
      </c>
      <c r="G20" s="69">
        <v>15212.4</v>
      </c>
      <c r="H20" s="215">
        <v>13.207715663511333</v>
      </c>
      <c r="I20" s="69">
        <v>4911</v>
      </c>
      <c r="J20" s="215">
        <v>-63.95490509813132</v>
      </c>
      <c r="O20" s="236"/>
    </row>
    <row r="21" spans="2:15" ht="12.75" customHeight="1">
      <c r="B21" s="66" t="s">
        <v>96</v>
      </c>
      <c r="C21" s="69">
        <v>20740.2</v>
      </c>
      <c r="D21" s="215">
        <v>4.5894876979944765</v>
      </c>
      <c r="E21" s="216">
        <v>0</v>
      </c>
      <c r="F21" s="215" t="s">
        <v>69</v>
      </c>
      <c r="G21" s="69">
        <v>15165.5</v>
      </c>
      <c r="H21" s="215">
        <v>2.7382412118173827</v>
      </c>
      <c r="I21" s="69">
        <v>5574.7</v>
      </c>
      <c r="J21" s="215">
        <v>9.980666035353526</v>
      </c>
      <c r="O21" s="236"/>
    </row>
    <row r="22" spans="2:15" ht="12.75" customHeight="1">
      <c r="B22" s="66" t="s">
        <v>111</v>
      </c>
      <c r="C22" s="69">
        <v>969105</v>
      </c>
      <c r="D22" s="215">
        <v>-10.929159130012788</v>
      </c>
      <c r="E22" s="216">
        <v>0</v>
      </c>
      <c r="F22" s="215" t="s">
        <v>69</v>
      </c>
      <c r="G22" s="69">
        <v>39478</v>
      </c>
      <c r="H22" s="215">
        <v>5.131687571569343</v>
      </c>
      <c r="I22" s="69">
        <v>929627</v>
      </c>
      <c r="J22" s="215">
        <v>-11.503286639726218</v>
      </c>
      <c r="O22" s="236"/>
    </row>
    <row r="23" spans="2:15" ht="12.75" customHeight="1">
      <c r="B23" s="66" t="s">
        <v>94</v>
      </c>
      <c r="C23" s="69">
        <v>133831.6</v>
      </c>
      <c r="D23" s="215">
        <v>6.298907397228937</v>
      </c>
      <c r="E23" s="216">
        <v>0</v>
      </c>
      <c r="F23" s="215" t="s">
        <v>69</v>
      </c>
      <c r="G23" s="69">
        <v>50130.7</v>
      </c>
      <c r="H23" s="215">
        <v>-3.4114752424313166</v>
      </c>
      <c r="I23" s="69">
        <v>83700.9</v>
      </c>
      <c r="J23" s="215">
        <v>13.109477174969154</v>
      </c>
      <c r="O23" s="236"/>
    </row>
    <row r="24" spans="2:15" ht="12.75" customHeight="1">
      <c r="B24" s="66" t="s">
        <v>99</v>
      </c>
      <c r="C24" s="69">
        <v>17551.6</v>
      </c>
      <c r="D24" s="215">
        <v>9.711213901737704</v>
      </c>
      <c r="E24" s="216">
        <v>0</v>
      </c>
      <c r="F24" s="215" t="s">
        <v>69</v>
      </c>
      <c r="G24" s="69">
        <v>12287.2</v>
      </c>
      <c r="H24" s="215">
        <v>8.776713468722907</v>
      </c>
      <c r="I24" s="69">
        <v>5264.4</v>
      </c>
      <c r="J24" s="215">
        <v>11.956105652673221</v>
      </c>
      <c r="O24" s="236"/>
    </row>
    <row r="25" spans="2:15" ht="12.75" customHeight="1">
      <c r="B25" s="66" t="s">
        <v>100</v>
      </c>
      <c r="C25" s="69">
        <v>1553481.8</v>
      </c>
      <c r="D25" s="215">
        <v>-14.073741136520967</v>
      </c>
      <c r="E25" s="216">
        <v>268.2</v>
      </c>
      <c r="F25" s="215" t="s">
        <v>69</v>
      </c>
      <c r="G25" s="69">
        <v>57977.5</v>
      </c>
      <c r="H25" s="215">
        <v>12.322273045173016</v>
      </c>
      <c r="I25" s="69">
        <v>1495236.2</v>
      </c>
      <c r="J25" s="215">
        <v>-14.864773379920482</v>
      </c>
      <c r="O25" s="236"/>
    </row>
    <row r="26" spans="2:15" ht="12.75" customHeight="1">
      <c r="B26" s="66" t="s">
        <v>107</v>
      </c>
      <c r="C26" s="69">
        <v>188182.2</v>
      </c>
      <c r="D26" s="215">
        <v>-3.407244218002037</v>
      </c>
      <c r="E26" s="216">
        <v>4.1</v>
      </c>
      <c r="F26" s="215">
        <v>-80.28846153846155</v>
      </c>
      <c r="G26" s="69">
        <v>48789.7</v>
      </c>
      <c r="H26" s="215">
        <v>12.114610836510199</v>
      </c>
      <c r="I26" s="69">
        <v>139388.4</v>
      </c>
      <c r="J26" s="215">
        <v>-7.861691136469262</v>
      </c>
      <c r="O26" s="236"/>
    </row>
    <row r="27" spans="2:15" ht="12.75" customHeight="1">
      <c r="B27" s="66" t="s">
        <v>97</v>
      </c>
      <c r="C27" s="69">
        <v>201957.3</v>
      </c>
      <c r="D27" s="215">
        <v>40.84967046762213</v>
      </c>
      <c r="E27" s="216">
        <v>385.3</v>
      </c>
      <c r="F27" s="215">
        <v>51.63321526957891</v>
      </c>
      <c r="G27" s="69">
        <v>88917.9</v>
      </c>
      <c r="H27" s="215">
        <v>17.6850751365216</v>
      </c>
      <c r="I27" s="69">
        <v>112654</v>
      </c>
      <c r="J27" s="215">
        <v>66.70908854135837</v>
      </c>
      <c r="O27" s="236"/>
    </row>
    <row r="28" spans="2:15" ht="12.75" customHeight="1">
      <c r="B28" s="66" t="s">
        <v>110</v>
      </c>
      <c r="C28" s="69">
        <v>206167.1</v>
      </c>
      <c r="D28" s="215">
        <v>17.811454449349284</v>
      </c>
      <c r="E28" s="216">
        <v>16776.8</v>
      </c>
      <c r="F28" s="215">
        <v>3.1440972862641026</v>
      </c>
      <c r="G28" s="69">
        <v>52402.4</v>
      </c>
      <c r="H28" s="215">
        <v>2.8851685256484405</v>
      </c>
      <c r="I28" s="69">
        <v>136987.9</v>
      </c>
      <c r="J28" s="215">
        <v>27.07691708287261</v>
      </c>
      <c r="O28" s="236"/>
    </row>
    <row r="29" spans="2:15" ht="12.75" customHeight="1">
      <c r="B29" s="66" t="s">
        <v>92</v>
      </c>
      <c r="C29" s="69">
        <v>47636</v>
      </c>
      <c r="D29" s="215">
        <v>22.04032485332923</v>
      </c>
      <c r="E29" s="216">
        <v>1204</v>
      </c>
      <c r="F29" s="215">
        <v>16.893203883495154</v>
      </c>
      <c r="G29" s="69">
        <v>32459</v>
      </c>
      <c r="H29" s="215">
        <v>21.088562262180098</v>
      </c>
      <c r="I29" s="69">
        <v>13973</v>
      </c>
      <c r="J29" s="215">
        <v>24.79235509511477</v>
      </c>
      <c r="O29" s="236"/>
    </row>
    <row r="30" spans="2:15" ht="12.75" customHeight="1">
      <c r="B30" s="66" t="s">
        <v>108</v>
      </c>
      <c r="C30" s="69">
        <v>12467.7</v>
      </c>
      <c r="D30" s="215">
        <v>9.543557527566682</v>
      </c>
      <c r="E30" s="216">
        <v>0</v>
      </c>
      <c r="F30" s="215" t="s">
        <v>69</v>
      </c>
      <c r="G30" s="69">
        <v>10520.8</v>
      </c>
      <c r="H30" s="215">
        <v>5.952848525131671</v>
      </c>
      <c r="I30" s="69">
        <v>1946.9</v>
      </c>
      <c r="J30" s="215">
        <v>34.102493456398975</v>
      </c>
      <c r="O30" s="236"/>
    </row>
    <row r="31" spans="2:15" ht="12.75" customHeight="1">
      <c r="B31" s="66" t="s">
        <v>98</v>
      </c>
      <c r="C31" s="69">
        <v>18060.9</v>
      </c>
      <c r="D31" s="215">
        <v>-8.059885360564433</v>
      </c>
      <c r="E31" s="216">
        <v>0</v>
      </c>
      <c r="F31" s="215" t="s">
        <v>69</v>
      </c>
      <c r="G31" s="69">
        <v>17767.7</v>
      </c>
      <c r="H31" s="215">
        <v>-5.282377149680673</v>
      </c>
      <c r="I31" s="69">
        <v>293.2</v>
      </c>
      <c r="J31" s="215">
        <v>-66.89250225835592</v>
      </c>
      <c r="O31" s="236"/>
    </row>
    <row r="32" spans="2:15" ht="12.75" customHeight="1">
      <c r="B32" s="66" t="s">
        <v>105</v>
      </c>
      <c r="C32" s="69">
        <v>160726.7</v>
      </c>
      <c r="D32" s="215">
        <v>-10.010520357367414</v>
      </c>
      <c r="E32" s="216">
        <v>1241.7</v>
      </c>
      <c r="F32" s="215">
        <v>-4.041731066460585</v>
      </c>
      <c r="G32" s="69">
        <v>47951.8</v>
      </c>
      <c r="H32" s="215">
        <v>4.645473571190095</v>
      </c>
      <c r="I32" s="69">
        <v>111533.2</v>
      </c>
      <c r="J32" s="215">
        <v>-15.17678284875541</v>
      </c>
      <c r="O32" s="236"/>
    </row>
    <row r="33" spans="2:15" ht="12.75" customHeight="1">
      <c r="B33" s="75" t="s">
        <v>103</v>
      </c>
      <c r="C33" s="76">
        <v>146498.6</v>
      </c>
      <c r="D33" s="217">
        <v>-5.237903648343234</v>
      </c>
      <c r="E33" s="162">
        <v>7836.5</v>
      </c>
      <c r="F33" s="217">
        <v>11.59131363474546</v>
      </c>
      <c r="G33" s="76">
        <v>72185</v>
      </c>
      <c r="H33" s="217">
        <v>-18.775711366561943</v>
      </c>
      <c r="I33" s="76">
        <v>66477.1</v>
      </c>
      <c r="J33" s="217">
        <v>13.244069673352943</v>
      </c>
      <c r="O33" s="236"/>
    </row>
    <row r="34" spans="2:15" ht="12.75">
      <c r="B34" s="366" t="s">
        <v>113</v>
      </c>
      <c r="C34" s="366"/>
      <c r="D34" s="366"/>
      <c r="E34" s="366"/>
      <c r="F34" s="366"/>
      <c r="G34" s="366"/>
      <c r="H34" s="366"/>
      <c r="I34" s="366"/>
      <c r="J34" s="366"/>
      <c r="O34" s="236"/>
    </row>
    <row r="35" spans="2:10" ht="15" customHeight="1">
      <c r="B35" s="328" t="s">
        <v>161</v>
      </c>
      <c r="C35" s="328"/>
      <c r="D35" s="328"/>
      <c r="E35" s="328"/>
      <c r="F35" s="328"/>
      <c r="G35" s="328"/>
      <c r="H35" s="328"/>
      <c r="I35" s="328"/>
      <c r="J35" s="328"/>
    </row>
    <row r="36" spans="2:10" ht="12.75">
      <c r="B36" s="329" t="s">
        <v>189</v>
      </c>
      <c r="C36" s="329"/>
      <c r="D36" s="329"/>
      <c r="E36" s="329"/>
      <c r="F36" s="329"/>
      <c r="G36" s="329"/>
      <c r="H36" s="329"/>
      <c r="I36" s="329"/>
      <c r="J36" s="329"/>
    </row>
    <row r="38" spans="4:10" ht="12.75">
      <c r="D38" s="218"/>
      <c r="F38" s="218"/>
      <c r="H38" s="218"/>
      <c r="J38" s="218"/>
    </row>
    <row r="39" spans="4:10" ht="12.75">
      <c r="D39" s="218"/>
      <c r="F39" s="218"/>
      <c r="H39" s="218"/>
      <c r="J39" s="218"/>
    </row>
    <row r="40" spans="4:10" ht="12.75">
      <c r="D40" s="218"/>
      <c r="F40" s="218"/>
      <c r="H40" s="218"/>
      <c r="J40" s="218"/>
    </row>
    <row r="41" spans="4:10" ht="12.75">
      <c r="D41" s="218"/>
      <c r="F41" s="218"/>
      <c r="H41" s="218"/>
      <c r="J41" s="218"/>
    </row>
    <row r="42" spans="4:10" ht="12.75">
      <c r="D42" s="218"/>
      <c r="F42" s="218"/>
      <c r="H42" s="218"/>
      <c r="J42" s="218"/>
    </row>
    <row r="43" spans="4:10" ht="12.75">
      <c r="D43" s="218"/>
      <c r="F43" s="218"/>
      <c r="H43" s="218"/>
      <c r="J43" s="218"/>
    </row>
    <row r="44" spans="4:10" ht="12.75">
      <c r="D44" s="218"/>
      <c r="F44" s="218"/>
      <c r="H44" s="218"/>
      <c r="J44" s="218"/>
    </row>
    <row r="45" spans="4:10" ht="12.75">
      <c r="D45" s="218"/>
      <c r="F45" s="218"/>
      <c r="H45" s="218"/>
      <c r="J45" s="218"/>
    </row>
    <row r="46" spans="4:10" ht="12.75">
      <c r="D46" s="218"/>
      <c r="F46" s="218"/>
      <c r="H46" s="218"/>
      <c r="J46" s="218"/>
    </row>
    <row r="47" spans="4:10" ht="12.75">
      <c r="D47" s="218"/>
      <c r="F47" s="218"/>
      <c r="H47" s="218"/>
      <c r="J47" s="218"/>
    </row>
    <row r="48" spans="4:10" ht="12.75">
      <c r="D48" s="218"/>
      <c r="F48" s="218"/>
      <c r="H48" s="218"/>
      <c r="J48" s="218"/>
    </row>
    <row r="49" spans="4:10" ht="12.75">
      <c r="D49" s="218"/>
      <c r="F49" s="218"/>
      <c r="H49" s="218"/>
      <c r="J49" s="218"/>
    </row>
    <row r="50" spans="4:10" ht="12.75">
      <c r="D50" s="218"/>
      <c r="F50" s="218"/>
      <c r="H50" s="218"/>
      <c r="J50" s="218"/>
    </row>
    <row r="51" spans="4:10" ht="12.75">
      <c r="D51" s="218"/>
      <c r="F51" s="218"/>
      <c r="H51" s="218"/>
      <c r="J51" s="218"/>
    </row>
    <row r="52" spans="4:10" ht="12.75">
      <c r="D52" s="218"/>
      <c r="F52" s="218"/>
      <c r="H52" s="218"/>
      <c r="J52" s="218"/>
    </row>
    <row r="53" spans="4:10" ht="12.75">
      <c r="D53" s="218"/>
      <c r="F53" s="218"/>
      <c r="H53" s="218"/>
      <c r="J53" s="218"/>
    </row>
    <row r="54" spans="4:10" ht="12.75">
      <c r="D54" s="218"/>
      <c r="F54" s="218"/>
      <c r="H54" s="218"/>
      <c r="J54" s="218"/>
    </row>
    <row r="55" spans="4:10" ht="12.75">
      <c r="D55" s="218"/>
      <c r="F55" s="218"/>
      <c r="H55" s="218"/>
      <c r="J55" s="218"/>
    </row>
    <row r="56" spans="4:10" ht="12.75">
      <c r="D56" s="218"/>
      <c r="F56" s="218"/>
      <c r="H56" s="218"/>
      <c r="J56" s="218"/>
    </row>
    <row r="57" spans="4:10" ht="12.75">
      <c r="D57" s="218"/>
      <c r="F57" s="218"/>
      <c r="H57" s="218"/>
      <c r="J57" s="218"/>
    </row>
    <row r="58" spans="4:10" ht="12.75">
      <c r="D58" s="218"/>
      <c r="F58" s="218"/>
      <c r="H58" s="218"/>
      <c r="J58" s="218"/>
    </row>
    <row r="59" spans="4:10" ht="12.75">
      <c r="D59" s="218"/>
      <c r="F59" s="218"/>
      <c r="H59" s="218"/>
      <c r="J59" s="218"/>
    </row>
    <row r="60" spans="4:10" ht="12.75">
      <c r="D60" s="218"/>
      <c r="F60" s="218"/>
      <c r="H60" s="218"/>
      <c r="J60" s="218"/>
    </row>
    <row r="61" spans="4:10" ht="12.75">
      <c r="D61" s="218"/>
      <c r="F61" s="218"/>
      <c r="H61" s="218"/>
      <c r="J61" s="218"/>
    </row>
    <row r="62" spans="4:10" ht="12.75">
      <c r="D62" s="218"/>
      <c r="F62" s="218"/>
      <c r="H62" s="218"/>
      <c r="J62" s="218"/>
    </row>
    <row r="63" spans="4:10" ht="12.75">
      <c r="D63" s="218"/>
      <c r="F63" s="218"/>
      <c r="H63" s="218"/>
      <c r="J63" s="218"/>
    </row>
    <row r="64" spans="4:10" ht="12.75">
      <c r="D64" s="218"/>
      <c r="F64" s="218"/>
      <c r="H64" s="218"/>
      <c r="J64" s="218"/>
    </row>
    <row r="65" spans="4:10" ht="12.75">
      <c r="D65" s="218"/>
      <c r="F65" s="218"/>
      <c r="H65" s="218"/>
      <c r="J65" s="218"/>
    </row>
    <row r="66" spans="4:10" ht="12.75">
      <c r="D66" s="218"/>
      <c r="F66" s="218"/>
      <c r="H66" s="218"/>
      <c r="J66" s="218"/>
    </row>
    <row r="67" spans="4:10" ht="12.75">
      <c r="D67" s="218"/>
      <c r="F67" s="218"/>
      <c r="H67" s="218"/>
      <c r="J67" s="218"/>
    </row>
  </sheetData>
  <mergeCells count="9">
    <mergeCell ref="B2:J2"/>
    <mergeCell ref="B3:J3"/>
    <mergeCell ref="B35:J35"/>
    <mergeCell ref="B34:J34"/>
    <mergeCell ref="B36:J36"/>
    <mergeCell ref="C4:D4"/>
    <mergeCell ref="E4:F4"/>
    <mergeCell ref="G4:H4"/>
    <mergeCell ref="I4:J4"/>
  </mergeCells>
  <printOptions/>
  <pageMargins left="0.44431372549019615" right="0.44431372549019615" top="0.44431372549019615" bottom="0.44431372549019615" header="0.5098039215686275" footer="0.509803921568627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Bertrand-Raphael Maquel</dc:creator>
  <cp:keywords/>
  <dc:description/>
  <cp:lastModifiedBy>Julien Tardivon</cp:lastModifiedBy>
  <cp:lastPrinted>2011-01-24T13:55:04Z</cp:lastPrinted>
  <dcterms:created xsi:type="dcterms:W3CDTF">2007-08-09T07:28:07Z</dcterms:created>
  <dcterms:modified xsi:type="dcterms:W3CDTF">2023-11-30T15:01:02Z</dcterms:modified>
  <cp:category/>
  <cp:version/>
  <cp:contentType/>
  <cp:contentStatus/>
</cp:coreProperties>
</file>