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230" yWindow="65521" windowWidth="10275" windowHeight="8175" activeTab="0"/>
  </bookViews>
  <sheets>
    <sheet name="Figure 1" sheetId="11" r:id="rId1"/>
    <sheet name="Table 1" sheetId="10" r:id="rId2"/>
    <sheet name="Table 2" sheetId="15" r:id="rId3"/>
    <sheet name="Figure 2" sheetId="8" r:id="rId4"/>
    <sheet name="Figure 3" sheetId="12" r:id="rId5"/>
    <sheet name="Table 3" sheetId="7" r:id="rId6"/>
    <sheet name="Figure 4" sheetId="5" r:id="rId7"/>
    <sheet name="Figure 5" sheetId="13" r:id="rId8"/>
    <sheet name="Figure 6" sheetId="4" r:id="rId9"/>
    <sheet name="Figure 7" sheetId="14" r:id="rId10"/>
    <sheet name="Table 4" sheetId="3" r:id="rId11"/>
  </sheets>
  <externalReferences>
    <externalReference r:id="rId14"/>
    <externalReference r:id="rId15"/>
  </externalReferences>
  <definedNames>
    <definedName name="_COUNTRY">'[1]VOL_HIST'!$C$3</definedName>
    <definedName name="_YEAR">'[1]VOLUME'!$C$3</definedName>
    <definedName name="PICTURE">INDIRECT(CELL("address",INDEX([1]!SPECIES[IMAGE],MATCH([1]DASHBOARD!$AC$5,[1]!SPECIES[CODE],0))))</definedName>
  </definedNames>
  <calcPr calcId="145621"/>
</workbook>
</file>

<file path=xl/sharedStrings.xml><?xml version="1.0" encoding="utf-8"?>
<sst xmlns="http://schemas.openxmlformats.org/spreadsheetml/2006/main" count="399" uniqueCount="142">
  <si>
    <t>AQUAMETH</t>
  </si>
  <si>
    <t>All methods</t>
  </si>
  <si>
    <t>AQUAENV</t>
  </si>
  <si>
    <t>Total</t>
  </si>
  <si>
    <t>FISHREG</t>
  </si>
  <si>
    <t>Total fishing areas</t>
  </si>
  <si>
    <t>SPECIES</t>
  </si>
  <si>
    <t>All aquatic organisms</t>
  </si>
  <si>
    <t>UNIT</t>
  </si>
  <si>
    <t>Tonnes live weight</t>
  </si>
  <si>
    <t>Sum of Value</t>
  </si>
  <si>
    <t>Column Labels</t>
  </si>
  <si>
    <t>Row Labels</t>
  </si>
  <si>
    <t>EU-28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</si>
  <si>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</si>
  <si>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</si>
  <si>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</si>
  <si>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</si>
  <si>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</si>
  <si>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</si>
  <si>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</si>
  <si>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</si>
  <si>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</si>
  <si>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</si>
  <si>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</si>
  <si>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</si>
  <si>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</si>
  <si>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</si>
  <si>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</si>
  <si>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</si>
  <si>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</si>
  <si>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</si>
  <si>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</si>
  <si>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</si>
  <si>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</si>
  <si>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</si>
  <si>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</si>
  <si>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</si>
  <si>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</si>
  <si>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</si>
  <si>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</si>
  <si>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</si>
  <si>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</si>
  <si>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Turkey</t>
  </si>
  <si>
    <t>:</t>
  </si>
  <si>
    <t>AQ</t>
  </si>
  <si>
    <t>CATCHES</t>
  </si>
  <si>
    <t>Luxembourg</t>
  </si>
  <si>
    <t>estimated by Eurostat</t>
  </si>
  <si>
    <t>Catches</t>
  </si>
  <si>
    <t>Aquaculture</t>
  </si>
  <si>
    <t>Molluscs</t>
  </si>
  <si>
    <t xml:space="preserve">Mediterranean mussel </t>
  </si>
  <si>
    <t xml:space="preserve">Atlantic salmon </t>
  </si>
  <si>
    <t xml:space="preserve">Rainbow trout </t>
  </si>
  <si>
    <t xml:space="preserve">Blue mussel </t>
  </si>
  <si>
    <t xml:space="preserve">Gilthead seabream </t>
  </si>
  <si>
    <t xml:space="preserve">Pacific cupped oyster </t>
  </si>
  <si>
    <t xml:space="preserve">European seabass </t>
  </si>
  <si>
    <t xml:space="preserve">Common carp </t>
  </si>
  <si>
    <t xml:space="preserve">Japanese carpet shell </t>
  </si>
  <si>
    <t xml:space="preserve">Atlantic bluefin tuna </t>
  </si>
  <si>
    <t>Others</t>
  </si>
  <si>
    <t xml:space="preserve">Main fishing region </t>
  </si>
  <si>
    <t>Off Bottom</t>
  </si>
  <si>
    <t>Cages</t>
  </si>
  <si>
    <t>Tanks</t>
  </si>
  <si>
    <t>Ponds</t>
  </si>
  <si>
    <t xml:space="preserve">Italy </t>
  </si>
  <si>
    <t xml:space="preserve">On Bottom </t>
  </si>
  <si>
    <t>TONNES (SUM)</t>
  </si>
  <si>
    <t>EUROS (SUM)</t>
  </si>
  <si>
    <t>Fishing</t>
  </si>
  <si>
    <t xml:space="preserve">Aquaculture production (tonnes) </t>
  </si>
  <si>
    <t>http://appsso.eurostat.ec.europa.eu/nui/show.do?query=BOOKMARK_DS-247435_QID_-47123578_UID_-3F171EB0&amp;layout=TIME,C,X,0;GEO,L,Y,0;AQUAMETH,L,Z,0;AQUAENV,L,Z,1;SPECIES,L,Z,2;FISHREG,L,Z,3;UNIT,L,Z,4;INDICATORS,C,Z,5;&amp;zSelection=DS-247435AQUAMETH,TOTAL;DS-247435INDICATORS,OBS_FLAG;DS-247435SPECIES,F00;DS-247435UNIT,TLW;DS-247435FISHREG,0;DS-247435AQUAENV,TOTAL;&amp;rankName1=FISHREG_1_2_-1_2&amp;rankName2=UNIT_1_2_-1_2&amp;rankName3=AQUAMETH_1_2_-1_2&amp;rankName4=INDICATORS_1_2_-1_2&amp;rankName5=SPECIES_1_2_-1_2&amp;rankName6=AQUAENV_1_2_-1_2&amp;rankName7=TIME_1_0_0_0&amp;rankName8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</si>
  <si>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-063299_QID_-71157E00_UID_-3F171EB0&amp;layout=TIME,C,X,0;GEO,L,Y,0;SPECIES,L,Z,0;FISHREG,L,Z,1;UNIT,L,Z,2;INDICATORS,C,Z,3;&amp;zSelection=DS-063299SPECIES,F00;DS-063299INDICATORS,OBS_FLAG;DS-063299FISHREG,0;DS-063299UNIT,TLW;&amp;rankName1=FISHREG_1_2_-1_2&amp;rankName2=UNIT_1_2_-1_2&amp;rankName3=INDICATORS_1_2_-1_2&amp;rankName4=SPECIE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</si>
  <si>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AQ Tonnes </t>
  </si>
  <si>
    <t>share total fisheries</t>
  </si>
  <si>
    <t>(%)</t>
  </si>
  <si>
    <t>total employment, data in thousands</t>
  </si>
  <si>
    <t>(index: 2008=100)</t>
  </si>
  <si>
    <t xml:space="preserve">(tonnes live weight) </t>
  </si>
  <si>
    <t xml:space="preserve">share (%) </t>
  </si>
  <si>
    <t>Note: 2015 figures for EU -28 aquaculture production in volume and in value are estimated by Eurostat</t>
  </si>
  <si>
    <t>http://appsso.eurostat.ec.europa.eu/nui/show.do?query=BOOKMARK_DS-247435_QID_-32B3223E_UID_-3F171EB0&amp;layout=TIME,C,X,0;GEO,L,Y,0;AQUAMETH,L,Z,0;AQUAENV,L,Z,1;SPECIES,L,Z,2;FISHREG,L,Z,3;UNIT,L,Z,4;INDICATORS,C,Z,5;&amp;zSelection=DS-247435AQUAMETH,TOTAL;DS-247435INDICATORS,OBS_FLAG;DS-247435UNIT,TLW;DS-247435SPECIES,F00;DS-247435FISHREG,0;DS-247435AQUAENV,TOTAL;&amp;rankName1=FISHREG_1_2_-1_2&amp;rankName2=UNIT_1_2_-1_2&amp;rankName3=AQUAMETH_1_2_-1_2&amp;rankName4=INDICATORS_1_2_-1_2&amp;rankName5=SPECIES_1_2_-1_2&amp;rankName6=AQUAENV_1_2_-1_2&amp;rankName7=TIME_1_0_0_0&amp;rankName8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</si>
  <si>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TONNES %</t>
  </si>
  <si>
    <t>EUROS %</t>
  </si>
  <si>
    <t>France and Italy, 2014 data</t>
  </si>
  <si>
    <t>Figure 2: Employment in fishing and aquaculture sectors, EU-28 and Norway, 2015</t>
  </si>
  <si>
    <t xml:space="preserve">Figure 1 Aquaculture production and fish catches, EU-28, 2015 </t>
  </si>
  <si>
    <t>c:</t>
  </si>
  <si>
    <t>c: confidential value</t>
  </si>
  <si>
    <t>:c</t>
  </si>
  <si>
    <t xml:space="preserve">Table 1: Aquaculture production, EU-28, Iceland, Norway and Turkey, 2008 and 2015 </t>
  </si>
  <si>
    <r>
      <t>Source:</t>
    </r>
    <r>
      <rPr>
        <sz val="9"/>
        <color theme="1"/>
        <rFont val="Arial"/>
        <family val="2"/>
      </rPr>
      <t xml:space="preserve"> Eurostat (online data codes: fish_aq2a and fish_ca_main)</t>
    </r>
  </si>
  <si>
    <r>
      <t>Source:</t>
    </r>
    <r>
      <rPr>
        <sz val="9"/>
        <rFont val="Arial"/>
        <family val="2"/>
      </rPr>
      <t xml:space="preserve"> Eurostat (online data code:  lfsa_egdn2 ad hoc extraction)</t>
    </r>
  </si>
  <si>
    <t xml:space="preserve">Figure 3: Trends of aquaculture, EU-28 and Norway, 2008-2015 </t>
  </si>
  <si>
    <t xml:space="preserve">Norway (EUR) </t>
  </si>
  <si>
    <t xml:space="preserve">Norway (tonnes)  </t>
  </si>
  <si>
    <t xml:space="preserve">EU-28 (tonnes)   </t>
  </si>
  <si>
    <t xml:space="preserve">EU-28 (EUR) </t>
  </si>
  <si>
    <r>
      <t>Source:</t>
    </r>
    <r>
      <rPr>
        <sz val="9"/>
        <color theme="1"/>
        <rFont val="Arial"/>
        <family val="2"/>
      </rPr>
      <t xml:space="preserve"> Eurostat (online data code: fish_aq2a)</t>
    </r>
  </si>
  <si>
    <t>EU 28 (¹)</t>
  </si>
  <si>
    <t>(¹) Figures in italics are estimated by Eurostat</t>
  </si>
  <si>
    <t>Diadromous fish</t>
  </si>
  <si>
    <t>Marine fish</t>
  </si>
  <si>
    <t>Freshwater fish</t>
  </si>
  <si>
    <t xml:space="preserve">Figure 5: Aquaculture production value by main subgroup, EU-28, 2014 </t>
  </si>
  <si>
    <t>Figure 4: Aquaculture production by main subgroup, EU-28, 2014</t>
  </si>
  <si>
    <t>(% of total aquaculture production, tonnes live weight)</t>
  </si>
  <si>
    <t>(% of total aquaculture production value, EUR)</t>
  </si>
  <si>
    <t>Figure 6: Ten major species in aquaculture production, EU-28, 2014</t>
  </si>
  <si>
    <t>Figure 7: Ten major species in aquaculture production, EU-28, 2014</t>
  </si>
  <si>
    <t>Mediterranean mussel (MSM)</t>
  </si>
  <si>
    <t>Atlantic salmon (SAL)</t>
  </si>
  <si>
    <t>Rainbow trout (TRR)</t>
  </si>
  <si>
    <t>Blue mussel (MUS)</t>
  </si>
  <si>
    <t>Gilthead seabream (SBG)</t>
  </si>
  <si>
    <t>Pacific cupped oyster (OYG)</t>
  </si>
  <si>
    <t>European seabass (BSS)</t>
  </si>
  <si>
    <t>Common carp (FCP)</t>
  </si>
  <si>
    <t>Japanese carpet shell (CLJ)</t>
  </si>
  <si>
    <t>Atlantic bluefin tuna (BFT)</t>
  </si>
  <si>
    <t>Species</t>
  </si>
  <si>
    <t>Northeast Atlantic (area 27)</t>
  </si>
  <si>
    <t>European inland waters (area 05)</t>
  </si>
  <si>
    <t>Mediterranean and  Black Sea (area 37)</t>
  </si>
  <si>
    <t>(% of total species production, tonnes live weight)</t>
  </si>
  <si>
    <t xml:space="preserve">Main production method </t>
  </si>
  <si>
    <t xml:space="preserve">Main production country  </t>
  </si>
  <si>
    <t>(:) not available</t>
  </si>
  <si>
    <t>(% of total fisheries production, tonnes live weight)</t>
  </si>
  <si>
    <r>
      <t>Source:</t>
    </r>
    <r>
      <rPr>
        <sz val="9"/>
        <color theme="1"/>
        <rFont val="Arial"/>
        <family val="2"/>
      </rPr>
      <t xml:space="preserve"> Eurostat (online data codes: fish_aq2a)</t>
    </r>
  </si>
  <si>
    <t>Share of total fisheries (%)</t>
  </si>
  <si>
    <t>(tonnes of live weight and % of total fisheries production)</t>
  </si>
  <si>
    <t xml:space="preserve">EUR (million) </t>
  </si>
  <si>
    <t>Source: Eurostat  fishaq2a</t>
  </si>
  <si>
    <t xml:space="preserve">(EUR million) </t>
  </si>
  <si>
    <t xml:space="preserve">Table 3: Aquaculture production by main subgroup, EU-28, Iceland, Norway and Turkey 2014 </t>
  </si>
  <si>
    <t xml:space="preserve">Table 4: Ten major species by main production method, fishing region and production country, EU-28, 2014 </t>
  </si>
  <si>
    <t>Table 2: Aquaculture production by value, EU-28, Iceland, Norway and Turkey, 2008 and 2015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</si>
  <si>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Eurostat, fish_aq2a and fish_ca_main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</si>
</sst>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_i"/>
    <numFmt numFmtId="165" formatCode="#,##0_i"/>
    <numFmt numFmtId="166" formatCode="0.0"/>
    <numFmt numFmtId="167" formatCode="_-* #,##0_-;\-* #,##0_-;_-* &quot;-&quot;??_-;_-@_-"/>
    <numFmt numFmtId="168" formatCode="#,##0.0"/>
    <numFmt numFmtId="169" formatCode="#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4"/>
      <color rgb="FF245794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1"/>
      <name val="Arial"/>
      <family val="2"/>
    </font>
    <font>
      <b/>
      <sz val="20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color rgb="FF000000"/>
      <name val="Verdana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2" borderId="1">
      <alignment horizontal="left" vertical="center"/>
      <protection/>
    </xf>
    <xf numFmtId="0" fontId="2" fillId="3" borderId="2">
      <alignment horizontal="center" vertical="center" wrapText="1"/>
      <protection/>
    </xf>
    <xf numFmtId="0" fontId="2" fillId="4" borderId="3">
      <alignment vertical="center" wrapText="1"/>
      <protection locked="0"/>
    </xf>
    <xf numFmtId="4" fontId="2" fillId="0" borderId="4">
      <alignment vertical="center"/>
      <protection/>
    </xf>
    <xf numFmtId="0" fontId="6" fillId="0" borderId="0" applyNumberFormat="0" applyFill="0" applyProtection="0">
      <alignment horizontal="left" indent="1"/>
    </xf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 wrapText="1"/>
      <protection/>
    </xf>
    <xf numFmtId="49" fontId="2" fillId="0" borderId="0">
      <alignment vertical="top" wrapText="1"/>
      <protection/>
    </xf>
    <xf numFmtId="0" fontId="11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5" borderId="5" xfId="2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left"/>
    </xf>
    <xf numFmtId="165" fontId="2" fillId="0" borderId="0" xfId="2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2" fillId="0" borderId="0" xfId="0" applyNumberFormat="1" applyFont="1"/>
    <xf numFmtId="0" fontId="3" fillId="5" borderId="0" xfId="0" applyFont="1" applyFill="1" applyBorder="1" applyAlignment="1">
      <alignment horizontal="left"/>
    </xf>
    <xf numFmtId="166" fontId="2" fillId="5" borderId="0" xfId="0" applyNumberFormat="1" applyFont="1" applyFill="1" applyBorder="1"/>
    <xf numFmtId="0" fontId="3" fillId="0" borderId="6" xfId="0" applyFont="1" applyBorder="1" applyAlignment="1">
      <alignment horizontal="left"/>
    </xf>
    <xf numFmtId="166" fontId="2" fillId="0" borderId="6" xfId="0" applyNumberFormat="1" applyFont="1" applyBorder="1"/>
    <xf numFmtId="0" fontId="3" fillId="0" borderId="7" xfId="0" applyFont="1" applyBorder="1" applyAlignment="1">
      <alignment horizontal="left"/>
    </xf>
    <xf numFmtId="166" fontId="2" fillId="0" borderId="7" xfId="0" applyNumberFormat="1" applyFont="1" applyBorder="1"/>
    <xf numFmtId="0" fontId="3" fillId="0" borderId="8" xfId="0" applyFont="1" applyBorder="1" applyAlignment="1">
      <alignment horizontal="left"/>
    </xf>
    <xf numFmtId="166" fontId="2" fillId="0" borderId="8" xfId="0" applyNumberFormat="1" applyFont="1" applyBorder="1"/>
    <xf numFmtId="0" fontId="3" fillId="0" borderId="9" xfId="0" applyFont="1" applyBorder="1" applyAlignment="1">
      <alignment horizontal="left"/>
    </xf>
    <xf numFmtId="166" fontId="2" fillId="0" borderId="9" xfId="0" applyNumberFormat="1" applyFont="1" applyBorder="1"/>
    <xf numFmtId="165" fontId="2" fillId="5" borderId="0" xfId="20" applyNumberFormat="1" applyFont="1" applyFill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165" fontId="2" fillId="0" borderId="7" xfId="20" applyNumberFormat="1" applyFont="1" applyBorder="1" applyAlignment="1">
      <alignment horizontal="right"/>
    </xf>
    <xf numFmtId="165" fontId="2" fillId="0" borderId="11" xfId="20" applyNumberFormat="1" applyFont="1" applyBorder="1" applyAlignment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12" xfId="20" applyNumberFormat="1" applyFont="1" applyBorder="1" applyAlignment="1">
      <alignment horizontal="right"/>
    </xf>
    <xf numFmtId="165" fontId="2" fillId="0" borderId="9" xfId="20" applyNumberFormat="1" applyFont="1" applyBorder="1" applyAlignment="1">
      <alignment horizontal="right"/>
    </xf>
    <xf numFmtId="165" fontId="2" fillId="0" borderId="13" xfId="20" applyNumberFormat="1" applyFont="1" applyBorder="1" applyAlignment="1">
      <alignment horizontal="right"/>
    </xf>
    <xf numFmtId="166" fontId="2" fillId="0" borderId="7" xfId="0" applyNumberFormat="1" applyFont="1" applyFill="1" applyBorder="1"/>
    <xf numFmtId="165" fontId="2" fillId="0" borderId="9" xfId="20" applyNumberFormat="1" applyFont="1" applyFill="1" applyBorder="1" applyAlignment="1">
      <alignment horizontal="right"/>
    </xf>
    <xf numFmtId="166" fontId="2" fillId="0" borderId="9" xfId="0" applyNumberFormat="1" applyFont="1" applyFill="1" applyBorder="1"/>
    <xf numFmtId="0" fontId="2" fillId="0" borderId="7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0" xfId="20" applyFont="1" applyAlignment="1">
      <alignment horizontal="right"/>
    </xf>
    <xf numFmtId="164" fontId="2" fillId="0" borderId="0" xfId="0" applyNumberFormat="1" applyFont="1"/>
    <xf numFmtId="164" fontId="2" fillId="0" borderId="7" xfId="20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0" fontId="2" fillId="0" borderId="0" xfId="0" applyFont="1" applyFill="1"/>
    <xf numFmtId="166" fontId="2" fillId="0" borderId="0" xfId="0" applyNumberFormat="1" applyFont="1" applyFill="1"/>
    <xf numFmtId="165" fontId="3" fillId="0" borderId="9" xfId="20" applyNumberFormat="1" applyFont="1" applyBorder="1" applyAlignment="1">
      <alignment horizontal="left"/>
    </xf>
    <xf numFmtId="165" fontId="3" fillId="0" borderId="0" xfId="20" applyNumberFormat="1" applyFont="1" applyBorder="1" applyAlignment="1">
      <alignment horizontal="left"/>
    </xf>
    <xf numFmtId="0" fontId="4" fillId="0" borderId="0" xfId="36" applyNumberFormat="1" applyFont="1" applyFill="1" applyBorder="1" applyAlignment="1">
      <alignment/>
      <protection/>
    </xf>
    <xf numFmtId="0" fontId="4" fillId="0" borderId="0" xfId="36" applyFont="1">
      <alignment/>
      <protection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165" fontId="2" fillId="0" borderId="16" xfId="20" applyNumberFormat="1" applyFont="1" applyBorder="1" applyAlignment="1">
      <alignment horizontal="right"/>
    </xf>
    <xf numFmtId="166" fontId="2" fillId="0" borderId="16" xfId="0" applyNumberFormat="1" applyFont="1" applyBorder="1"/>
    <xf numFmtId="165" fontId="2" fillId="0" borderId="17" xfId="2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65" fontId="2" fillId="0" borderId="14" xfId="20" applyNumberFormat="1" applyFont="1" applyBorder="1" applyAlignment="1">
      <alignment horizontal="right"/>
    </xf>
    <xf numFmtId="166" fontId="2" fillId="0" borderId="14" xfId="0" applyNumberFormat="1" applyFont="1" applyBorder="1"/>
    <xf numFmtId="165" fontId="2" fillId="0" borderId="15" xfId="20" applyNumberFormat="1" applyFont="1" applyBorder="1" applyAlignment="1">
      <alignment horizontal="right"/>
    </xf>
    <xf numFmtId="165" fontId="3" fillId="0" borderId="16" xfId="20" applyNumberFormat="1" applyFont="1" applyBorder="1" applyAlignment="1">
      <alignment horizontal="left"/>
    </xf>
    <xf numFmtId="165" fontId="3" fillId="0" borderId="7" xfId="20" applyNumberFormat="1" applyFont="1" applyBorder="1" applyAlignment="1">
      <alignment horizontal="left"/>
    </xf>
    <xf numFmtId="165" fontId="3" fillId="0" borderId="8" xfId="20" applyNumberFormat="1" applyFont="1" applyBorder="1" applyAlignment="1">
      <alignment horizontal="left"/>
    </xf>
    <xf numFmtId="165" fontId="3" fillId="0" borderId="14" xfId="20" applyNumberFormat="1" applyFont="1" applyBorder="1" applyAlignment="1">
      <alignment horizontal="left"/>
    </xf>
    <xf numFmtId="0" fontId="4" fillId="0" borderId="0" xfId="36" applyFont="1" applyAlignment="1">
      <alignment horizontal="left"/>
      <protection/>
    </xf>
    <xf numFmtId="166" fontId="4" fillId="0" borderId="0" xfId="36" applyNumberFormat="1" applyFont="1">
      <alignment/>
      <protection/>
    </xf>
    <xf numFmtId="0" fontId="3" fillId="6" borderId="18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 wrapText="1"/>
    </xf>
    <xf numFmtId="0" fontId="2" fillId="0" borderId="6" xfId="0" applyFont="1" applyBorder="1"/>
    <xf numFmtId="164" fontId="2" fillId="0" borderId="6" xfId="20" applyFont="1" applyBorder="1" applyAlignment="1">
      <alignment horizontal="right"/>
    </xf>
    <xf numFmtId="0" fontId="2" fillId="0" borderId="10" xfId="0" applyFont="1" applyBorder="1"/>
    <xf numFmtId="165" fontId="2" fillId="0" borderId="0" xfId="20" applyNumberFormat="1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" fillId="0" borderId="12" xfId="0" applyFont="1" applyBorder="1"/>
    <xf numFmtId="0" fontId="14" fillId="0" borderId="0" xfId="0" applyFont="1" applyAlignment="1">
      <alignment horizontal="left"/>
    </xf>
    <xf numFmtId="165" fontId="14" fillId="0" borderId="11" xfId="20" applyNumberFormat="1" applyFont="1" applyFill="1" applyBorder="1" applyAlignment="1">
      <alignment horizontal="right"/>
    </xf>
    <xf numFmtId="165" fontId="2" fillId="0" borderId="11" xfId="20" applyNumberFormat="1" applyFont="1" applyFill="1" applyBorder="1" applyAlignment="1">
      <alignment horizontal="right"/>
    </xf>
    <xf numFmtId="0" fontId="15" fillId="0" borderId="0" xfId="36" applyFont="1">
      <alignment/>
      <protection/>
    </xf>
    <xf numFmtId="165" fontId="13" fillId="5" borderId="5" xfId="20" applyNumberFormat="1" applyFont="1" applyFill="1" applyBorder="1" applyAlignment="1">
      <alignment horizontal="center"/>
    </xf>
    <xf numFmtId="165" fontId="3" fillId="5" borderId="5" xfId="20" applyNumberFormat="1" applyFont="1" applyFill="1" applyBorder="1" applyAlignment="1">
      <alignment horizontal="left"/>
    </xf>
    <xf numFmtId="0" fontId="3" fillId="6" borderId="20" xfId="0" applyFont="1" applyFill="1" applyBorder="1" applyAlignment="1">
      <alignment horizontal="center" wrapText="1"/>
    </xf>
    <xf numFmtId="165" fontId="3" fillId="5" borderId="21" xfId="20" applyNumberFormat="1" applyFont="1" applyFill="1" applyBorder="1" applyAlignment="1">
      <alignment horizontal="center"/>
    </xf>
    <xf numFmtId="0" fontId="14" fillId="0" borderId="0" xfId="0" applyFont="1"/>
    <xf numFmtId="164" fontId="2" fillId="0" borderId="7" xfId="20" applyNumberFormat="1" applyFont="1" applyBorder="1" applyAlignment="1">
      <alignment horizontal="right"/>
    </xf>
    <xf numFmtId="164" fontId="2" fillId="0" borderId="7" xfId="20" applyNumberFormat="1" applyFont="1" applyFill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5" fontId="2" fillId="0" borderId="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5" fontId="2" fillId="0" borderId="22" xfId="20" applyNumberFormat="1" applyFont="1" applyBorder="1" applyAlignment="1">
      <alignment horizontal="right"/>
    </xf>
    <xf numFmtId="164" fontId="2" fillId="0" borderId="9" xfId="20" applyNumberFormat="1" applyFont="1" applyBorder="1" applyAlignment="1">
      <alignment horizontal="right"/>
    </xf>
    <xf numFmtId="0" fontId="16" fillId="0" borderId="0" xfId="36" applyFont="1" applyAlignment="1">
      <alignment horizontal="left"/>
      <protection/>
    </xf>
    <xf numFmtId="165" fontId="2" fillId="0" borderId="23" xfId="20" applyNumberFormat="1" applyFont="1" applyBorder="1" applyAlignment="1">
      <alignment horizontal="right"/>
    </xf>
    <xf numFmtId="165" fontId="2" fillId="0" borderId="24" xfId="20" applyNumberFormat="1" applyFont="1" applyBorder="1" applyAlignment="1">
      <alignment horizontal="right"/>
    </xf>
    <xf numFmtId="165" fontId="2" fillId="0" borderId="25" xfId="20" applyNumberFormat="1" applyFont="1" applyBorder="1" applyAlignment="1">
      <alignment horizontal="right"/>
    </xf>
    <xf numFmtId="165" fontId="2" fillId="0" borderId="26" xfId="20" applyNumberFormat="1" applyFont="1" applyBorder="1" applyAlignment="1">
      <alignment horizontal="right"/>
    </xf>
    <xf numFmtId="165" fontId="2" fillId="0" borderId="27" xfId="20" applyNumberFormat="1" applyFont="1" applyBorder="1" applyAlignment="1">
      <alignment horizontal="right"/>
    </xf>
    <xf numFmtId="165" fontId="2" fillId="0" borderId="28" xfId="20" applyNumberFormat="1" applyFont="1" applyBorder="1" applyAlignment="1">
      <alignment horizontal="right"/>
    </xf>
    <xf numFmtId="165" fontId="2" fillId="0" borderId="5" xfId="20" applyNumberFormat="1" applyFont="1" applyBorder="1" applyAlignment="1">
      <alignment horizontal="right"/>
    </xf>
    <xf numFmtId="164" fontId="2" fillId="0" borderId="0" xfId="20" applyNumberFormat="1" applyFont="1" applyAlignment="1">
      <alignment horizontal="right"/>
    </xf>
    <xf numFmtId="165" fontId="2" fillId="0" borderId="0" xfId="0" applyNumberFormat="1" applyFont="1"/>
    <xf numFmtId="166" fontId="3" fillId="5" borderId="29" xfId="0" applyNumberFormat="1" applyFont="1" applyFill="1" applyBorder="1" applyAlignment="1">
      <alignment horizontal="right"/>
    </xf>
    <xf numFmtId="165" fontId="3" fillId="0" borderId="6" xfId="20" applyNumberFormat="1" applyFont="1" applyBorder="1" applyAlignment="1">
      <alignment horizontal="left"/>
    </xf>
    <xf numFmtId="164" fontId="2" fillId="0" borderId="6" xfId="20" applyNumberFormat="1" applyFont="1" applyBorder="1" applyAlignment="1">
      <alignment horizontal="right"/>
    </xf>
    <xf numFmtId="0" fontId="3" fillId="6" borderId="1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" fontId="2" fillId="0" borderId="0" xfId="0" applyNumberFormat="1" applyFont="1"/>
    <xf numFmtId="3" fontId="4" fillId="7" borderId="0" xfId="0" applyNumberFormat="1" applyFont="1" applyFill="1" applyBorder="1" applyAlignment="1">
      <alignment/>
    </xf>
    <xf numFmtId="3" fontId="2" fillId="0" borderId="0" xfId="0" applyNumberFormat="1" applyFont="1"/>
    <xf numFmtId="3" fontId="2" fillId="7" borderId="0" xfId="20" applyNumberFormat="1" applyFont="1" applyFill="1" applyBorder="1" applyAlignment="1">
      <alignment horizontal="right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30" xfId="0" applyFont="1" applyFill="1" applyBorder="1" applyAlignment="1">
      <alignment horizontal="center" wrapText="1"/>
    </xf>
    <xf numFmtId="164" fontId="2" fillId="0" borderId="31" xfId="20" applyNumberFormat="1" applyFont="1" applyBorder="1" applyAlignment="1">
      <alignment horizontal="right"/>
    </xf>
    <xf numFmtId="164" fontId="2" fillId="0" borderId="32" xfId="20" applyNumberFormat="1" applyFont="1" applyBorder="1" applyAlignment="1">
      <alignment horizontal="right"/>
    </xf>
    <xf numFmtId="164" fontId="2" fillId="0" borderId="32" xfId="20" applyNumberFormat="1" applyFont="1" applyFill="1" applyBorder="1" applyAlignment="1">
      <alignment horizontal="right"/>
    </xf>
    <xf numFmtId="164" fontId="2" fillId="0" borderId="33" xfId="20" applyNumberFormat="1" applyFont="1" applyBorder="1" applyAlignment="1">
      <alignment horizontal="right"/>
    </xf>
    <xf numFmtId="164" fontId="2" fillId="0" borderId="29" xfId="20" applyNumberFormat="1" applyFont="1" applyBorder="1" applyAlignment="1">
      <alignment horizontal="right"/>
    </xf>
    <xf numFmtId="164" fontId="2" fillId="0" borderId="30" xfId="20" applyNumberFormat="1" applyFont="1" applyBorder="1" applyAlignment="1">
      <alignment horizontal="right"/>
    </xf>
    <xf numFmtId="165" fontId="2" fillId="0" borderId="33" xfId="20" applyNumberFormat="1" applyFont="1" applyFill="1" applyBorder="1" applyAlignment="1">
      <alignment horizontal="right"/>
    </xf>
    <xf numFmtId="165" fontId="3" fillId="5" borderId="22" xfId="20" applyNumberFormat="1" applyFont="1" applyFill="1" applyBorder="1" applyAlignment="1">
      <alignment horizontal="right"/>
    </xf>
    <xf numFmtId="165" fontId="2" fillId="0" borderId="13" xfId="2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165" fontId="16" fillId="5" borderId="28" xfId="20" applyNumberFormat="1" applyFont="1" applyFill="1" applyBorder="1" applyAlignment="1">
      <alignment horizontal="right" indent="1"/>
    </xf>
    <xf numFmtId="164" fontId="2" fillId="0" borderId="23" xfId="20" applyFont="1" applyFill="1" applyBorder="1" applyAlignment="1">
      <alignment horizontal="right" indent="1"/>
    </xf>
    <xf numFmtId="164" fontId="2" fillId="0" borderId="16" xfId="20" applyNumberFormat="1" applyFont="1" applyBorder="1" applyAlignment="1">
      <alignment horizontal="right" indent="1"/>
    </xf>
    <xf numFmtId="164" fontId="2" fillId="0" borderId="24" xfId="20" applyFont="1" applyFill="1" applyBorder="1" applyAlignment="1">
      <alignment horizontal="right" indent="1"/>
    </xf>
    <xf numFmtId="164" fontId="2" fillId="0" borderId="7" xfId="20" applyNumberFormat="1" applyFont="1" applyBorder="1" applyAlignment="1">
      <alignment horizontal="right" indent="1"/>
    </xf>
    <xf numFmtId="164" fontId="2" fillId="0" borderId="25" xfId="20" applyFont="1" applyFill="1" applyBorder="1" applyAlignment="1">
      <alignment horizontal="right" indent="1"/>
    </xf>
    <xf numFmtId="164" fontId="2" fillId="0" borderId="8" xfId="20" applyNumberFormat="1" applyFont="1" applyBorder="1" applyAlignment="1">
      <alignment horizontal="right" indent="1"/>
    </xf>
    <xf numFmtId="164" fontId="2" fillId="0" borderId="26" xfId="20" applyFont="1" applyFill="1" applyBorder="1" applyAlignment="1">
      <alignment horizontal="right" indent="1"/>
    </xf>
    <xf numFmtId="164" fontId="2" fillId="0" borderId="14" xfId="20" applyNumberFormat="1" applyFont="1" applyBorder="1" applyAlignment="1">
      <alignment horizontal="right" indent="1"/>
    </xf>
    <xf numFmtId="164" fontId="2" fillId="0" borderId="27" xfId="20" applyFont="1" applyFill="1" applyBorder="1" applyAlignment="1">
      <alignment horizontal="right" indent="1"/>
    </xf>
    <xf numFmtId="164" fontId="2" fillId="0" borderId="0" xfId="20" applyNumberFormat="1" applyFont="1" applyBorder="1" applyAlignment="1">
      <alignment horizontal="right" indent="1"/>
    </xf>
    <xf numFmtId="164" fontId="2" fillId="0" borderId="28" xfId="20" applyFont="1" applyFill="1" applyBorder="1" applyAlignment="1">
      <alignment horizontal="right" indent="1"/>
    </xf>
    <xf numFmtId="164" fontId="2" fillId="0" borderId="9" xfId="20" applyNumberFormat="1" applyFont="1" applyBorder="1" applyAlignment="1">
      <alignment horizontal="right" indent="1"/>
    </xf>
    <xf numFmtId="0" fontId="17" fillId="0" borderId="0" xfId="0" applyFont="1"/>
    <xf numFmtId="165" fontId="2" fillId="7" borderId="7" xfId="20" applyNumberFormat="1" applyFont="1" applyFill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165" fontId="4" fillId="0" borderId="0" xfId="20" applyNumberFormat="1" applyFont="1" applyBorder="1" applyAlignment="1">
      <alignment horizontal="right"/>
    </xf>
    <xf numFmtId="165" fontId="2" fillId="0" borderId="0" xfId="0" applyNumberFormat="1" applyFont="1" applyBorder="1"/>
    <xf numFmtId="167" fontId="18" fillId="0" borderId="0" xfId="18" applyNumberFormat="1" applyFont="1" applyBorder="1"/>
    <xf numFmtId="164" fontId="14" fillId="5" borderId="22" xfId="20" applyNumberFormat="1" applyFont="1" applyFill="1" applyBorder="1" applyAlignment="1">
      <alignment horizontal="right" indent="1"/>
    </xf>
    <xf numFmtId="164" fontId="2" fillId="0" borderId="0" xfId="0" applyNumberFormat="1" applyFont="1" applyBorder="1"/>
    <xf numFmtId="169" fontId="4" fillId="0" borderId="0" xfId="31" applyNumberFormat="1" applyFont="1" applyBorder="1" applyAlignment="1">
      <alignment vertical="center"/>
      <protection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5" fontId="3" fillId="5" borderId="0" xfId="20" applyNumberFormat="1" applyFont="1" applyFill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5" fontId="16" fillId="5" borderId="9" xfId="20" applyNumberFormat="1" applyFont="1" applyFill="1" applyBorder="1" applyAlignment="1">
      <alignment horizontal="right" indent="1"/>
    </xf>
    <xf numFmtId="164" fontId="4" fillId="0" borderId="7" xfId="20" applyNumberFormat="1" applyFont="1" applyBorder="1" applyAlignment="1">
      <alignment horizontal="right" indent="1"/>
    </xf>
    <xf numFmtId="0" fontId="3" fillId="6" borderId="1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Banner" xfId="21"/>
    <cellStyle name="Column header" xfId="22"/>
    <cellStyle name="Criteria" xfId="23"/>
    <cellStyle name="Data" xfId="24"/>
    <cellStyle name="Heading 1 2" xfId="25"/>
    <cellStyle name="Heading 2 2" xfId="26"/>
    <cellStyle name="Heading 3 2" xfId="27"/>
    <cellStyle name="Heading 4 2" xfId="28"/>
    <cellStyle name="Normal 2" xfId="29"/>
    <cellStyle name="Normal 3" xfId="30"/>
    <cellStyle name="Normal 4" xfId="31"/>
    <cellStyle name="Report" xfId="32"/>
    <cellStyle name="Sub-Title" xfId="33"/>
    <cellStyle name="Title 2" xfId="34"/>
    <cellStyle name="Normal 5" xfId="35"/>
    <cellStyle name="Normal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5"/>
          <c:y val="0.1395"/>
          <c:w val="0.62775"/>
          <c:h val="0.65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0.0\ 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1'!$C$39:$C$40</c:f>
              <c:strCache/>
            </c:strRef>
          </c:cat>
          <c:val>
            <c:numRef>
              <c:f>'Figure 1'!$D$39:$D$40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2'!$D$42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2'!$C$43:$C$44</c:f>
              <c:strCache/>
            </c:strRef>
          </c:cat>
          <c:val>
            <c:numRef>
              <c:f>'Figure 2'!$D$43:$D$44</c:f>
              <c:numCache/>
            </c:numRef>
          </c:val>
        </c:ser>
        <c:ser>
          <c:idx val="1"/>
          <c:order val="1"/>
          <c:tx>
            <c:strRef>
              <c:f>'Figure 2'!$E$42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2'!$C$43:$C$44</c:f>
              <c:strCache/>
            </c:strRef>
          </c:cat>
          <c:val>
            <c:numRef>
              <c:f>'Figure 2'!$E$43:$E$44</c:f>
              <c:numCache/>
            </c:numRef>
          </c:val>
        </c:ser>
        <c:overlap val="100"/>
        <c:axId val="61855898"/>
        <c:axId val="19832171"/>
      </c:barChart>
      <c:catAx>
        <c:axId val="6185589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8558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1085"/>
          <c:w val="0.928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3'!$B$44</c:f>
              <c:strCache>
                <c:ptCount val="1"/>
                <c:pt idx="0">
                  <c:v>Norway (EUR) 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3'!$C$44:$J$44</c:f>
              <c:numCache/>
            </c:numRef>
          </c:val>
          <c:smooth val="0"/>
        </c:ser>
        <c:ser>
          <c:idx val="1"/>
          <c:order val="1"/>
          <c:tx>
            <c:strRef>
              <c:f>'Figure 3'!$B$45</c:f>
              <c:strCache>
                <c:ptCount val="1"/>
                <c:pt idx="0">
                  <c:v>Norway (tonnes)  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3'!$C$45:$J$45</c:f>
              <c:numCache/>
            </c:numRef>
          </c:val>
          <c:smooth val="0"/>
        </c:ser>
        <c:ser>
          <c:idx val="2"/>
          <c:order val="2"/>
          <c:tx>
            <c:strRef>
              <c:f>'Figure 3'!$B$46</c:f>
              <c:strCache>
                <c:ptCount val="1"/>
                <c:pt idx="0">
                  <c:v>EU-28 (EUR)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3'!$C$46:$J$46</c:f>
              <c:numCache/>
            </c:numRef>
          </c:val>
          <c:smooth val="0"/>
        </c:ser>
        <c:ser>
          <c:idx val="4"/>
          <c:order val="3"/>
          <c:tx>
            <c:strRef>
              <c:f>'Figure 3'!$B$47</c:f>
              <c:strCache>
                <c:ptCount val="1"/>
                <c:pt idx="0">
                  <c:v>EU-28 (tonnes)  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3'!$C$47:$J$47</c:f>
              <c:numCache/>
            </c:numRef>
          </c:val>
          <c:smooth val="0"/>
        </c:ser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7181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342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Diadromous fish
29.7 %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31"/>
                  <c:y val="0.05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Marine fish
14.3 %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125"/>
                  <c:y val="0.15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Freshwater fish
7.2 %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1025"/>
                  <c:y val="0.08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Molluscs
47.0 %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125"/>
                  <c:y val="-0.15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1.8 %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4'!$D$37:$H$37</c:f>
              <c:strCache/>
            </c:strRef>
          </c:cat>
          <c:val>
            <c:numRef>
              <c:f>'Figure 4'!$D$38:$H$38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Diadromous fish
37.8 %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.1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Marine fish
28.1 %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65"/>
                  <c:y val="0.09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Freshwater fish
4.5 %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6"/>
                  <c:y val="-0.1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Molluscs
23.2 %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14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6.4 %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5'!$D$34:$H$34</c:f>
              <c:strCache/>
            </c:strRef>
          </c:cat>
          <c:val>
            <c:numRef>
              <c:f>'Figure 5'!$D$35:$H$35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'[2]%'!$C$94:$C$103</c:f>
              <c:strCache>
                <c:ptCount val="10"/>
                <c:pt idx="0">
                  <c:v>Atlantic bluefin tuna </c:v>
                </c:pt>
                <c:pt idx="1">
                  <c:v>Japanese carpet shell </c:v>
                </c:pt>
                <c:pt idx="2">
                  <c:v>Common carp </c:v>
                </c:pt>
                <c:pt idx="3">
                  <c:v>European seabass </c:v>
                </c:pt>
                <c:pt idx="4">
                  <c:v>Pacific cupped oyster </c:v>
                </c:pt>
                <c:pt idx="5">
                  <c:v>Gilthead seabream </c:v>
                </c:pt>
                <c:pt idx="6">
                  <c:v>Blue mussel </c:v>
                </c:pt>
                <c:pt idx="7">
                  <c:v>Rainbow trout </c:v>
                </c:pt>
                <c:pt idx="8">
                  <c:v>Atlantic salmon </c:v>
                </c:pt>
                <c:pt idx="9">
                  <c:v>Mediterranean mussel </c:v>
                </c:pt>
              </c:strCache>
            </c:strRef>
          </c:cat>
          <c:val>
            <c:numRef>
              <c:f>'[2]%'!$D$94:$D$103</c:f>
              <c:numCache>
                <c:formatCode>General</c:formatCode>
                <c:ptCount val="10"/>
                <c:pt idx="0">
                  <c:v>0.9</c:v>
                </c:pt>
                <c:pt idx="1">
                  <c:v>2.8024330686945333</c:v>
                </c:pt>
                <c:pt idx="2">
                  <c:v>5.006002205074488</c:v>
                </c:pt>
                <c:pt idx="3">
                  <c:v>5.0067932739469105</c:v>
                </c:pt>
                <c:pt idx="4">
                  <c:v>6.672017246421234</c:v>
                </c:pt>
                <c:pt idx="5">
                  <c:v>6.8751099817694215</c:v>
                </c:pt>
                <c:pt idx="6">
                  <c:v>9.180550231993545</c:v>
                </c:pt>
                <c:pt idx="7">
                  <c:v>13.253858240458063</c:v>
                </c:pt>
                <c:pt idx="8">
                  <c:v>15.130233612476399</c:v>
                </c:pt>
                <c:pt idx="9">
                  <c:v>25.09915796357596</c:v>
                </c:pt>
              </c:numCache>
            </c:numRef>
          </c:val>
        </c:ser>
        <c:axId val="29246990"/>
        <c:axId val="61896319"/>
      </c:barChart>
      <c:catAx>
        <c:axId val="2924699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469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7'!$B$32:$B$41</c:f>
              <c:strCache/>
            </c:strRef>
          </c:cat>
          <c:val>
            <c:numRef>
              <c:f>'Figure 7'!$C$32:$C$41</c:f>
              <c:numCache/>
            </c:numRef>
          </c:val>
        </c:ser>
        <c:axId val="20195960"/>
        <c:axId val="47545913"/>
      </c:barChart>
      <c:catAx>
        <c:axId val="2019596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  <c:max val="25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959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0.44475</cdr:y>
    </cdr:from>
    <cdr:to>
      <cdr:x>0.51375</cdr:x>
      <cdr:y>0.61875</cdr:y>
    </cdr:to>
    <cdr:sp macro="" textlink="">
      <cdr:nvSpPr>
        <cdr:cNvPr id="2" name="TextBox 1"/>
        <cdr:cNvSpPr txBox="1"/>
      </cdr:nvSpPr>
      <cdr:spPr>
        <a:xfrm>
          <a:off x="2324100" y="2143125"/>
          <a:ext cx="552450" cy="838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0.37625</cdr:x>
      <cdr:y>0.4635</cdr:y>
    </cdr:from>
    <cdr:to>
      <cdr:x>0.52875</cdr:x>
      <cdr:y>0.616</cdr:y>
    </cdr:to>
    <cdr:sp macro="" textlink="">
      <cdr:nvSpPr>
        <cdr:cNvPr id="3" name="TextBox 2"/>
        <cdr:cNvSpPr txBox="1"/>
      </cdr:nvSpPr>
      <cdr:spPr>
        <a:xfrm>
          <a:off x="2105025" y="2238375"/>
          <a:ext cx="857250" cy="733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0.3825</cdr:x>
      <cdr:y>0.45125</cdr:y>
    </cdr:from>
    <cdr:to>
      <cdr:x>0.525</cdr:x>
      <cdr:y>0.616</cdr:y>
    </cdr:to>
    <cdr:sp macro="" textlink="">
      <cdr:nvSpPr>
        <cdr:cNvPr id="4" name="TextBox 3"/>
        <cdr:cNvSpPr txBox="1"/>
      </cdr:nvSpPr>
      <cdr:spPr>
        <a:xfrm>
          <a:off x="2143125" y="2181225"/>
          <a:ext cx="800100" cy="800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10</xdr:col>
      <xdr:colOff>19050</xdr:colOff>
      <xdr:row>21</xdr:row>
      <xdr:rowOff>114300</xdr:rowOff>
    </xdr:to>
    <xdr:graphicFrame macro="">
      <xdr:nvGraphicFramePr>
        <xdr:cNvPr id="3" name="Chart 2"/>
        <xdr:cNvGraphicFramePr/>
      </xdr:nvGraphicFramePr>
      <xdr:xfrm>
        <a:off x="619125" y="495300"/>
        <a:ext cx="82867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0</xdr:rowOff>
    </xdr:from>
    <xdr:to>
      <xdr:col>11</xdr:col>
      <xdr:colOff>38100</xdr:colOff>
      <xdr:row>30</xdr:row>
      <xdr:rowOff>0</xdr:rowOff>
    </xdr:to>
    <xdr:graphicFrame macro="">
      <xdr:nvGraphicFramePr>
        <xdr:cNvPr id="4" name="Chart 3"/>
        <xdr:cNvGraphicFramePr/>
      </xdr:nvGraphicFramePr>
      <xdr:xfrm>
        <a:off x="1095375" y="62865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13</xdr:row>
      <xdr:rowOff>95250</xdr:rowOff>
    </xdr:from>
    <xdr:to>
      <xdr:col>6</xdr:col>
      <xdr:colOff>495300</xdr:colOff>
      <xdr:row>18</xdr:row>
      <xdr:rowOff>114300</xdr:rowOff>
    </xdr:to>
    <xdr:sp macro="" textlink="">
      <xdr:nvSpPr>
        <xdr:cNvPr id="5" name="TextBox 4"/>
        <xdr:cNvSpPr txBox="1"/>
      </xdr:nvSpPr>
      <xdr:spPr>
        <a:xfrm>
          <a:off x="3238500" y="2400300"/>
          <a:ext cx="971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/>
            <a:t>EU-28 </a:t>
          </a:r>
        </a:p>
        <a:p>
          <a:pPr algn="ctr"/>
          <a:r>
            <a:rPr lang="en-GB" sz="1000" b="1"/>
            <a:t>Total fisheries </a:t>
          </a:r>
        </a:p>
        <a:p>
          <a:pPr algn="ctr"/>
          <a:r>
            <a:rPr lang="en-GB" sz="1000" b="1"/>
            <a:t>6.4 </a:t>
          </a:r>
        </a:p>
        <a:p>
          <a:pPr algn="ctr"/>
          <a:r>
            <a:rPr lang="en-GB" sz="1000" b="0"/>
            <a:t>million tonnes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12</xdr:col>
      <xdr:colOff>161925</xdr:colOff>
      <xdr:row>33</xdr:row>
      <xdr:rowOff>57150</xdr:rowOff>
    </xdr:to>
    <xdr:graphicFrame macro="">
      <xdr:nvGraphicFramePr>
        <xdr:cNvPr id="4" name="Chart 3"/>
        <xdr:cNvGraphicFramePr/>
      </xdr:nvGraphicFramePr>
      <xdr:xfrm>
        <a:off x="590550" y="533400"/>
        <a:ext cx="83153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12</xdr:col>
      <xdr:colOff>561975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1724025" y="533400"/>
        <a:ext cx="6457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0.3895</cdr:y>
    </cdr:from>
    <cdr:to>
      <cdr:x>0.6025</cdr:x>
      <cdr:y>0.577</cdr:y>
    </cdr:to>
    <cdr:sp macro="" textlink="">
      <cdr:nvSpPr>
        <cdr:cNvPr id="2" name="TextBox 1"/>
        <cdr:cNvSpPr txBox="1"/>
      </cdr:nvSpPr>
      <cdr:spPr>
        <a:xfrm>
          <a:off x="3686175" y="2076450"/>
          <a:ext cx="1866900" cy="100012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n-GB" sz="1100" b="1"/>
            <a:t>Total volume 2014 </a:t>
          </a:r>
        </a:p>
        <a:p>
          <a:pPr algn="ctr"/>
          <a:r>
            <a:rPr lang="en-GB" sz="1100" b="1"/>
            <a:t>1 250 207 tonnes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4</xdr:row>
      <xdr:rowOff>66675</xdr:rowOff>
    </xdr:from>
    <xdr:to>
      <xdr:col>10</xdr:col>
      <xdr:colOff>561975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1266825" y="781050"/>
        <a:ext cx="92297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0.3895</cdr:y>
    </cdr:from>
    <cdr:to>
      <cdr:x>0.59875</cdr:x>
      <cdr:y>0.5895</cdr:y>
    </cdr:to>
    <cdr:sp macro="" textlink="">
      <cdr:nvSpPr>
        <cdr:cNvPr id="2" name="TextBox 1"/>
        <cdr:cNvSpPr txBox="1"/>
      </cdr:nvSpPr>
      <cdr:spPr>
        <a:xfrm>
          <a:off x="3733800" y="1762125"/>
          <a:ext cx="1876425" cy="90487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n-GB" sz="1100" b="1"/>
            <a:t>Total value 2014</a:t>
          </a:r>
        </a:p>
        <a:p>
          <a:pPr algn="ctr"/>
          <a:r>
            <a:rPr lang="en-GB" sz="1100" b="1"/>
            <a:t>Million EUR 3</a:t>
          </a:r>
          <a:r>
            <a:rPr lang="en-GB" sz="1100" b="1" baseline="0"/>
            <a:t/>
          </a:r>
          <a:r>
            <a:rPr lang="en-GB" sz="1100" b="1"/>
            <a:t>891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13</xdr:col>
      <xdr:colOff>342900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28650" y="523875"/>
        <a:ext cx="9382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57150</xdr:rowOff>
    </xdr:from>
    <xdr:to>
      <xdr:col>9</xdr:col>
      <xdr:colOff>590550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581025" y="533400"/>
        <a:ext cx="8401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ccant\AppData\Local\Microsoft\Windows\Temporary%20Internet%20Files\Content.Outlook\0Q8MQ3X3\AQ2A_EUROBASE_v3_20170622_1633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fish_aq2a_1_ALL-Species_ALLCountr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ETUP"/>
      <sheetName val="PIVOT"/>
      <sheetName val="DATA"/>
      <sheetName val="VOLUME"/>
      <sheetName val="VOL_HIST"/>
      <sheetName val="CHART_VOL"/>
      <sheetName val="DASHBOARD"/>
      <sheetName val="ASFIS"/>
      <sheetName val="SPECIES"/>
      <sheetName val="DIVISIONS"/>
      <sheetName val="EUR"/>
      <sheetName val="CL_GEO3A"/>
      <sheetName val="CL_REGION"/>
      <sheetName val="CL_AQUAENV"/>
      <sheetName val="CL_AQUAMETH"/>
      <sheetName val="CL_OBS_STATUS"/>
      <sheetName val="CL_OBS_CONF"/>
      <sheetName val="Sheet1"/>
      <sheetName val="DETTAGLIO_update"/>
      <sheetName val="AQ2A_EUROBASE_v3_20170622_16331"/>
    </sheetNames>
    <sheetDataSet>
      <sheetData sheetId="0"/>
      <sheetData sheetId="1"/>
      <sheetData sheetId="2"/>
      <sheetData sheetId="3"/>
      <sheetData sheetId="4">
        <row r="3">
          <cell r="C3">
            <v>2014</v>
          </cell>
        </row>
      </sheetData>
      <sheetData sheetId="5">
        <row r="3">
          <cell r="C3" t="str">
            <v>AT</v>
          </cell>
        </row>
      </sheetData>
      <sheetData sheetId="6" refreshError="1"/>
      <sheetData sheetId="7">
        <row r="5">
          <cell r="AC5" t="str">
            <v>N/A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sh_aq2a_Label"/>
      <sheetName val="fish_aq2a_1_Data"/>
      <sheetName val="pivot"/>
      <sheetName val="tabella_TONNES_2014"/>
      <sheetName val="Finale tonnes by species"/>
      <sheetName val="Tab_EURO"/>
      <sheetName val="final-species_euro"/>
      <sheetName val="%"/>
      <sheetName val="Sheet4"/>
      <sheetName val="BASE DATI COMPLETA"/>
      <sheetName val="dettaglioXspecie"/>
      <sheetName val="deattglio_bis"/>
      <sheetName val="dati trout"/>
      <sheetName val="Sheet1"/>
      <sheetName val="Sheet2"/>
      <sheetName val="Sheet5"/>
      <sheetName val="SOLO MS solo10 specie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3">
          <cell r="F93" t="str">
            <v>EUROS</v>
          </cell>
        </row>
        <row r="94">
          <cell r="C94" t="str">
            <v>Atlantic bluefin tuna </v>
          </cell>
          <cell r="D94">
            <v>0.9</v>
          </cell>
        </row>
        <row r="95">
          <cell r="C95" t="str">
            <v>Japanese carpet shell </v>
          </cell>
          <cell r="D95">
            <v>2.8024330686945333</v>
          </cell>
        </row>
        <row r="96">
          <cell r="C96" t="str">
            <v>Common carp </v>
          </cell>
          <cell r="D96">
            <v>5.006002205074488</v>
          </cell>
        </row>
        <row r="97">
          <cell r="C97" t="str">
            <v>European seabass </v>
          </cell>
          <cell r="D97">
            <v>5.0067932739469105</v>
          </cell>
        </row>
        <row r="98">
          <cell r="C98" t="str">
            <v>Pacific cupped oyster </v>
          </cell>
          <cell r="D98">
            <v>6.672017246421234</v>
          </cell>
        </row>
        <row r="99">
          <cell r="C99" t="str">
            <v>Gilthead seabream </v>
          </cell>
          <cell r="D99">
            <v>6.8751099817694215</v>
          </cell>
        </row>
        <row r="100">
          <cell r="C100" t="str">
            <v>Blue mussel </v>
          </cell>
          <cell r="D100">
            <v>9.180550231993545</v>
          </cell>
        </row>
        <row r="101">
          <cell r="C101" t="str">
            <v>Rainbow trout </v>
          </cell>
          <cell r="D101">
            <v>13.253858240458063</v>
          </cell>
        </row>
        <row r="102">
          <cell r="C102" t="str">
            <v>Atlantic salmon </v>
          </cell>
          <cell r="D102">
            <v>15.130233612476399</v>
          </cell>
        </row>
        <row r="103">
          <cell r="C103" t="str">
            <v>Mediterranean mussel </v>
          </cell>
          <cell r="D103">
            <v>25.09915796357596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showGridLines="0" tabSelected="1" workbookViewId="0" topLeftCell="A1">
      <selection activeCell="H39" sqref="H39:I39"/>
    </sheetView>
  </sheetViews>
  <sheetFormatPr defaultColWidth="8.8515625" defaultRowHeight="15"/>
  <cols>
    <col min="1" max="2" width="8.8515625" style="1" customWidth="1"/>
    <col min="3" max="3" width="10.00390625" style="1" customWidth="1"/>
    <col min="4" max="5" width="8.8515625" style="1" customWidth="1"/>
    <col min="6" max="6" width="10.28125" style="1" bestFit="1" customWidth="1"/>
    <col min="7" max="14" width="8.8515625" style="1" customWidth="1"/>
    <col min="15" max="15" width="11.57421875" style="1" customWidth="1"/>
    <col min="16" max="16" width="12.57421875" style="1" customWidth="1"/>
    <col min="17" max="17" width="11.7109375" style="1" customWidth="1"/>
    <col min="18" max="18" width="12.00390625" style="1" customWidth="1"/>
    <col min="19" max="16384" width="8.8515625" style="1" customWidth="1"/>
  </cols>
  <sheetData>
    <row r="2" ht="15">
      <c r="C2" s="7" t="s">
        <v>89</v>
      </c>
    </row>
    <row r="3" ht="11.45">
      <c r="C3" s="45" t="s">
        <v>131</v>
      </c>
    </row>
    <row r="4" ht="11.45">
      <c r="R4" s="99"/>
    </row>
    <row r="14" ht="12"/>
    <row r="19" ht="12">
      <c r="U19" s="99"/>
    </row>
    <row r="31" ht="15">
      <c r="C31" s="66"/>
    </row>
    <row r="32" ht="12" customHeight="1">
      <c r="C32" s="66"/>
    </row>
    <row r="33" ht="16.5" customHeight="1">
      <c r="C33" s="45" t="s">
        <v>141</v>
      </c>
    </row>
    <row r="34" ht="15">
      <c r="B34" s="1" t="s">
        <v>74</v>
      </c>
    </row>
    <row r="35" ht="15">
      <c r="B35" s="44" t="s">
        <v>75</v>
      </c>
    </row>
    <row r="38" ht="15">
      <c r="B38" s="1">
        <v>2015</v>
      </c>
    </row>
    <row r="39" spans="2:5" ht="15">
      <c r="B39" s="1" t="s">
        <v>13</v>
      </c>
      <c r="C39" s="1" t="s">
        <v>49</v>
      </c>
      <c r="D39" s="100">
        <v>5144219</v>
      </c>
      <c r="E39" s="101">
        <f>D39+D40</f>
        <v>6404052</v>
      </c>
    </row>
    <row r="40" spans="2:4" ht="15">
      <c r="B40" s="1" t="s">
        <v>13</v>
      </c>
      <c r="C40" s="1" t="s">
        <v>50</v>
      </c>
      <c r="D40" s="102">
        <v>1259833</v>
      </c>
    </row>
    <row r="44" ht="15">
      <c r="D44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7"/>
  <sheetViews>
    <sheetView showGridLines="0" workbookViewId="0" topLeftCell="A4">
      <selection activeCell="F26" sqref="F26"/>
    </sheetView>
  </sheetViews>
  <sheetFormatPr defaultColWidth="9.140625" defaultRowHeight="15"/>
  <cols>
    <col min="1" max="1" width="9.140625" style="1" customWidth="1"/>
    <col min="2" max="2" width="19.140625" style="1" customWidth="1"/>
    <col min="3" max="7" width="9.140625" style="1" customWidth="1"/>
    <col min="8" max="8" width="37.57421875" style="1" customWidth="1"/>
    <col min="9" max="9" width="12.57421875" style="1" customWidth="1"/>
    <col min="10" max="16384" width="9.140625" style="1" customWidth="1"/>
  </cols>
  <sheetData>
    <row r="2" ht="15">
      <c r="B2" s="7" t="s">
        <v>112</v>
      </c>
    </row>
    <row r="3" ht="11.45">
      <c r="B3" s="45" t="s">
        <v>110</v>
      </c>
    </row>
    <row r="25" ht="11.45">
      <c r="B25" s="68" t="s">
        <v>101</v>
      </c>
    </row>
    <row r="28" ht="11.45">
      <c r="B28" s="1" t="s">
        <v>84</v>
      </c>
    </row>
    <row r="31" ht="11.45">
      <c r="C31" s="1" t="s">
        <v>86</v>
      </c>
    </row>
    <row r="32" spans="2:3" ht="11.45">
      <c r="B32" s="1" t="s">
        <v>60</v>
      </c>
      <c r="C32" s="35">
        <v>2.6785339946509836</v>
      </c>
    </row>
    <row r="33" spans="2:3" ht="15">
      <c r="B33" s="1" t="s">
        <v>59</v>
      </c>
      <c r="C33" s="35">
        <v>3.201742877368553</v>
      </c>
    </row>
    <row r="34" spans="2:3" ht="15">
      <c r="B34" s="1" t="s">
        <v>55</v>
      </c>
      <c r="C34" s="35">
        <v>4.140561448400582</v>
      </c>
    </row>
    <row r="35" spans="2:3" ht="15">
      <c r="B35" s="1" t="s">
        <v>61</v>
      </c>
      <c r="C35" s="35">
        <v>4.28780358032782</v>
      </c>
    </row>
    <row r="36" spans="2:3" ht="15">
      <c r="B36" s="1" t="s">
        <v>52</v>
      </c>
      <c r="C36" s="35">
        <v>4.8100063031489215</v>
      </c>
    </row>
    <row r="37" spans="2:3" ht="15">
      <c r="B37" s="1" t="s">
        <v>58</v>
      </c>
      <c r="C37" s="35">
        <v>9.49752644570592</v>
      </c>
    </row>
    <row r="38" spans="2:3" ht="15">
      <c r="B38" s="1" t="s">
        <v>57</v>
      </c>
      <c r="C38" s="35">
        <v>9.654861086094984</v>
      </c>
    </row>
    <row r="39" spans="2:3" ht="15">
      <c r="B39" s="1" t="s">
        <v>56</v>
      </c>
      <c r="C39" s="35">
        <v>11.128603714672819</v>
      </c>
    </row>
    <row r="40" spans="2:3" ht="15">
      <c r="B40" s="1" t="s">
        <v>54</v>
      </c>
      <c r="C40" s="35">
        <v>13.161319771210536</v>
      </c>
    </row>
    <row r="41" spans="2:3" ht="15">
      <c r="B41" s="1" t="s">
        <v>53</v>
      </c>
      <c r="C41" s="35">
        <v>24.448373633269142</v>
      </c>
    </row>
    <row r="42" ht="15">
      <c r="C42" s="36">
        <f>SUM(C32:C41)</f>
        <v>87.00933285485027</v>
      </c>
    </row>
    <row r="43" ht="15">
      <c r="C43" s="35"/>
    </row>
    <row r="44" ht="15">
      <c r="C44" s="35"/>
    </row>
    <row r="45" ht="15">
      <c r="C45" s="35"/>
    </row>
    <row r="46" ht="15">
      <c r="C46" s="35"/>
    </row>
    <row r="47" ht="15">
      <c r="C47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showGridLines="0" workbookViewId="0" topLeftCell="A1">
      <selection activeCell="E33" sqref="E33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14.28125" style="1" customWidth="1"/>
    <col min="4" max="4" width="7.7109375" style="1" customWidth="1"/>
    <col min="5" max="5" width="32.421875" style="1" customWidth="1"/>
    <col min="6" max="6" width="8.00390625" style="1" customWidth="1"/>
    <col min="7" max="7" width="14.421875" style="1" customWidth="1"/>
    <col min="8" max="8" width="6.8515625" style="1" customWidth="1"/>
    <col min="9" max="9" width="8.140625" style="1" customWidth="1"/>
    <col min="10" max="16384" width="9.140625" style="1" customWidth="1"/>
  </cols>
  <sheetData>
    <row r="3" ht="15">
      <c r="B3" s="7" t="s">
        <v>139</v>
      </c>
    </row>
    <row r="4" ht="11.45">
      <c r="B4" s="45" t="s">
        <v>127</v>
      </c>
    </row>
    <row r="5" spans="2:8" ht="27" customHeight="1">
      <c r="B5" s="60" t="s">
        <v>123</v>
      </c>
      <c r="C5" s="61" t="s">
        <v>128</v>
      </c>
      <c r="D5" s="60" t="s">
        <v>82</v>
      </c>
      <c r="E5" s="61" t="s">
        <v>63</v>
      </c>
      <c r="F5" s="60" t="s">
        <v>82</v>
      </c>
      <c r="G5" s="61" t="s">
        <v>129</v>
      </c>
      <c r="H5" s="60" t="s">
        <v>82</v>
      </c>
    </row>
    <row r="6" spans="2:8" ht="11.45">
      <c r="B6" s="62" t="s">
        <v>113</v>
      </c>
      <c r="C6" s="64" t="s">
        <v>64</v>
      </c>
      <c r="D6" s="63">
        <v>99.6</v>
      </c>
      <c r="E6" s="64" t="s">
        <v>124</v>
      </c>
      <c r="F6" s="63">
        <v>68.9</v>
      </c>
      <c r="G6" s="64" t="s">
        <v>22</v>
      </c>
      <c r="H6" s="63">
        <v>70.3</v>
      </c>
    </row>
    <row r="7" spans="2:8" ht="11.45">
      <c r="B7" s="31" t="s">
        <v>114</v>
      </c>
      <c r="C7" s="32" t="s">
        <v>65</v>
      </c>
      <c r="D7" s="37">
        <v>99.8</v>
      </c>
      <c r="E7" s="32" t="s">
        <v>124</v>
      </c>
      <c r="F7" s="37">
        <v>99.8</v>
      </c>
      <c r="G7" s="32" t="s">
        <v>40</v>
      </c>
      <c r="H7" s="37">
        <v>94.8</v>
      </c>
    </row>
    <row r="8" spans="2:8" ht="11.45">
      <c r="B8" s="31" t="s">
        <v>115</v>
      </c>
      <c r="C8" s="32" t="s">
        <v>66</v>
      </c>
      <c r="D8" s="37">
        <v>64.9</v>
      </c>
      <c r="E8" s="32" t="s">
        <v>125</v>
      </c>
      <c r="F8" s="37">
        <v>85</v>
      </c>
      <c r="G8" s="32" t="s">
        <v>25</v>
      </c>
      <c r="H8" s="37">
        <v>17.9</v>
      </c>
    </row>
    <row r="9" spans="2:8" ht="11.45">
      <c r="B9" s="31" t="s">
        <v>116</v>
      </c>
      <c r="C9" s="32" t="s">
        <v>64</v>
      </c>
      <c r="D9" s="37">
        <v>50.7</v>
      </c>
      <c r="E9" s="32" t="s">
        <v>124</v>
      </c>
      <c r="F9" s="37">
        <v>99.6</v>
      </c>
      <c r="G9" s="32" t="s">
        <v>31</v>
      </c>
      <c r="H9" s="37">
        <v>45.1</v>
      </c>
    </row>
    <row r="10" spans="2:8" ht="11.45">
      <c r="B10" s="31" t="s">
        <v>117</v>
      </c>
      <c r="C10" s="32" t="s">
        <v>65</v>
      </c>
      <c r="D10" s="37">
        <v>93.1</v>
      </c>
      <c r="E10" s="32" t="s">
        <v>126</v>
      </c>
      <c r="F10" s="37">
        <v>93.2</v>
      </c>
      <c r="G10" s="32" t="s">
        <v>21</v>
      </c>
      <c r="H10" s="37">
        <v>58.8</v>
      </c>
    </row>
    <row r="11" spans="2:8" ht="11.45">
      <c r="B11" s="31" t="s">
        <v>118</v>
      </c>
      <c r="C11" s="32" t="s">
        <v>64</v>
      </c>
      <c r="D11" s="37">
        <v>54.6</v>
      </c>
      <c r="E11" s="32" t="s">
        <v>124</v>
      </c>
      <c r="F11" s="37">
        <v>94.2</v>
      </c>
      <c r="G11" s="32" t="s">
        <v>23</v>
      </c>
      <c r="H11" s="37">
        <v>87.4</v>
      </c>
    </row>
    <row r="12" spans="2:8" ht="11.45">
      <c r="B12" s="31" t="s">
        <v>119</v>
      </c>
      <c r="C12" s="32" t="s">
        <v>65</v>
      </c>
      <c r="D12" s="37">
        <v>89.5</v>
      </c>
      <c r="E12" s="32" t="s">
        <v>126</v>
      </c>
      <c r="F12" s="37">
        <v>86.1</v>
      </c>
      <c r="G12" s="32" t="s">
        <v>21</v>
      </c>
      <c r="H12" s="37">
        <v>51.1</v>
      </c>
    </row>
    <row r="13" spans="2:8" ht="11.45">
      <c r="B13" s="31" t="s">
        <v>120</v>
      </c>
      <c r="C13" s="32" t="s">
        <v>67</v>
      </c>
      <c r="D13" s="37">
        <v>96.6</v>
      </c>
      <c r="E13" s="32" t="s">
        <v>125</v>
      </c>
      <c r="F13" s="37">
        <v>100</v>
      </c>
      <c r="G13" s="32" t="s">
        <v>33</v>
      </c>
      <c r="H13" s="37">
        <v>26.9</v>
      </c>
    </row>
    <row r="14" spans="2:8" ht="11.45">
      <c r="B14" s="31" t="s">
        <v>121</v>
      </c>
      <c r="C14" s="32" t="s">
        <v>69</v>
      </c>
      <c r="D14" s="37">
        <v>100</v>
      </c>
      <c r="E14" s="67" t="s">
        <v>126</v>
      </c>
      <c r="F14" s="37">
        <v>95.8</v>
      </c>
      <c r="G14" s="32" t="s">
        <v>68</v>
      </c>
      <c r="H14" s="37">
        <v>95.6</v>
      </c>
    </row>
    <row r="15" spans="2:8" ht="11.45">
      <c r="B15" s="33" t="s">
        <v>122</v>
      </c>
      <c r="C15" s="34" t="s">
        <v>65</v>
      </c>
      <c r="D15" s="38">
        <v>100</v>
      </c>
      <c r="E15" s="34" t="s">
        <v>126</v>
      </c>
      <c r="F15" s="38">
        <v>95.3</v>
      </c>
      <c r="G15" s="34" t="s">
        <v>30</v>
      </c>
      <c r="H15" s="38">
        <v>50.6</v>
      </c>
    </row>
    <row r="17" ht="11.45">
      <c r="B17" s="68" t="s">
        <v>101</v>
      </c>
    </row>
    <row r="19" ht="11.45">
      <c r="B19" s="1" t="s">
        <v>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showGridLines="0" workbookViewId="0" topLeftCell="A10">
      <selection activeCell="H19" sqref="H19"/>
    </sheetView>
  </sheetViews>
  <sheetFormatPr defaultColWidth="8.8515625" defaultRowHeight="15"/>
  <cols>
    <col min="1" max="1" width="8.8515625" style="1" customWidth="1"/>
    <col min="2" max="2" width="13.7109375" style="1" customWidth="1"/>
    <col min="3" max="3" width="11.421875" style="1" customWidth="1"/>
    <col min="4" max="4" width="13.00390625" style="1" customWidth="1"/>
    <col min="5" max="5" width="10.57421875" style="1" customWidth="1"/>
    <col min="6" max="6" width="11.140625" style="1" customWidth="1"/>
    <col min="7" max="7" width="12.57421875" style="1" customWidth="1"/>
    <col min="8" max="8" width="10.140625" style="1" bestFit="1" customWidth="1"/>
    <col min="9" max="16384" width="8.8515625" style="1" customWidth="1"/>
  </cols>
  <sheetData>
    <row r="2" ht="15">
      <c r="B2" s="7" t="s">
        <v>93</v>
      </c>
    </row>
    <row r="3" ht="11.45">
      <c r="B3" s="45" t="s">
        <v>134</v>
      </c>
    </row>
    <row r="4" ht="11.45">
      <c r="B4" s="45"/>
    </row>
    <row r="5" spans="2:6" ht="15">
      <c r="B5" s="97"/>
      <c r="C5" s="152">
        <v>2008</v>
      </c>
      <c r="D5" s="153"/>
      <c r="E5" s="154">
        <v>2015</v>
      </c>
      <c r="F5" s="154"/>
    </row>
    <row r="6" spans="2:6" ht="48">
      <c r="B6" s="105"/>
      <c r="C6" s="104" t="s">
        <v>73</v>
      </c>
      <c r="D6" s="106" t="s">
        <v>133</v>
      </c>
      <c r="E6" s="103" t="s">
        <v>73</v>
      </c>
      <c r="F6" s="103" t="s">
        <v>133</v>
      </c>
    </row>
    <row r="7" spans="2:9" ht="15">
      <c r="B7" s="9" t="s">
        <v>13</v>
      </c>
      <c r="C7" s="114">
        <v>1271670.81</v>
      </c>
      <c r="D7" s="94">
        <v>20.57093618593345</v>
      </c>
      <c r="E7" s="148">
        <v>1259833.26</v>
      </c>
      <c r="F7" s="149">
        <v>19.67243889838237</v>
      </c>
      <c r="G7" s="8"/>
      <c r="H7" s="137"/>
      <c r="I7" s="137"/>
    </row>
    <row r="8" spans="2:9" ht="12.75">
      <c r="B8" s="95" t="s">
        <v>14</v>
      </c>
      <c r="C8" s="21">
        <v>126</v>
      </c>
      <c r="D8" s="107">
        <v>0.5669584702920512</v>
      </c>
      <c r="E8" s="20">
        <v>32</v>
      </c>
      <c r="F8" s="96">
        <v>0.13064157259793013</v>
      </c>
      <c r="G8" s="8"/>
      <c r="H8" s="145"/>
      <c r="I8" s="140"/>
    </row>
    <row r="9" spans="2:9" ht="12.75">
      <c r="B9" s="55" t="s">
        <v>15</v>
      </c>
      <c r="C9" s="23">
        <v>7251</v>
      </c>
      <c r="D9" s="108">
        <v>48.60870894303711</v>
      </c>
      <c r="E9" s="22">
        <v>10652.39</v>
      </c>
      <c r="F9" s="77">
        <v>54.91208562920029</v>
      </c>
      <c r="G9" s="8"/>
      <c r="H9" s="146"/>
      <c r="I9" s="140"/>
    </row>
    <row r="10" spans="2:9" ht="12.75">
      <c r="B10" s="55" t="s">
        <v>16</v>
      </c>
      <c r="C10" s="23">
        <v>20395</v>
      </c>
      <c r="D10" s="109">
        <v>100</v>
      </c>
      <c r="E10" s="22">
        <v>20200</v>
      </c>
      <c r="F10" s="78">
        <v>100</v>
      </c>
      <c r="G10" s="8"/>
      <c r="H10" s="145"/>
      <c r="I10" s="140"/>
    </row>
    <row r="11" spans="2:9" ht="12.75">
      <c r="B11" s="55" t="s">
        <v>17</v>
      </c>
      <c r="C11" s="23">
        <v>37216</v>
      </c>
      <c r="D11" s="108">
        <v>5.113517238492941</v>
      </c>
      <c r="E11" s="22">
        <v>35990</v>
      </c>
      <c r="F11" s="77">
        <v>3.9773181250000693</v>
      </c>
      <c r="G11" s="8"/>
      <c r="H11" s="145"/>
      <c r="I11" s="140"/>
    </row>
    <row r="12" spans="2:9" ht="12.75">
      <c r="B12" s="55" t="s">
        <v>18</v>
      </c>
      <c r="C12" s="23">
        <v>43977</v>
      </c>
      <c r="D12" s="108">
        <v>17.49192862265331</v>
      </c>
      <c r="E12" s="22">
        <v>26867.4</v>
      </c>
      <c r="F12" s="77">
        <v>9.659810533620814</v>
      </c>
      <c r="G12" s="8"/>
      <c r="H12" s="147"/>
      <c r="I12" s="140"/>
    </row>
    <row r="13" spans="2:9" ht="12.75">
      <c r="B13" s="55" t="s">
        <v>19</v>
      </c>
      <c r="C13" s="23">
        <v>475</v>
      </c>
      <c r="D13" s="108">
        <v>0.4813644076522145</v>
      </c>
      <c r="E13" s="22">
        <v>798.27</v>
      </c>
      <c r="F13" s="77">
        <v>1.1156568611981539</v>
      </c>
      <c r="G13" s="8"/>
      <c r="H13" s="146"/>
      <c r="I13" s="140"/>
    </row>
    <row r="14" spans="2:9" ht="12.75">
      <c r="B14" s="55" t="s">
        <v>20</v>
      </c>
      <c r="C14" s="23">
        <v>44871</v>
      </c>
      <c r="D14" s="108">
        <v>17.948189647217337</v>
      </c>
      <c r="E14" s="22">
        <v>37581.22</v>
      </c>
      <c r="F14" s="77">
        <v>13.798701906677834</v>
      </c>
      <c r="G14" s="8"/>
      <c r="H14" s="146"/>
      <c r="I14" s="140"/>
    </row>
    <row r="15" spans="2:9" ht="12.75">
      <c r="B15" s="55" t="s">
        <v>21</v>
      </c>
      <c r="C15" s="23">
        <v>114888</v>
      </c>
      <c r="D15" s="108">
        <v>57.817180994730485</v>
      </c>
      <c r="E15" s="22">
        <v>105934.4</v>
      </c>
      <c r="F15" s="77">
        <v>62.18058421612047</v>
      </c>
      <c r="G15" s="8"/>
      <c r="H15" s="147"/>
      <c r="I15" s="140"/>
    </row>
    <row r="16" spans="2:9" ht="12.75">
      <c r="B16" s="55" t="s">
        <v>22</v>
      </c>
      <c r="C16" s="23">
        <v>252238</v>
      </c>
      <c r="D16" s="108">
        <v>22.814355393927467</v>
      </c>
      <c r="E16" s="22">
        <v>293509.95</v>
      </c>
      <c r="F16" s="77">
        <v>24.561053827126386</v>
      </c>
      <c r="G16" s="8"/>
      <c r="H16" s="146"/>
      <c r="I16" s="140"/>
    </row>
    <row r="17" spans="2:9" ht="12.75">
      <c r="B17" s="55" t="s">
        <v>23</v>
      </c>
      <c r="C17" s="23">
        <v>238249</v>
      </c>
      <c r="D17" s="108">
        <v>32.72806737045654</v>
      </c>
      <c r="E17" s="136">
        <v>163304</v>
      </c>
      <c r="F17" s="77">
        <v>24.715369685124365</v>
      </c>
      <c r="G17" s="8"/>
      <c r="H17" s="147"/>
      <c r="I17" s="140"/>
    </row>
    <row r="18" spans="2:9" ht="12.75">
      <c r="B18" s="55" t="s">
        <v>24</v>
      </c>
      <c r="C18" s="23">
        <v>16387</v>
      </c>
      <c r="D18" s="108">
        <v>25.057341203094897</v>
      </c>
      <c r="E18" s="22">
        <v>16875.1</v>
      </c>
      <c r="F18" s="77">
        <v>18.93122402791685</v>
      </c>
      <c r="G18" s="8"/>
      <c r="H18" s="147"/>
      <c r="I18" s="140"/>
    </row>
    <row r="19" spans="2:9" ht="12.75">
      <c r="B19" s="55" t="s">
        <v>25</v>
      </c>
      <c r="C19" s="23">
        <v>157865</v>
      </c>
      <c r="D19" s="108">
        <v>40.47082802265608</v>
      </c>
      <c r="E19" s="22">
        <v>148138.8</v>
      </c>
      <c r="F19" s="77">
        <v>43.5994084276979</v>
      </c>
      <c r="G19" s="8"/>
      <c r="H19" s="147"/>
      <c r="I19" s="140"/>
    </row>
    <row r="20" spans="2:9" ht="12.75">
      <c r="B20" s="55" t="s">
        <v>26</v>
      </c>
      <c r="C20" s="23">
        <v>3776</v>
      </c>
      <c r="D20" s="108">
        <v>65.46917261946042</v>
      </c>
      <c r="E20" s="22">
        <v>5458.56</v>
      </c>
      <c r="F20" s="77">
        <v>78.72381850670843</v>
      </c>
      <c r="G20" s="8"/>
      <c r="H20" s="146"/>
      <c r="I20" s="140"/>
    </row>
    <row r="21" spans="2:9" ht="12.75">
      <c r="B21" s="55" t="s">
        <v>27</v>
      </c>
      <c r="C21" s="23">
        <v>583</v>
      </c>
      <c r="D21" s="108">
        <v>0.36859401929333635</v>
      </c>
      <c r="E21" s="22">
        <v>863</v>
      </c>
      <c r="F21" s="77">
        <v>1.0502932240995926</v>
      </c>
      <c r="G21" s="8"/>
      <c r="H21" s="145"/>
      <c r="I21" s="140"/>
    </row>
    <row r="22" spans="2:9" ht="12.75">
      <c r="B22" s="55" t="s">
        <v>28</v>
      </c>
      <c r="C22" s="23">
        <v>3008</v>
      </c>
      <c r="D22" s="108">
        <v>1.8786743604044396</v>
      </c>
      <c r="E22" s="22">
        <v>4083.21</v>
      </c>
      <c r="F22" s="77">
        <v>5.3364593295932545</v>
      </c>
      <c r="G22" s="8"/>
      <c r="H22" s="146"/>
      <c r="I22" s="140"/>
    </row>
    <row r="23" spans="2:9" ht="15">
      <c r="B23" s="55" t="s">
        <v>47</v>
      </c>
      <c r="C23" s="23">
        <v>0</v>
      </c>
      <c r="D23" s="109">
        <v>0</v>
      </c>
      <c r="E23" s="22">
        <v>0</v>
      </c>
      <c r="F23" s="77">
        <v>0</v>
      </c>
      <c r="G23" s="8"/>
      <c r="H23" s="144"/>
      <c r="I23" s="140"/>
    </row>
    <row r="24" spans="2:9" ht="12.75">
      <c r="B24" s="55" t="s">
        <v>29</v>
      </c>
      <c r="C24" s="23">
        <v>15000</v>
      </c>
      <c r="D24" s="109">
        <v>100</v>
      </c>
      <c r="E24" s="22">
        <v>17337</v>
      </c>
      <c r="F24" s="78">
        <v>100</v>
      </c>
      <c r="G24" s="8"/>
      <c r="H24" s="145"/>
      <c r="I24" s="140"/>
    </row>
    <row r="25" spans="2:9" ht="12.75">
      <c r="B25" s="55" t="s">
        <v>30</v>
      </c>
      <c r="C25" s="23">
        <v>6727</v>
      </c>
      <c r="D25" s="108">
        <v>83.99227375962502</v>
      </c>
      <c r="E25" s="22">
        <v>10800.33</v>
      </c>
      <c r="F25" s="77">
        <v>81.5903744430494</v>
      </c>
      <c r="G25" s="8"/>
      <c r="H25" s="146"/>
      <c r="I25" s="140"/>
    </row>
    <row r="26" spans="2:9" ht="12.75">
      <c r="B26" s="55" t="s">
        <v>31</v>
      </c>
      <c r="C26" s="23">
        <v>46621</v>
      </c>
      <c r="D26" s="108">
        <v>11.042998552739727</v>
      </c>
      <c r="E26" s="22">
        <v>62204.29</v>
      </c>
      <c r="F26" s="77">
        <v>14.561127341174748</v>
      </c>
      <c r="G26" s="8"/>
      <c r="H26" s="146"/>
      <c r="I26" s="140"/>
    </row>
    <row r="27" spans="2:9" ht="12.75">
      <c r="B27" s="55" t="s">
        <v>32</v>
      </c>
      <c r="C27" s="23">
        <v>2087</v>
      </c>
      <c r="D27" s="109">
        <v>100</v>
      </c>
      <c r="E27" s="22">
        <v>3503.06</v>
      </c>
      <c r="F27" s="78">
        <v>100</v>
      </c>
      <c r="G27" s="8"/>
      <c r="H27" s="146"/>
      <c r="I27" s="140"/>
    </row>
    <row r="28" spans="2:9" ht="12.75">
      <c r="B28" s="55" t="s">
        <v>33</v>
      </c>
      <c r="C28" s="23">
        <v>36813</v>
      </c>
      <c r="D28" s="108">
        <v>24.16502560063017</v>
      </c>
      <c r="E28" s="22">
        <v>33559.64</v>
      </c>
      <c r="F28" s="77">
        <v>15.212149434046216</v>
      </c>
      <c r="G28" s="8"/>
      <c r="H28" s="146"/>
      <c r="I28" s="140"/>
    </row>
    <row r="29" spans="2:9" ht="12.75">
      <c r="B29" s="55" t="s">
        <v>34</v>
      </c>
      <c r="C29" s="23">
        <v>7352</v>
      </c>
      <c r="D29" s="108">
        <v>3.1799629805941807</v>
      </c>
      <c r="E29" s="22">
        <v>9562.95</v>
      </c>
      <c r="F29" s="77">
        <v>4.90961648111885</v>
      </c>
      <c r="G29" s="8"/>
      <c r="H29" s="146"/>
      <c r="I29" s="140"/>
    </row>
    <row r="30" spans="2:9" ht="12.75">
      <c r="B30" s="55" t="s">
        <v>35</v>
      </c>
      <c r="C30" s="23">
        <v>12496</v>
      </c>
      <c r="D30" s="108">
        <v>96.57176419672942</v>
      </c>
      <c r="E30" s="22">
        <v>11015.77</v>
      </c>
      <c r="F30" s="77">
        <v>69.46357563275853</v>
      </c>
      <c r="G30" s="8"/>
      <c r="H30" s="146"/>
      <c r="I30" s="140"/>
    </row>
    <row r="31" spans="2:9" ht="12.75">
      <c r="B31" s="55" t="s">
        <v>36</v>
      </c>
      <c r="C31" s="23">
        <v>1315</v>
      </c>
      <c r="D31" s="108">
        <v>64.38346103943793</v>
      </c>
      <c r="E31" s="22">
        <v>1590</v>
      </c>
      <c r="F31" s="77">
        <v>89.26566359757466</v>
      </c>
      <c r="G31" s="8"/>
      <c r="H31" s="145"/>
      <c r="I31" s="140"/>
    </row>
    <row r="32" spans="2:9" ht="12.75">
      <c r="B32" s="55" t="s">
        <v>37</v>
      </c>
      <c r="C32" s="23">
        <v>1078</v>
      </c>
      <c r="D32" s="109">
        <v>100</v>
      </c>
      <c r="E32" s="22">
        <v>1247.95</v>
      </c>
      <c r="F32" s="78">
        <v>100</v>
      </c>
      <c r="G32" s="8"/>
      <c r="H32" s="146"/>
      <c r="I32" s="140"/>
    </row>
    <row r="33" spans="2:9" ht="12.75">
      <c r="B33" s="55" t="s">
        <v>38</v>
      </c>
      <c r="C33" s="23">
        <v>13439</v>
      </c>
      <c r="D33" s="108">
        <v>10.120151096664724</v>
      </c>
      <c r="E33" s="22">
        <v>14879</v>
      </c>
      <c r="F33" s="77">
        <v>8.842153330272048</v>
      </c>
      <c r="G33" s="8"/>
      <c r="H33" s="145"/>
      <c r="I33" s="140"/>
    </row>
    <row r="34" spans="2:9" ht="12.75">
      <c r="B34" s="55" t="s">
        <v>39</v>
      </c>
      <c r="C34" s="23">
        <v>7596</v>
      </c>
      <c r="D34" s="108">
        <v>3.200725430345034</v>
      </c>
      <c r="E34" s="22">
        <v>12277</v>
      </c>
      <c r="F34" s="77">
        <v>5.704309362487557</v>
      </c>
      <c r="G34" s="8"/>
      <c r="H34" s="145"/>
      <c r="I34" s="140"/>
    </row>
    <row r="35" spans="2:9" ht="12.75">
      <c r="B35" s="41" t="s">
        <v>40</v>
      </c>
      <c r="C35" s="27">
        <v>179843</v>
      </c>
      <c r="D35" s="110">
        <v>23.4272475342595</v>
      </c>
      <c r="E35" s="26">
        <v>211567.97</v>
      </c>
      <c r="F35" s="83">
        <v>23.16428099947195</v>
      </c>
      <c r="G35" s="8"/>
      <c r="H35" s="146"/>
      <c r="I35" s="140"/>
    </row>
    <row r="36" spans="2:9" ht="15">
      <c r="B36" s="42" t="s">
        <v>41</v>
      </c>
      <c r="C36" s="82">
        <v>5088</v>
      </c>
      <c r="D36" s="111">
        <v>0.38796793103443017</v>
      </c>
      <c r="E36" s="80">
        <v>8382</v>
      </c>
      <c r="F36" s="81">
        <v>0.6323484479851532</v>
      </c>
      <c r="G36" s="80"/>
      <c r="H36" s="138"/>
      <c r="I36" s="137"/>
    </row>
    <row r="37" spans="2:8" ht="15">
      <c r="B37" s="57" t="s">
        <v>42</v>
      </c>
      <c r="C37" s="53">
        <v>848406</v>
      </c>
      <c r="D37" s="112">
        <v>26.38952297809471</v>
      </c>
      <c r="E37" s="51">
        <v>1380837.55</v>
      </c>
      <c r="F37" s="79">
        <v>39.15142096087734</v>
      </c>
      <c r="G37" s="80"/>
      <c r="H37" s="8"/>
    </row>
    <row r="38" spans="2:8" ht="15">
      <c r="B38" s="41" t="s">
        <v>43</v>
      </c>
      <c r="C38" s="115" t="s">
        <v>44</v>
      </c>
      <c r="D38" s="113" t="s">
        <v>44</v>
      </c>
      <c r="E38" s="26">
        <v>238624</v>
      </c>
      <c r="F38" s="83">
        <v>37.49858373011153</v>
      </c>
      <c r="G38" s="80"/>
      <c r="H38" s="8"/>
    </row>
    <row r="39" spans="2:8" ht="15">
      <c r="B39" s="1" t="s">
        <v>130</v>
      </c>
      <c r="H39" s="8"/>
    </row>
    <row r="40" spans="2:8" ht="19.9" customHeight="1">
      <c r="B40" s="68" t="s">
        <v>94</v>
      </c>
      <c r="H40" s="8"/>
    </row>
    <row r="41" spans="2:8" ht="19.9" customHeight="1">
      <c r="B41" s="68"/>
      <c r="H41" s="8"/>
    </row>
    <row r="42" spans="2:8" ht="19.9" customHeight="1">
      <c r="B42" s="68"/>
      <c r="H42" s="8"/>
    </row>
    <row r="43" spans="2:8" ht="19.9" customHeight="1">
      <c r="B43" s="68"/>
      <c r="H43" s="8"/>
    </row>
    <row r="44" ht="19.9" customHeight="1">
      <c r="B44" s="68"/>
    </row>
    <row r="45" ht="15">
      <c r="A45" s="1" t="s">
        <v>74</v>
      </c>
    </row>
    <row r="46" ht="15">
      <c r="A46" s="44" t="s">
        <v>75</v>
      </c>
    </row>
    <row r="49" spans="1:11" ht="15">
      <c r="A49" s="1" t="s">
        <v>45</v>
      </c>
      <c r="C49" s="39"/>
      <c r="D49" s="39"/>
      <c r="E49" s="39"/>
      <c r="F49" s="39"/>
      <c r="G49" s="39"/>
      <c r="H49" s="40"/>
      <c r="I49" s="40"/>
      <c r="J49" s="8"/>
      <c r="K49" s="8"/>
    </row>
    <row r="50" spans="1:11" ht="15">
      <c r="A50" s="1" t="s">
        <v>0</v>
      </c>
      <c r="B50" s="1" t="s">
        <v>1</v>
      </c>
      <c r="I50" s="8" t="s">
        <v>46</v>
      </c>
      <c r="J50" s="8"/>
      <c r="K50" s="8"/>
    </row>
    <row r="51" spans="1:10" ht="15">
      <c r="A51" s="1" t="s">
        <v>2</v>
      </c>
      <c r="B51" s="1" t="s">
        <v>3</v>
      </c>
      <c r="I51" s="1" t="s">
        <v>6</v>
      </c>
      <c r="J51" s="1" t="s">
        <v>7</v>
      </c>
    </row>
    <row r="52" spans="1:10" ht="15">
      <c r="A52" s="1" t="s">
        <v>4</v>
      </c>
      <c r="B52" s="1" t="s">
        <v>5</v>
      </c>
      <c r="I52" s="1" t="s">
        <v>4</v>
      </c>
      <c r="J52" s="1" t="s">
        <v>5</v>
      </c>
    </row>
    <row r="53" spans="1:10" ht="15">
      <c r="A53" s="1" t="s">
        <v>6</v>
      </c>
      <c r="B53" s="1" t="s">
        <v>7</v>
      </c>
      <c r="I53" s="1" t="s">
        <v>8</v>
      </c>
      <c r="J53" s="1" t="s">
        <v>9</v>
      </c>
    </row>
    <row r="54" spans="1:9" ht="15">
      <c r="A54" s="1" t="s">
        <v>8</v>
      </c>
      <c r="B54" s="1" t="s">
        <v>9</v>
      </c>
      <c r="I54" s="1" t="s">
        <v>12</v>
      </c>
    </row>
    <row r="55" spans="1:10" ht="15">
      <c r="A55" s="1" t="s">
        <v>10</v>
      </c>
      <c r="B55" s="1" t="s">
        <v>11</v>
      </c>
      <c r="I55" s="1" t="s">
        <v>10</v>
      </c>
      <c r="J55" s="1" t="s">
        <v>11</v>
      </c>
    </row>
    <row r="57" ht="15">
      <c r="A57" s="7"/>
    </row>
    <row r="58" spans="2:5" ht="24">
      <c r="B58" s="2" t="s">
        <v>76</v>
      </c>
      <c r="C58" s="2" t="s">
        <v>77</v>
      </c>
      <c r="D58" s="2" t="s">
        <v>76</v>
      </c>
      <c r="E58" s="2" t="s">
        <v>77</v>
      </c>
    </row>
    <row r="59" spans="1:11" ht="15">
      <c r="A59" s="98"/>
      <c r="B59" s="155">
        <v>2008</v>
      </c>
      <c r="C59" s="155"/>
      <c r="D59" s="156">
        <v>2015</v>
      </c>
      <c r="E59" s="155"/>
      <c r="F59" s="137"/>
      <c r="G59" s="137"/>
      <c r="J59" s="97">
        <v>2008</v>
      </c>
      <c r="K59" s="97">
        <v>2015</v>
      </c>
    </row>
    <row r="60" spans="1:11" ht="15">
      <c r="A60" s="9" t="s">
        <v>13</v>
      </c>
      <c r="B60" s="19">
        <v>1271670.81</v>
      </c>
      <c r="C60" s="10">
        <f aca="true" t="shared" si="0" ref="C60:C75">(B60/(B60+J60)*100)</f>
        <v>20.57093618593345</v>
      </c>
      <c r="D60" s="142">
        <f>SUM(D61:D88)</f>
        <v>1259833.51</v>
      </c>
      <c r="E60" s="10">
        <f aca="true" t="shared" si="1" ref="E60:E75">D60/(D60+K60)*100</f>
        <v>19.674186521784467</v>
      </c>
      <c r="F60" s="138"/>
      <c r="G60" s="143"/>
      <c r="I60" s="4" t="s">
        <v>13</v>
      </c>
      <c r="J60" s="3">
        <v>4910210.26</v>
      </c>
      <c r="K60" s="3">
        <v>5143651.12</v>
      </c>
    </row>
    <row r="61" spans="1:11" ht="15">
      <c r="A61" s="11" t="s">
        <v>14</v>
      </c>
      <c r="B61" s="20">
        <v>126</v>
      </c>
      <c r="C61" s="12">
        <f t="shared" si="0"/>
        <v>0.5669584702920512</v>
      </c>
      <c r="D61" s="21">
        <v>32</v>
      </c>
      <c r="E61" s="12">
        <f t="shared" si="1"/>
        <v>0.13064157259793013</v>
      </c>
      <c r="F61" s="139"/>
      <c r="G61" s="140"/>
      <c r="I61" s="7" t="s">
        <v>14</v>
      </c>
      <c r="J61" s="5">
        <v>22097.85</v>
      </c>
      <c r="K61" s="5">
        <v>24462.5</v>
      </c>
    </row>
    <row r="62" spans="1:11" ht="15">
      <c r="A62" s="13" t="s">
        <v>15</v>
      </c>
      <c r="B62" s="22">
        <v>7251</v>
      </c>
      <c r="C62" s="14">
        <f t="shared" si="0"/>
        <v>48.60870894303711</v>
      </c>
      <c r="D62" s="23">
        <v>10652.39</v>
      </c>
      <c r="E62" s="14">
        <f t="shared" si="1"/>
        <v>54.91208562920029</v>
      </c>
      <c r="F62" s="139"/>
      <c r="G62" s="140"/>
      <c r="I62" s="7" t="s">
        <v>15</v>
      </c>
      <c r="J62" s="5">
        <v>7666.08</v>
      </c>
      <c r="K62" s="5">
        <v>8746.6</v>
      </c>
    </row>
    <row r="63" spans="1:11" ht="15">
      <c r="A63" s="13" t="s">
        <v>16</v>
      </c>
      <c r="B63" s="22">
        <v>20395</v>
      </c>
      <c r="C63" s="28">
        <f t="shared" si="0"/>
        <v>100</v>
      </c>
      <c r="D63" s="23">
        <v>20200</v>
      </c>
      <c r="E63" s="28">
        <f t="shared" si="1"/>
        <v>100</v>
      </c>
      <c r="F63" s="139"/>
      <c r="G63" s="140"/>
      <c r="I63" s="7" t="s">
        <v>16</v>
      </c>
      <c r="J63" s="5"/>
      <c r="K63" s="5"/>
    </row>
    <row r="64" spans="1:11" ht="15">
      <c r="A64" s="13" t="s">
        <v>17</v>
      </c>
      <c r="B64" s="22">
        <v>37216</v>
      </c>
      <c r="C64" s="14">
        <f t="shared" si="0"/>
        <v>5.113517238492941</v>
      </c>
      <c r="D64" s="23">
        <v>35990</v>
      </c>
      <c r="E64" s="14">
        <f t="shared" si="1"/>
        <v>3.9773181250000693</v>
      </c>
      <c r="F64" s="139"/>
      <c r="G64" s="140"/>
      <c r="I64" s="7" t="s">
        <v>17</v>
      </c>
      <c r="J64" s="5">
        <v>690580.51</v>
      </c>
      <c r="K64" s="5">
        <v>868891.1</v>
      </c>
    </row>
    <row r="65" spans="1:11" ht="15">
      <c r="A65" s="13" t="s">
        <v>18</v>
      </c>
      <c r="B65" s="22">
        <v>43977</v>
      </c>
      <c r="C65" s="14">
        <f t="shared" si="0"/>
        <v>17.49192862265331</v>
      </c>
      <c r="D65" s="23">
        <v>26867.4</v>
      </c>
      <c r="E65" s="14">
        <f t="shared" si="1"/>
        <v>9.659810533620814</v>
      </c>
      <c r="F65" s="139"/>
      <c r="G65" s="140"/>
      <c r="I65" s="7" t="s">
        <v>18</v>
      </c>
      <c r="J65" s="5">
        <v>207436.1</v>
      </c>
      <c r="K65" s="5">
        <v>251268.49</v>
      </c>
    </row>
    <row r="66" spans="1:11" ht="15">
      <c r="A66" s="13" t="s">
        <v>19</v>
      </c>
      <c r="B66" s="22">
        <v>475</v>
      </c>
      <c r="C66" s="14">
        <f t="shared" si="0"/>
        <v>0.4813644076522145</v>
      </c>
      <c r="D66" s="23">
        <v>798.27</v>
      </c>
      <c r="E66" s="14">
        <f t="shared" si="1"/>
        <v>1.1156568611981539</v>
      </c>
      <c r="F66" s="139"/>
      <c r="G66" s="140"/>
      <c r="I66" s="7" t="s">
        <v>19</v>
      </c>
      <c r="J66" s="5">
        <v>98202.84</v>
      </c>
      <c r="K66" s="5">
        <v>70753.3</v>
      </c>
    </row>
    <row r="67" spans="1:11" ht="15">
      <c r="A67" s="13" t="s">
        <v>20</v>
      </c>
      <c r="B67" s="22">
        <v>44871</v>
      </c>
      <c r="C67" s="14">
        <f t="shared" si="0"/>
        <v>17.948189647217337</v>
      </c>
      <c r="D67" s="23">
        <v>37581.22</v>
      </c>
      <c r="E67" s="14">
        <f t="shared" si="1"/>
        <v>13.798701906677834</v>
      </c>
      <c r="F67" s="139"/>
      <c r="G67" s="140"/>
      <c r="I67" s="7" t="s">
        <v>20</v>
      </c>
      <c r="J67" s="5">
        <v>205131.93</v>
      </c>
      <c r="K67" s="5">
        <v>234772.08</v>
      </c>
    </row>
    <row r="68" spans="1:11" ht="15">
      <c r="A68" s="13" t="s">
        <v>21</v>
      </c>
      <c r="B68" s="22">
        <v>114888</v>
      </c>
      <c r="C68" s="14">
        <f t="shared" si="0"/>
        <v>57.817180994730485</v>
      </c>
      <c r="D68" s="23">
        <v>105934.4</v>
      </c>
      <c r="E68" s="14">
        <f t="shared" si="1"/>
        <v>62.18058421612047</v>
      </c>
      <c r="F68" s="139"/>
      <c r="G68" s="140"/>
      <c r="H68" s="8"/>
      <c r="I68" s="7" t="s">
        <v>21</v>
      </c>
      <c r="J68" s="5">
        <v>83821.1</v>
      </c>
      <c r="K68" s="5">
        <v>64431.32</v>
      </c>
    </row>
    <row r="69" spans="1:11" ht="15">
      <c r="A69" s="13" t="s">
        <v>22</v>
      </c>
      <c r="B69" s="22">
        <v>252238</v>
      </c>
      <c r="C69" s="14">
        <f t="shared" si="0"/>
        <v>22.814355393927467</v>
      </c>
      <c r="D69" s="23">
        <v>293509.95</v>
      </c>
      <c r="E69" s="14">
        <f t="shared" si="1"/>
        <v>24.561053827126386</v>
      </c>
      <c r="F69" s="139"/>
      <c r="G69" s="140"/>
      <c r="I69" s="7" t="s">
        <v>22</v>
      </c>
      <c r="J69" s="5">
        <v>853372.9</v>
      </c>
      <c r="K69" s="5">
        <v>901511.86</v>
      </c>
    </row>
    <row r="70" spans="1:11" ht="15">
      <c r="A70" s="13" t="s">
        <v>23</v>
      </c>
      <c r="B70" s="22">
        <v>238249</v>
      </c>
      <c r="C70" s="14">
        <f t="shared" si="0"/>
        <v>32.72806737045654</v>
      </c>
      <c r="D70" s="69">
        <v>163304</v>
      </c>
      <c r="E70" s="14">
        <f t="shared" si="1"/>
        <v>24.715354722866763</v>
      </c>
      <c r="F70" s="141"/>
      <c r="G70" s="140"/>
      <c r="H70" s="8"/>
      <c r="I70" s="7" t="s">
        <v>23</v>
      </c>
      <c r="J70" s="5">
        <v>489716.38</v>
      </c>
      <c r="K70" s="5">
        <v>497435.05</v>
      </c>
    </row>
    <row r="71" spans="1:11" ht="15">
      <c r="A71" s="13" t="s">
        <v>24</v>
      </c>
      <c r="B71" s="22">
        <v>16387</v>
      </c>
      <c r="C71" s="14">
        <f t="shared" si="0"/>
        <v>25.057341203094897</v>
      </c>
      <c r="D71" s="70">
        <v>16875.1</v>
      </c>
      <c r="E71" s="14">
        <f t="shared" si="1"/>
        <v>18.93122402791685</v>
      </c>
      <c r="F71" s="139"/>
      <c r="G71" s="140"/>
      <c r="I71" s="7" t="s">
        <v>24</v>
      </c>
      <c r="J71" s="5">
        <v>49011</v>
      </c>
      <c r="K71" s="5">
        <v>72263.88</v>
      </c>
    </row>
    <row r="72" spans="1:11" ht="15">
      <c r="A72" s="13" t="s">
        <v>25</v>
      </c>
      <c r="B72" s="22">
        <v>157865</v>
      </c>
      <c r="C72" s="14">
        <f t="shared" si="0"/>
        <v>40.47082802265608</v>
      </c>
      <c r="D72" s="69">
        <v>148139</v>
      </c>
      <c r="E72" s="14">
        <f t="shared" si="1"/>
        <v>43.67261648910358</v>
      </c>
      <c r="F72" s="139"/>
      <c r="G72" s="140"/>
      <c r="H72" s="8"/>
      <c r="I72" s="7" t="s">
        <v>25</v>
      </c>
      <c r="J72" s="5">
        <v>232206.09</v>
      </c>
      <c r="K72" s="5">
        <v>191064.4</v>
      </c>
    </row>
    <row r="73" spans="1:11" ht="15">
      <c r="A73" s="13" t="s">
        <v>26</v>
      </c>
      <c r="B73" s="22">
        <v>3776</v>
      </c>
      <c r="C73" s="14">
        <f t="shared" si="0"/>
        <v>65.46917261946042</v>
      </c>
      <c r="D73" s="23">
        <v>5458.56</v>
      </c>
      <c r="E73" s="14">
        <f t="shared" si="1"/>
        <v>78.72381850670843</v>
      </c>
      <c r="F73" s="139"/>
      <c r="G73" s="140"/>
      <c r="I73" s="7" t="s">
        <v>26</v>
      </c>
      <c r="J73" s="5">
        <v>1991.6</v>
      </c>
      <c r="K73" s="5">
        <v>1475.25</v>
      </c>
    </row>
    <row r="74" spans="1:11" ht="15">
      <c r="A74" s="13" t="s">
        <v>27</v>
      </c>
      <c r="B74" s="22">
        <v>583</v>
      </c>
      <c r="C74" s="14">
        <f t="shared" si="0"/>
        <v>0.36859401929333635</v>
      </c>
      <c r="D74" s="23">
        <v>863</v>
      </c>
      <c r="E74" s="14">
        <f t="shared" si="1"/>
        <v>1.0502932240995926</v>
      </c>
      <c r="F74" s="139"/>
      <c r="G74" s="140"/>
      <c r="I74" s="7" t="s">
        <v>27</v>
      </c>
      <c r="J74" s="5">
        <v>157585.6</v>
      </c>
      <c r="K74" s="5">
        <v>81304.53</v>
      </c>
    </row>
    <row r="75" spans="1:11" ht="15">
      <c r="A75" s="13" t="s">
        <v>28</v>
      </c>
      <c r="B75" s="22">
        <v>3008</v>
      </c>
      <c r="C75" s="14">
        <f t="shared" si="0"/>
        <v>1.8786743604044396</v>
      </c>
      <c r="D75" s="23">
        <v>4083.21</v>
      </c>
      <c r="E75" s="14">
        <f t="shared" si="1"/>
        <v>5.3364593295932545</v>
      </c>
      <c r="F75" s="139"/>
      <c r="G75" s="140"/>
      <c r="I75" s="7" t="s">
        <v>28</v>
      </c>
      <c r="J75" s="5">
        <v>157104.9</v>
      </c>
      <c r="K75" s="5">
        <v>72432.13</v>
      </c>
    </row>
    <row r="76" spans="1:11" ht="15">
      <c r="A76" s="13" t="s">
        <v>47</v>
      </c>
      <c r="B76" s="22"/>
      <c r="C76" s="28"/>
      <c r="D76" s="23"/>
      <c r="E76" s="28"/>
      <c r="F76" s="137"/>
      <c r="G76" s="137"/>
      <c r="I76" s="7" t="s">
        <v>47</v>
      </c>
      <c r="J76" s="5"/>
      <c r="K76" s="5"/>
    </row>
    <row r="77" spans="1:11" ht="15">
      <c r="A77" s="13" t="s">
        <v>29</v>
      </c>
      <c r="B77" s="22">
        <v>15000</v>
      </c>
      <c r="C77" s="28">
        <f aca="true" t="shared" si="2" ref="C77:C91">(B77/(B77+J77)*100)</f>
        <v>100</v>
      </c>
      <c r="D77" s="23">
        <v>17337</v>
      </c>
      <c r="E77" s="28">
        <f aca="true" t="shared" si="3" ref="E77:E91">D77/(D77+K77)*100</f>
        <v>100</v>
      </c>
      <c r="F77" s="139"/>
      <c r="G77" s="140"/>
      <c r="I77" s="7" t="s">
        <v>29</v>
      </c>
      <c r="J77" s="5"/>
      <c r="K77" s="5"/>
    </row>
    <row r="78" spans="1:11" ht="15">
      <c r="A78" s="13" t="s">
        <v>30</v>
      </c>
      <c r="B78" s="22">
        <v>6727</v>
      </c>
      <c r="C78" s="14">
        <f t="shared" si="2"/>
        <v>83.99227375962502</v>
      </c>
      <c r="D78" s="23">
        <v>10800.33</v>
      </c>
      <c r="E78" s="14">
        <f t="shared" si="3"/>
        <v>81.5903744430494</v>
      </c>
      <c r="F78" s="139"/>
      <c r="G78" s="140"/>
      <c r="I78" s="7" t="s">
        <v>30</v>
      </c>
      <c r="J78" s="5">
        <v>1282.07</v>
      </c>
      <c r="K78" s="5">
        <v>2436.93</v>
      </c>
    </row>
    <row r="79" spans="1:11" ht="15">
      <c r="A79" s="13" t="s">
        <v>31</v>
      </c>
      <c r="B79" s="22">
        <v>46621</v>
      </c>
      <c r="C79" s="14">
        <f t="shared" si="2"/>
        <v>11.042998552739727</v>
      </c>
      <c r="D79" s="23">
        <v>62204.29</v>
      </c>
      <c r="E79" s="14">
        <f t="shared" si="3"/>
        <v>14.561127341174748</v>
      </c>
      <c r="F79" s="139"/>
      <c r="G79" s="140"/>
      <c r="I79" s="7" t="s">
        <v>31</v>
      </c>
      <c r="J79" s="5">
        <v>375556</v>
      </c>
      <c r="K79" s="5">
        <v>364989.9</v>
      </c>
    </row>
    <row r="80" spans="1:11" ht="15">
      <c r="A80" s="13" t="s">
        <v>32</v>
      </c>
      <c r="B80" s="22">
        <v>2087</v>
      </c>
      <c r="C80" s="28">
        <f t="shared" si="2"/>
        <v>100</v>
      </c>
      <c r="D80" s="23">
        <v>3503.06</v>
      </c>
      <c r="E80" s="28">
        <f t="shared" si="3"/>
        <v>100</v>
      </c>
      <c r="F80" s="139"/>
      <c r="G80" s="140"/>
      <c r="I80" s="7" t="s">
        <v>32</v>
      </c>
      <c r="J80" s="5"/>
      <c r="K80" s="5"/>
    </row>
    <row r="81" spans="1:11" ht="15">
      <c r="A81" s="13" t="s">
        <v>33</v>
      </c>
      <c r="B81" s="22">
        <v>36813</v>
      </c>
      <c r="C81" s="14">
        <f t="shared" si="2"/>
        <v>24.16502560063017</v>
      </c>
      <c r="D81" s="23">
        <v>33559.64</v>
      </c>
      <c r="E81" s="14">
        <f t="shared" si="3"/>
        <v>15.212149434046216</v>
      </c>
      <c r="F81" s="139"/>
      <c r="G81" s="140"/>
      <c r="I81" s="7" t="s">
        <v>33</v>
      </c>
      <c r="J81" s="5">
        <v>115527</v>
      </c>
      <c r="K81" s="5">
        <v>187051.13</v>
      </c>
    </row>
    <row r="82" spans="1:11" ht="15">
      <c r="A82" s="13" t="s">
        <v>34</v>
      </c>
      <c r="B82" s="22">
        <v>7352</v>
      </c>
      <c r="C82" s="14">
        <f t="shared" si="2"/>
        <v>3.1799629805941807</v>
      </c>
      <c r="D82" s="23">
        <v>9563</v>
      </c>
      <c r="E82" s="14">
        <f t="shared" si="3"/>
        <v>4.909640890803846</v>
      </c>
      <c r="F82" s="139"/>
      <c r="G82" s="140"/>
      <c r="I82" s="7" t="s">
        <v>34</v>
      </c>
      <c r="J82" s="5">
        <v>223845.66</v>
      </c>
      <c r="K82" s="5">
        <v>185217.03</v>
      </c>
    </row>
    <row r="83" spans="1:11" ht="15">
      <c r="A83" s="13" t="s">
        <v>35</v>
      </c>
      <c r="B83" s="22">
        <v>12496</v>
      </c>
      <c r="C83" s="14">
        <f t="shared" si="2"/>
        <v>96.57176419672942</v>
      </c>
      <c r="D83" s="23">
        <v>11015.77</v>
      </c>
      <c r="E83" s="14">
        <f t="shared" si="3"/>
        <v>69.46357563275853</v>
      </c>
      <c r="F83" s="139"/>
      <c r="G83" s="140"/>
      <c r="I83" s="7" t="s">
        <v>35</v>
      </c>
      <c r="J83" s="5">
        <v>443.6</v>
      </c>
      <c r="K83" s="5">
        <v>4842.57</v>
      </c>
    </row>
    <row r="84" spans="1:11" ht="15">
      <c r="A84" s="13" t="s">
        <v>36</v>
      </c>
      <c r="B84" s="22">
        <v>1315</v>
      </c>
      <c r="C84" s="14">
        <f t="shared" si="2"/>
        <v>64.38346103943793</v>
      </c>
      <c r="D84" s="23">
        <v>1590</v>
      </c>
      <c r="E84" s="14">
        <f t="shared" si="3"/>
        <v>89.26566359757466</v>
      </c>
      <c r="F84" s="139"/>
      <c r="G84" s="140"/>
      <c r="I84" s="7" t="s">
        <v>36</v>
      </c>
      <c r="J84" s="5">
        <v>727.45</v>
      </c>
      <c r="K84" s="5">
        <v>191.2</v>
      </c>
    </row>
    <row r="85" spans="1:11" ht="15">
      <c r="A85" s="13" t="s">
        <v>37</v>
      </c>
      <c r="B85" s="22">
        <v>1078</v>
      </c>
      <c r="C85" s="28">
        <f t="shared" si="2"/>
        <v>100</v>
      </c>
      <c r="D85" s="23">
        <v>1247.95</v>
      </c>
      <c r="E85" s="28">
        <f t="shared" si="3"/>
        <v>100</v>
      </c>
      <c r="F85" s="139"/>
      <c r="G85" s="140"/>
      <c r="I85" s="7" t="s">
        <v>37</v>
      </c>
      <c r="J85" s="5"/>
      <c r="K85" s="5"/>
    </row>
    <row r="86" spans="1:11" ht="15">
      <c r="A86" s="15" t="s">
        <v>38</v>
      </c>
      <c r="B86" s="24">
        <v>13439</v>
      </c>
      <c r="C86" s="16">
        <f t="shared" si="2"/>
        <v>10.120151096664724</v>
      </c>
      <c r="D86" s="25">
        <v>14879</v>
      </c>
      <c r="E86" s="16">
        <f t="shared" si="3"/>
        <v>8.842153330272048</v>
      </c>
      <c r="F86" s="139"/>
      <c r="G86" s="140"/>
      <c r="I86" s="7" t="s">
        <v>38</v>
      </c>
      <c r="J86" s="5">
        <v>119355.46</v>
      </c>
      <c r="K86" s="5">
        <v>153394.49</v>
      </c>
    </row>
    <row r="87" spans="1:11" ht="15">
      <c r="A87" s="13" t="s">
        <v>39</v>
      </c>
      <c r="B87" s="22">
        <v>7596</v>
      </c>
      <c r="C87" s="14">
        <f t="shared" si="2"/>
        <v>3.200725430345034</v>
      </c>
      <c r="D87" s="23">
        <v>12277</v>
      </c>
      <c r="E87" s="14">
        <f t="shared" si="3"/>
        <v>5.704309362487557</v>
      </c>
      <c r="F87" s="139"/>
      <c r="G87" s="140"/>
      <c r="I87" s="7" t="s">
        <v>39</v>
      </c>
      <c r="J87" s="5">
        <v>229725.2</v>
      </c>
      <c r="K87" s="5">
        <v>202946.25</v>
      </c>
    </row>
    <row r="88" spans="1:11" ht="15">
      <c r="A88" s="50" t="s">
        <v>40</v>
      </c>
      <c r="B88" s="51">
        <v>179843</v>
      </c>
      <c r="C88" s="52">
        <f t="shared" si="2"/>
        <v>23.4272475342595</v>
      </c>
      <c r="D88" s="53">
        <v>211567.97</v>
      </c>
      <c r="E88" s="52">
        <f t="shared" si="3"/>
        <v>23.16428099947195</v>
      </c>
      <c r="F88" s="139"/>
      <c r="G88" s="140"/>
      <c r="H88" s="8"/>
      <c r="I88" s="17" t="s">
        <v>40</v>
      </c>
      <c r="J88" s="26">
        <v>587822.94</v>
      </c>
      <c r="K88" s="26">
        <v>701769.12</v>
      </c>
    </row>
    <row r="89" spans="1:11" ht="15">
      <c r="A89" s="46" t="s">
        <v>41</v>
      </c>
      <c r="B89" s="47">
        <v>5088</v>
      </c>
      <c r="C89" s="48">
        <f t="shared" si="2"/>
        <v>0.38796793103443017</v>
      </c>
      <c r="D89" s="49">
        <v>8382</v>
      </c>
      <c r="E89" s="48">
        <f t="shared" si="3"/>
        <v>0.6323484479851532</v>
      </c>
      <c r="F89" s="138"/>
      <c r="G89" s="137"/>
      <c r="I89" s="7" t="s">
        <v>41</v>
      </c>
      <c r="J89" s="5">
        <v>1306360.6</v>
      </c>
      <c r="K89" s="5">
        <v>1317153</v>
      </c>
    </row>
    <row r="90" spans="1:11" ht="15">
      <c r="A90" s="15" t="s">
        <v>42</v>
      </c>
      <c r="B90" s="24">
        <v>848406</v>
      </c>
      <c r="C90" s="16">
        <f t="shared" si="2"/>
        <v>26.38952297809471</v>
      </c>
      <c r="D90" s="25">
        <v>1380837.55</v>
      </c>
      <c r="E90" s="16">
        <f t="shared" si="3"/>
        <v>39.15142096087734</v>
      </c>
      <c r="F90" s="8"/>
      <c r="I90" s="7" t="s">
        <v>42</v>
      </c>
      <c r="J90" s="5">
        <v>2366528.96</v>
      </c>
      <c r="K90" s="5">
        <v>2146077.99</v>
      </c>
    </row>
    <row r="91" spans="1:11" ht="15">
      <c r="A91" s="17" t="s">
        <v>43</v>
      </c>
      <c r="B91" s="29">
        <v>0</v>
      </c>
      <c r="C91" s="30">
        <f t="shared" si="2"/>
        <v>0</v>
      </c>
      <c r="D91" s="27">
        <v>238624</v>
      </c>
      <c r="E91" s="18">
        <f t="shared" si="3"/>
        <v>37.49858373011153</v>
      </c>
      <c r="F91" s="8"/>
      <c r="I91" s="7" t="s">
        <v>43</v>
      </c>
      <c r="J91" s="5">
        <v>462978</v>
      </c>
      <c r="K91" s="5">
        <v>397730.7</v>
      </c>
    </row>
    <row r="93" spans="1:6" ht="15">
      <c r="A93" s="39" t="s">
        <v>48</v>
      </c>
      <c r="F93" s="8"/>
    </row>
    <row r="94" spans="1:2" ht="15">
      <c r="A94" s="39"/>
      <c r="B94" s="1" t="s">
        <v>87</v>
      </c>
    </row>
    <row r="95" ht="15">
      <c r="A95" s="39"/>
    </row>
  </sheetData>
  <mergeCells count="4">
    <mergeCell ref="C5:D5"/>
    <mergeCell ref="E5:F5"/>
    <mergeCell ref="B59:C59"/>
    <mergeCell ref="D59:E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showGridLines="0" workbookViewId="0" topLeftCell="A1">
      <selection activeCell="G20" sqref="G20"/>
    </sheetView>
  </sheetViews>
  <sheetFormatPr defaultColWidth="8.8515625" defaultRowHeight="15"/>
  <cols>
    <col min="1" max="1" width="8.8515625" style="1" customWidth="1"/>
    <col min="2" max="2" width="14.28125" style="1" customWidth="1"/>
    <col min="3" max="3" width="16.28125" style="1" customWidth="1"/>
    <col min="4" max="4" width="12.8515625" style="1" customWidth="1"/>
    <col min="5" max="5" width="11.421875" style="1" customWidth="1"/>
    <col min="6" max="6" width="8.8515625" style="1" customWidth="1"/>
    <col min="7" max="7" width="19.8515625" style="1" customWidth="1"/>
    <col min="8" max="16384" width="8.8515625" style="1" customWidth="1"/>
  </cols>
  <sheetData>
    <row r="2" spans="2:4" ht="12" customHeight="1">
      <c r="B2" s="7" t="s">
        <v>140</v>
      </c>
      <c r="C2" s="7"/>
      <c r="D2" s="7"/>
    </row>
    <row r="3" ht="12" customHeight="1">
      <c r="B3" s="45" t="s">
        <v>137</v>
      </c>
    </row>
    <row r="4" spans="2:4" ht="12" customHeight="1">
      <c r="B4" s="97"/>
      <c r="C4" s="120">
        <v>2008</v>
      </c>
      <c r="D4" s="118">
        <v>2015</v>
      </c>
    </row>
    <row r="5" spans="2:4" ht="12" customHeight="1">
      <c r="B5" s="116"/>
      <c r="C5" s="121" t="s">
        <v>135</v>
      </c>
      <c r="D5" s="119" t="s">
        <v>135</v>
      </c>
    </row>
    <row r="6" spans="2:6" ht="12" customHeight="1">
      <c r="B6" s="117" t="s">
        <v>13</v>
      </c>
      <c r="C6" s="122">
        <v>3437.47723693</v>
      </c>
      <c r="D6" s="150">
        <v>4128.425883700001</v>
      </c>
      <c r="F6" s="35"/>
    </row>
    <row r="7" spans="2:6" ht="12" customHeight="1">
      <c r="B7" s="46" t="s">
        <v>14</v>
      </c>
      <c r="C7" s="123">
        <v>0.667767</v>
      </c>
      <c r="D7" s="124">
        <v>0.332992</v>
      </c>
      <c r="E7" s="8"/>
      <c r="F7" s="35"/>
    </row>
    <row r="8" spans="2:6" ht="12" customHeight="1">
      <c r="B8" s="13" t="s">
        <v>15</v>
      </c>
      <c r="C8" s="125">
        <v>16.538094</v>
      </c>
      <c r="D8" s="126">
        <v>22.765853800000002</v>
      </c>
      <c r="E8" s="8"/>
      <c r="F8" s="35"/>
    </row>
    <row r="9" spans="2:6" ht="12" customHeight="1">
      <c r="B9" s="13" t="s">
        <v>16</v>
      </c>
      <c r="C9" s="125">
        <v>41.537574</v>
      </c>
      <c r="D9" s="126">
        <v>35.04934222</v>
      </c>
      <c r="E9" s="8"/>
      <c r="F9" s="35"/>
    </row>
    <row r="10" spans="2:6" ht="12" customHeight="1">
      <c r="B10" s="13" t="s">
        <v>17</v>
      </c>
      <c r="C10" s="125">
        <v>98.276272</v>
      </c>
      <c r="D10" s="126">
        <v>109.52324562000001</v>
      </c>
      <c r="E10" s="8"/>
      <c r="F10" s="35"/>
    </row>
    <row r="11" spans="2:6" ht="12" customHeight="1">
      <c r="B11" s="13" t="s">
        <v>18</v>
      </c>
      <c r="C11" s="125">
        <v>97.080122</v>
      </c>
      <c r="D11" s="126">
        <v>109.2965832</v>
      </c>
      <c r="E11" s="8"/>
      <c r="F11" s="35"/>
    </row>
    <row r="12" spans="2:6" ht="12" customHeight="1">
      <c r="B12" s="13" t="s">
        <v>19</v>
      </c>
      <c r="C12" s="125">
        <v>1.77165</v>
      </c>
      <c r="D12" s="126">
        <v>3.38980668</v>
      </c>
      <c r="E12" s="8"/>
      <c r="F12" s="35"/>
    </row>
    <row r="13" spans="2:6" ht="12" customHeight="1">
      <c r="B13" s="13" t="s">
        <v>20</v>
      </c>
      <c r="C13" s="125">
        <v>92.442829</v>
      </c>
      <c r="D13" s="126">
        <v>136.48276937</v>
      </c>
      <c r="E13" s="8"/>
      <c r="F13" s="35"/>
    </row>
    <row r="14" spans="2:6" ht="12" customHeight="1">
      <c r="B14" s="13" t="s">
        <v>21</v>
      </c>
      <c r="C14" s="125">
        <v>369.913151</v>
      </c>
      <c r="D14" s="126">
        <v>463.35812494</v>
      </c>
      <c r="E14" s="8"/>
      <c r="F14" s="35"/>
    </row>
    <row r="15" spans="2:6" ht="12" customHeight="1">
      <c r="B15" s="13" t="s">
        <v>22</v>
      </c>
      <c r="C15" s="125">
        <v>410.808739</v>
      </c>
      <c r="D15" s="126">
        <v>513.39696947</v>
      </c>
      <c r="E15" s="8"/>
      <c r="F15" s="35"/>
    </row>
    <row r="16" spans="2:6" ht="12" customHeight="1">
      <c r="B16" s="13" t="s">
        <v>23</v>
      </c>
      <c r="C16" s="125">
        <v>691.603892</v>
      </c>
      <c r="D16" s="151">
        <v>620</v>
      </c>
      <c r="E16" s="8"/>
      <c r="F16" s="35"/>
    </row>
    <row r="17" spans="2:6" ht="12" customHeight="1">
      <c r="B17" s="13" t="s">
        <v>24</v>
      </c>
      <c r="C17" s="125" t="s">
        <v>44</v>
      </c>
      <c r="D17" s="126">
        <v>102.66218673</v>
      </c>
      <c r="E17" s="8"/>
      <c r="F17" s="35"/>
    </row>
    <row r="18" spans="2:6" ht="12" customHeight="1">
      <c r="B18" s="13" t="s">
        <v>25</v>
      </c>
      <c r="C18" s="125">
        <v>465.600684</v>
      </c>
      <c r="D18" s="126">
        <v>437.1657964</v>
      </c>
      <c r="E18" s="8"/>
      <c r="F18" s="35"/>
    </row>
    <row r="19" spans="2:6" ht="12" customHeight="1">
      <c r="B19" s="13" t="s">
        <v>26</v>
      </c>
      <c r="C19" s="125">
        <v>33.14455</v>
      </c>
      <c r="D19" s="126">
        <v>32.29495398</v>
      </c>
      <c r="E19" s="8"/>
      <c r="F19" s="35"/>
    </row>
    <row r="20" spans="2:6" ht="12" customHeight="1">
      <c r="B20" s="13" t="s">
        <v>27</v>
      </c>
      <c r="C20" s="125">
        <v>1.528601</v>
      </c>
      <c r="D20" s="126">
        <v>2.388784</v>
      </c>
      <c r="E20" s="8"/>
      <c r="F20" s="35"/>
    </row>
    <row r="21" spans="2:6" ht="12" customHeight="1">
      <c r="B21" s="13" t="s">
        <v>28</v>
      </c>
      <c r="C21" s="125">
        <v>6.635949</v>
      </c>
      <c r="D21" s="126">
        <v>9.33011348</v>
      </c>
      <c r="E21" s="8"/>
      <c r="F21" s="35"/>
    </row>
    <row r="22" spans="2:6" ht="12" customHeight="1">
      <c r="B22" s="13" t="s">
        <v>47</v>
      </c>
      <c r="C22" s="125">
        <v>0</v>
      </c>
      <c r="D22" s="126">
        <v>0</v>
      </c>
      <c r="E22" s="8"/>
      <c r="F22" s="35"/>
    </row>
    <row r="23" spans="2:6" ht="12" customHeight="1">
      <c r="B23" s="13" t="s">
        <v>29</v>
      </c>
      <c r="C23" s="125">
        <v>30.372947</v>
      </c>
      <c r="D23" s="126">
        <v>30.63368684</v>
      </c>
      <c r="E23" s="8"/>
      <c r="F23" s="35"/>
    </row>
    <row r="24" spans="2:6" ht="12" customHeight="1">
      <c r="B24" s="13" t="s">
        <v>30</v>
      </c>
      <c r="C24" s="125">
        <v>93.763138</v>
      </c>
      <c r="D24" s="126">
        <v>127.92503138</v>
      </c>
      <c r="E24" s="8"/>
      <c r="F24" s="35"/>
    </row>
    <row r="25" spans="2:6" ht="12" customHeight="1">
      <c r="B25" s="13" t="s">
        <v>31</v>
      </c>
      <c r="C25" s="125">
        <v>96.600777</v>
      </c>
      <c r="D25" s="126">
        <v>94.68168688</v>
      </c>
      <c r="E25" s="8"/>
      <c r="F25" s="35"/>
    </row>
    <row r="26" spans="2:6" ht="12" customHeight="1">
      <c r="B26" s="13" t="s">
        <v>32</v>
      </c>
      <c r="C26" s="125">
        <v>12.741113</v>
      </c>
      <c r="D26" s="126">
        <v>19.75899865</v>
      </c>
      <c r="E26" s="8"/>
      <c r="F26" s="35"/>
    </row>
    <row r="27" spans="2:6" ht="12" customHeight="1">
      <c r="B27" s="13" t="s">
        <v>33</v>
      </c>
      <c r="C27" s="125">
        <v>73.284926</v>
      </c>
      <c r="D27" s="126">
        <v>86.60300911</v>
      </c>
      <c r="E27" s="8"/>
      <c r="F27" s="35"/>
    </row>
    <row r="28" spans="2:6" ht="12" customHeight="1">
      <c r="B28" s="13" t="s">
        <v>34</v>
      </c>
      <c r="C28" s="125">
        <v>40.175003</v>
      </c>
      <c r="D28" s="126">
        <v>54.21565511</v>
      </c>
      <c r="E28" s="8"/>
      <c r="F28" s="35"/>
    </row>
    <row r="29" spans="2:6" ht="12" customHeight="1">
      <c r="B29" s="13" t="s">
        <v>35</v>
      </c>
      <c r="C29" s="125">
        <v>18.131429</v>
      </c>
      <c r="D29" s="126">
        <v>21.77269026</v>
      </c>
      <c r="E29" s="8"/>
      <c r="F29" s="35"/>
    </row>
    <row r="30" spans="2:6" ht="12" customHeight="1">
      <c r="B30" s="13" t="s">
        <v>36</v>
      </c>
      <c r="C30" s="125">
        <v>3.485097</v>
      </c>
      <c r="D30" s="126">
        <v>3.97659</v>
      </c>
      <c r="E30" s="8"/>
      <c r="F30" s="35"/>
    </row>
    <row r="31" spans="2:6" ht="12" customHeight="1">
      <c r="B31" s="13" t="s">
        <v>37</v>
      </c>
      <c r="C31" s="125">
        <v>2.749143</v>
      </c>
      <c r="D31" s="126">
        <v>3.57508109</v>
      </c>
      <c r="E31" s="8"/>
      <c r="F31" s="35"/>
    </row>
    <row r="32" spans="2:6" ht="12" customHeight="1">
      <c r="B32" s="13" t="s">
        <v>38</v>
      </c>
      <c r="C32" s="125">
        <v>36.844618</v>
      </c>
      <c r="D32" s="126">
        <v>49.3988</v>
      </c>
      <c r="E32" s="8"/>
      <c r="F32" s="35"/>
    </row>
    <row r="33" spans="2:6" ht="12" customHeight="1">
      <c r="B33" s="15" t="s">
        <v>39</v>
      </c>
      <c r="C33" s="127">
        <v>23.24795</v>
      </c>
      <c r="D33" s="128">
        <v>43.11232149</v>
      </c>
      <c r="E33" s="8"/>
      <c r="F33" s="35"/>
    </row>
    <row r="34" spans="2:6" ht="12" customHeight="1">
      <c r="B34" s="50" t="s">
        <v>40</v>
      </c>
      <c r="C34" s="129">
        <v>678.53122</v>
      </c>
      <c r="D34" s="130">
        <v>995.334811</v>
      </c>
      <c r="E34" s="8"/>
      <c r="F34" s="35"/>
    </row>
    <row r="35" spans="2:6" ht="12" customHeight="1">
      <c r="B35" s="6" t="s">
        <v>41</v>
      </c>
      <c r="C35" s="131">
        <v>15.567152</v>
      </c>
      <c r="D35" s="132">
        <v>0</v>
      </c>
      <c r="F35" s="35"/>
    </row>
    <row r="36" spans="2:6" ht="12" customHeight="1">
      <c r="B36" s="50" t="s">
        <v>42</v>
      </c>
      <c r="C36" s="129">
        <v>2123.304748</v>
      </c>
      <c r="D36" s="130">
        <v>5236.43486665</v>
      </c>
      <c r="F36" s="35"/>
    </row>
    <row r="37" spans="2:6" ht="12" customHeight="1">
      <c r="B37" s="17" t="s">
        <v>43</v>
      </c>
      <c r="C37" s="133" t="s">
        <v>44</v>
      </c>
      <c r="D37" s="134">
        <v>824.59877611</v>
      </c>
      <c r="F37" s="35"/>
    </row>
    <row r="38" ht="12" customHeight="1">
      <c r="B38" s="1" t="s">
        <v>130</v>
      </c>
    </row>
    <row r="39" ht="12" customHeight="1"/>
    <row r="40" ht="12" customHeight="1">
      <c r="B40" s="45"/>
    </row>
    <row r="41" spans="2:5" ht="12" customHeight="1">
      <c r="B41" s="65"/>
      <c r="E41" s="1">
        <f aca="true" t="shared" si="0" ref="E7:E41">D41/$D$6*100</f>
        <v>0</v>
      </c>
    </row>
    <row r="43" ht="15">
      <c r="B4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showGridLines="0" workbookViewId="0" topLeftCell="A1">
      <selection activeCell="O14" sqref="O14"/>
    </sheetView>
  </sheetViews>
  <sheetFormatPr defaultColWidth="9.140625" defaultRowHeight="15"/>
  <cols>
    <col min="1" max="1" width="12.8515625" style="44" customWidth="1"/>
    <col min="2" max="2" width="11.00390625" style="44" customWidth="1"/>
    <col min="3" max="3" width="12.28125" style="44" customWidth="1"/>
    <col min="4" max="4" width="9.140625" style="44" customWidth="1"/>
    <col min="5" max="5" width="10.8515625" style="44" customWidth="1"/>
    <col min="6" max="8" width="9.140625" style="44" customWidth="1"/>
    <col min="9" max="9" width="15.28125" style="44" customWidth="1"/>
    <col min="10" max="10" width="14.00390625" style="44" customWidth="1"/>
    <col min="11" max="16384" width="9.140625" style="44" customWidth="1"/>
  </cols>
  <sheetData>
    <row r="2" spans="2:6" ht="15">
      <c r="B2" s="84" t="s">
        <v>88</v>
      </c>
      <c r="E2" s="1"/>
      <c r="F2" s="1"/>
    </row>
    <row r="3" ht="11.45">
      <c r="B3" s="58" t="s">
        <v>78</v>
      </c>
    </row>
    <row r="13" ht="11.45">
      <c r="A13" s="43"/>
    </row>
    <row r="14" ht="11.45">
      <c r="A14" s="43"/>
    </row>
    <row r="36" ht="15">
      <c r="B36" s="71" t="s">
        <v>95</v>
      </c>
    </row>
    <row r="41" ht="15">
      <c r="D41" s="44" t="s">
        <v>79</v>
      </c>
    </row>
    <row r="42" spans="4:6" ht="15">
      <c r="D42" s="1" t="s">
        <v>72</v>
      </c>
      <c r="E42" s="1" t="s">
        <v>50</v>
      </c>
      <c r="F42" s="44" t="s">
        <v>3</v>
      </c>
    </row>
    <row r="43" spans="3:6" ht="15">
      <c r="C43" s="1" t="s">
        <v>42</v>
      </c>
      <c r="D43" s="8">
        <v>7.3463525</v>
      </c>
      <c r="E43" s="8">
        <v>4.6011725</v>
      </c>
      <c r="F43" s="59">
        <f>D43+E43</f>
        <v>11.947524999999999</v>
      </c>
    </row>
    <row r="44" spans="3:6" ht="15">
      <c r="C44" s="1" t="s">
        <v>13</v>
      </c>
      <c r="D44" s="8">
        <v>101.7135</v>
      </c>
      <c r="E44" s="8">
        <v>38.69919</v>
      </c>
      <c r="F44" s="59">
        <f>D44+E44</f>
        <v>140.41269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 topLeftCell="A7">
      <selection activeCell="L43" sqref="L43"/>
    </sheetView>
  </sheetViews>
  <sheetFormatPr defaultColWidth="8.8515625" defaultRowHeight="15"/>
  <cols>
    <col min="1" max="1" width="8.8515625" style="1" customWidth="1"/>
    <col min="2" max="2" width="16.8515625" style="1" customWidth="1"/>
    <col min="3" max="16384" width="8.8515625" style="1" customWidth="1"/>
  </cols>
  <sheetData>
    <row r="1" ht="15">
      <c r="C1" s="7" t="s">
        <v>96</v>
      </c>
    </row>
    <row r="2" ht="11.45">
      <c r="C2" s="45" t="s">
        <v>80</v>
      </c>
    </row>
    <row r="34" spans="5:11" ht="11.45">
      <c r="E34" s="8"/>
      <c r="F34" s="8"/>
      <c r="G34" s="8"/>
      <c r="H34" s="8"/>
      <c r="I34" s="8"/>
      <c r="J34" s="8"/>
      <c r="K34" s="8"/>
    </row>
    <row r="35" spans="5:11" ht="11.45">
      <c r="E35" s="8"/>
      <c r="F35" s="8"/>
      <c r="G35" s="8"/>
      <c r="H35" s="8"/>
      <c r="I35" s="8"/>
      <c r="J35" s="8"/>
      <c r="K35" s="8"/>
    </row>
    <row r="36" spans="9:11" ht="15">
      <c r="I36" s="8"/>
      <c r="J36" s="8"/>
      <c r="K36" s="8"/>
    </row>
    <row r="37" spans="3:11" ht="15">
      <c r="C37" s="66" t="s">
        <v>83</v>
      </c>
      <c r="E37" s="8"/>
      <c r="F37" s="8"/>
      <c r="G37" s="8"/>
      <c r="H37" s="8"/>
      <c r="I37" s="8"/>
      <c r="J37" s="8"/>
      <c r="K37" s="8"/>
    </row>
    <row r="38" spans="3:11" ht="15">
      <c r="C38" s="68" t="s">
        <v>132</v>
      </c>
      <c r="E38" s="8"/>
      <c r="F38" s="8"/>
      <c r="G38" s="8"/>
      <c r="H38" s="8"/>
      <c r="I38" s="8"/>
      <c r="J38" s="8"/>
      <c r="K38" s="8"/>
    </row>
    <row r="39" spans="3:11" ht="15">
      <c r="C39" s="68"/>
      <c r="E39" s="8"/>
      <c r="F39" s="8"/>
      <c r="G39" s="8"/>
      <c r="H39" s="8"/>
      <c r="I39" s="8"/>
      <c r="J39" s="8"/>
      <c r="K39" s="8"/>
    </row>
    <row r="40" spans="3:11" ht="15">
      <c r="C40" s="1" t="s">
        <v>74</v>
      </c>
      <c r="E40" s="8"/>
      <c r="F40" s="8"/>
      <c r="G40" s="8"/>
      <c r="H40" s="8"/>
      <c r="I40" s="8"/>
      <c r="J40" s="8"/>
      <c r="K40" s="8"/>
    </row>
    <row r="41" ht="15">
      <c r="C41" s="44" t="s">
        <v>75</v>
      </c>
    </row>
    <row r="43" spans="3:10" ht="15">
      <c r="C43" s="97">
        <v>2008</v>
      </c>
      <c r="D43" s="97">
        <v>2009</v>
      </c>
      <c r="E43" s="97">
        <v>2010</v>
      </c>
      <c r="F43" s="97">
        <v>2011</v>
      </c>
      <c r="G43" s="97">
        <v>2012</v>
      </c>
      <c r="H43" s="97">
        <v>2013</v>
      </c>
      <c r="I43" s="97">
        <v>2014</v>
      </c>
      <c r="J43" s="97">
        <v>2015</v>
      </c>
    </row>
    <row r="44" spans="2:10" ht="15">
      <c r="B44" s="1" t="s">
        <v>97</v>
      </c>
      <c r="C44" s="1">
        <v>100</v>
      </c>
      <c r="D44" s="8">
        <v>121.17866422253203</v>
      </c>
      <c r="E44" s="8">
        <v>181.04364965136884</v>
      </c>
      <c r="F44" s="8">
        <v>174.9597768054348</v>
      </c>
      <c r="G44" s="8">
        <v>189.25663448853174</v>
      </c>
      <c r="H44" s="8">
        <v>244.0623918861034</v>
      </c>
      <c r="I44" s="8">
        <v>248.4122697054319</v>
      </c>
      <c r="J44" s="8">
        <v>246.6172070486982</v>
      </c>
    </row>
    <row r="45" spans="2:10" ht="15">
      <c r="B45" s="1" t="s">
        <v>98</v>
      </c>
      <c r="C45" s="1">
        <v>100</v>
      </c>
      <c r="D45" s="8">
        <v>113.37024962105406</v>
      </c>
      <c r="E45" s="8">
        <v>120.19151208265855</v>
      </c>
      <c r="F45" s="8">
        <v>134.93763599031595</v>
      </c>
      <c r="G45" s="8">
        <v>155.71778134525215</v>
      </c>
      <c r="H45" s="8">
        <v>147.08229314738463</v>
      </c>
      <c r="I45" s="8">
        <v>157.05888572216605</v>
      </c>
      <c r="J45" s="8">
        <v>162.75669313984108</v>
      </c>
    </row>
    <row r="46" spans="2:10" ht="15">
      <c r="B46" s="1" t="s">
        <v>100</v>
      </c>
      <c r="C46" s="1">
        <v>100</v>
      </c>
      <c r="D46" s="8">
        <v>97.0623633417807</v>
      </c>
      <c r="E46" s="8">
        <v>92.91155315001839</v>
      </c>
      <c r="F46" s="8">
        <v>107.30056662990815</v>
      </c>
      <c r="G46" s="8">
        <v>105.73112609891623</v>
      </c>
      <c r="H46" s="8">
        <v>111.69036908092794</v>
      </c>
      <c r="I46" s="8">
        <v>113.20396771282657</v>
      </c>
      <c r="J46" s="8">
        <v>118.20414122505922</v>
      </c>
    </row>
    <row r="47" spans="2:10" ht="15">
      <c r="B47" s="1" t="s">
        <v>99</v>
      </c>
      <c r="C47" s="1">
        <v>100</v>
      </c>
      <c r="D47" s="8">
        <v>103.64999413645421</v>
      </c>
      <c r="E47" s="8">
        <v>99.90845429565218</v>
      </c>
      <c r="F47" s="8">
        <v>98.13719007987609</v>
      </c>
      <c r="G47" s="8">
        <v>96.03932011304089</v>
      </c>
      <c r="H47" s="8">
        <v>92.64952775003147</v>
      </c>
      <c r="I47" s="8">
        <v>98.31217247174212</v>
      </c>
      <c r="J47" s="8">
        <v>100.43668612634113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showGridLines="0" workbookViewId="0" topLeftCell="A1">
      <selection activeCell="K7" sqref="K7"/>
    </sheetView>
  </sheetViews>
  <sheetFormatPr defaultColWidth="8.8515625" defaultRowHeight="15"/>
  <cols>
    <col min="1" max="1" width="8.8515625" style="1" customWidth="1"/>
    <col min="2" max="2" width="13.421875" style="1" customWidth="1"/>
    <col min="3" max="3" width="9.57421875" style="1" customWidth="1"/>
    <col min="4" max="4" width="8.8515625" style="1" customWidth="1"/>
    <col min="5" max="5" width="10.57421875" style="1" customWidth="1"/>
    <col min="6" max="6" width="8.8515625" style="1" customWidth="1"/>
    <col min="7" max="7" width="10.140625" style="1" customWidth="1"/>
    <col min="8" max="16384" width="8.8515625" style="1" customWidth="1"/>
  </cols>
  <sheetData>
    <row r="2" ht="15">
      <c r="B2" s="7" t="s">
        <v>138</v>
      </c>
    </row>
    <row r="3" ht="11.45">
      <c r="B3" s="45" t="s">
        <v>81</v>
      </c>
    </row>
    <row r="4" spans="2:7" ht="24">
      <c r="B4" s="97"/>
      <c r="C4" s="74" t="s">
        <v>7</v>
      </c>
      <c r="D4" s="60" t="s">
        <v>51</v>
      </c>
      <c r="E4" s="60" t="s">
        <v>104</v>
      </c>
      <c r="F4" s="60" t="s">
        <v>105</v>
      </c>
      <c r="G4" s="60" t="s">
        <v>106</v>
      </c>
    </row>
    <row r="5" spans="2:7" ht="15">
      <c r="B5" s="73" t="s">
        <v>102</v>
      </c>
      <c r="C5" s="75">
        <v>1250207.23</v>
      </c>
      <c r="D5" s="72">
        <v>587608.01</v>
      </c>
      <c r="E5" s="72">
        <v>370775.93000000005</v>
      </c>
      <c r="F5" s="72">
        <v>179353.95</v>
      </c>
      <c r="G5" s="72">
        <v>89493.15000000001</v>
      </c>
    </row>
    <row r="6" spans="2:7" ht="15">
      <c r="B6" s="54" t="s">
        <v>14</v>
      </c>
      <c r="C6" s="85">
        <v>214</v>
      </c>
      <c r="D6" s="47" t="s">
        <v>44</v>
      </c>
      <c r="E6" s="47" t="s">
        <v>92</v>
      </c>
      <c r="F6" s="47" t="s">
        <v>44</v>
      </c>
      <c r="G6" s="47" t="s">
        <v>90</v>
      </c>
    </row>
    <row r="7" spans="2:7" ht="15">
      <c r="B7" s="55" t="s">
        <v>15</v>
      </c>
      <c r="C7" s="86">
        <v>6883</v>
      </c>
      <c r="D7" s="22" t="s">
        <v>44</v>
      </c>
      <c r="E7" s="22">
        <v>3117</v>
      </c>
      <c r="F7" s="22" t="s">
        <v>44</v>
      </c>
      <c r="G7" s="22">
        <v>3766</v>
      </c>
    </row>
    <row r="8" spans="2:7" ht="15">
      <c r="B8" s="55" t="s">
        <v>16</v>
      </c>
      <c r="C8" s="86">
        <v>20163</v>
      </c>
      <c r="D8" s="22" t="s">
        <v>44</v>
      </c>
      <c r="E8" s="22">
        <v>707</v>
      </c>
      <c r="F8" s="22" t="s">
        <v>44</v>
      </c>
      <c r="G8" s="22">
        <v>19456</v>
      </c>
    </row>
    <row r="9" spans="2:7" ht="15">
      <c r="B9" s="55" t="s">
        <v>17</v>
      </c>
      <c r="C9" s="86">
        <v>33624</v>
      </c>
      <c r="D9" s="22">
        <v>1730</v>
      </c>
      <c r="E9" s="22">
        <v>31795</v>
      </c>
      <c r="F9" s="22" t="s">
        <v>44</v>
      </c>
      <c r="G9" s="22">
        <v>88</v>
      </c>
    </row>
    <row r="10" spans="2:7" ht="15">
      <c r="B10" s="55" t="s">
        <v>18</v>
      </c>
      <c r="C10" s="86">
        <v>26222.6</v>
      </c>
      <c r="D10" s="22">
        <v>5279.6</v>
      </c>
      <c r="E10" s="22" t="s">
        <v>92</v>
      </c>
      <c r="F10" s="22" t="s">
        <v>92</v>
      </c>
      <c r="G10" s="22" t="s">
        <v>92</v>
      </c>
    </row>
    <row r="11" spans="2:7" ht="15">
      <c r="B11" s="55" t="s">
        <v>19</v>
      </c>
      <c r="C11" s="86">
        <v>864.93</v>
      </c>
      <c r="D11" s="22" t="s">
        <v>44</v>
      </c>
      <c r="E11" s="22" t="s">
        <v>92</v>
      </c>
      <c r="F11" s="22" t="s">
        <v>44</v>
      </c>
      <c r="G11" s="22" t="s">
        <v>92</v>
      </c>
    </row>
    <row r="12" spans="2:7" ht="15">
      <c r="B12" s="55" t="s">
        <v>20</v>
      </c>
      <c r="C12" s="86">
        <v>29327</v>
      </c>
      <c r="D12" s="22">
        <v>18969.47</v>
      </c>
      <c r="E12" s="22">
        <v>10176</v>
      </c>
      <c r="F12" s="22" t="s">
        <v>44</v>
      </c>
      <c r="G12" s="22">
        <v>78</v>
      </c>
    </row>
    <row r="13" spans="2:7" ht="15">
      <c r="B13" s="55" t="s">
        <v>21</v>
      </c>
      <c r="C13" s="86">
        <v>104451.7</v>
      </c>
      <c r="D13" s="22">
        <v>16678.4</v>
      </c>
      <c r="E13" s="22">
        <v>1941.3</v>
      </c>
      <c r="F13" s="22">
        <v>85788.9</v>
      </c>
      <c r="G13" s="22">
        <v>30.5</v>
      </c>
    </row>
    <row r="14" spans="2:7" ht="15">
      <c r="B14" s="55" t="s">
        <v>22</v>
      </c>
      <c r="C14" s="86">
        <v>284976.51</v>
      </c>
      <c r="D14" s="22">
        <v>222543.14</v>
      </c>
      <c r="E14" s="22">
        <v>15499.5</v>
      </c>
      <c r="F14" s="22">
        <v>46749.25</v>
      </c>
      <c r="G14" s="22">
        <v>21.67</v>
      </c>
    </row>
    <row r="15" spans="2:7" ht="15">
      <c r="B15" s="55" t="s">
        <v>23</v>
      </c>
      <c r="C15" s="86">
        <v>180344</v>
      </c>
      <c r="D15" s="22">
        <v>135567.3</v>
      </c>
      <c r="E15" s="22">
        <v>31850.9</v>
      </c>
      <c r="F15" s="22">
        <v>4803.6</v>
      </c>
      <c r="G15" s="22">
        <v>8000</v>
      </c>
    </row>
    <row r="16" spans="2:7" ht="15">
      <c r="B16" s="55" t="s">
        <v>24</v>
      </c>
      <c r="C16" s="86">
        <v>13767.8</v>
      </c>
      <c r="D16" s="22">
        <v>746.01</v>
      </c>
      <c r="E16" s="22">
        <v>391.16</v>
      </c>
      <c r="F16" s="22">
        <v>9201.16</v>
      </c>
      <c r="G16" s="22">
        <v>3429.47</v>
      </c>
    </row>
    <row r="17" spans="2:7" ht="15">
      <c r="B17" s="55" t="s">
        <v>25</v>
      </c>
      <c r="C17" s="86">
        <v>148730.34</v>
      </c>
      <c r="D17" s="22">
        <v>100373.79</v>
      </c>
      <c r="E17" s="22">
        <v>34204.32</v>
      </c>
      <c r="F17" s="22">
        <v>13447.47</v>
      </c>
      <c r="G17" s="22">
        <v>689.53</v>
      </c>
    </row>
    <row r="18" spans="2:7" ht="15">
      <c r="B18" s="55" t="s">
        <v>26</v>
      </c>
      <c r="C18" s="86">
        <v>4835.28</v>
      </c>
      <c r="D18" s="22" t="s">
        <v>44</v>
      </c>
      <c r="E18" s="22">
        <v>42.74</v>
      </c>
      <c r="F18" s="22">
        <v>4769.11</v>
      </c>
      <c r="G18" s="22" t="s">
        <v>44</v>
      </c>
    </row>
    <row r="19" spans="2:7" ht="15">
      <c r="B19" s="55" t="s">
        <v>27</v>
      </c>
      <c r="C19" s="86">
        <v>686.29</v>
      </c>
      <c r="D19" s="22" t="s">
        <v>44</v>
      </c>
      <c r="E19" s="22">
        <v>92.61</v>
      </c>
      <c r="F19" s="22" t="s">
        <v>44</v>
      </c>
      <c r="G19" s="22">
        <v>593.62</v>
      </c>
    </row>
    <row r="20" spans="2:7" ht="15">
      <c r="B20" s="55" t="s">
        <v>28</v>
      </c>
      <c r="C20" s="86">
        <v>3350.19</v>
      </c>
      <c r="D20" s="22" t="s">
        <v>44</v>
      </c>
      <c r="E20" s="22">
        <v>110.59</v>
      </c>
      <c r="F20" s="22" t="s">
        <v>44</v>
      </c>
      <c r="G20" s="22">
        <v>3239.59</v>
      </c>
    </row>
    <row r="21" spans="2:7" ht="15">
      <c r="B21" s="55" t="s">
        <v>47</v>
      </c>
      <c r="C21" s="86">
        <v>0</v>
      </c>
      <c r="D21" s="22" t="s">
        <v>44</v>
      </c>
      <c r="E21" s="22" t="s">
        <v>44</v>
      </c>
      <c r="F21" s="22" t="s">
        <v>44</v>
      </c>
      <c r="G21" s="22" t="s">
        <v>44</v>
      </c>
    </row>
    <row r="22" spans="2:7" ht="15">
      <c r="B22" s="55" t="s">
        <v>29</v>
      </c>
      <c r="C22" s="86">
        <v>15366</v>
      </c>
      <c r="D22" s="22" t="s">
        <v>44</v>
      </c>
      <c r="E22" s="22">
        <v>109</v>
      </c>
      <c r="F22" s="22" t="s">
        <v>44</v>
      </c>
      <c r="G22" s="22">
        <v>15257</v>
      </c>
    </row>
    <row r="23" spans="2:7" ht="15">
      <c r="B23" s="55" t="s">
        <v>30</v>
      </c>
      <c r="C23" s="86">
        <v>8605.59</v>
      </c>
      <c r="D23" s="22" t="s">
        <v>44</v>
      </c>
      <c r="E23" s="22">
        <v>0</v>
      </c>
      <c r="F23" s="22">
        <v>8605.59</v>
      </c>
      <c r="G23" s="22" t="s">
        <v>44</v>
      </c>
    </row>
    <row r="24" spans="2:7" ht="15">
      <c r="B24" s="55" t="s">
        <v>31</v>
      </c>
      <c r="C24" s="86">
        <v>63089.02</v>
      </c>
      <c r="D24" s="22">
        <v>57364.02</v>
      </c>
      <c r="E24" s="22">
        <v>2335</v>
      </c>
      <c r="F24" s="22">
        <v>490</v>
      </c>
      <c r="G24" s="22">
        <v>2900</v>
      </c>
    </row>
    <row r="25" spans="2:7" ht="15">
      <c r="B25" s="55" t="s">
        <v>32</v>
      </c>
      <c r="C25" s="86">
        <v>3393.31</v>
      </c>
      <c r="D25" s="22" t="s">
        <v>44</v>
      </c>
      <c r="E25" s="22">
        <v>2396.69</v>
      </c>
      <c r="F25" s="22" t="s">
        <v>44</v>
      </c>
      <c r="G25" s="22">
        <v>996.62</v>
      </c>
    </row>
    <row r="26" spans="2:7" ht="15">
      <c r="B26" s="55" t="s">
        <v>33</v>
      </c>
      <c r="C26" s="86">
        <v>36335.83</v>
      </c>
      <c r="D26" s="22" t="s">
        <v>44</v>
      </c>
      <c r="E26" s="22">
        <v>15519.92</v>
      </c>
      <c r="F26" s="22" t="s">
        <v>44</v>
      </c>
      <c r="G26" s="22">
        <v>20815.89</v>
      </c>
    </row>
    <row r="27" spans="2:7" ht="15">
      <c r="B27" s="55" t="s">
        <v>34</v>
      </c>
      <c r="C27" s="86">
        <v>10794.55</v>
      </c>
      <c r="D27" s="22">
        <v>4851.72</v>
      </c>
      <c r="E27" s="22">
        <v>788.96</v>
      </c>
      <c r="F27" s="22">
        <v>5148.64</v>
      </c>
      <c r="G27" s="22" t="s">
        <v>44</v>
      </c>
    </row>
    <row r="28" spans="2:7" ht="15">
      <c r="B28" s="55" t="s">
        <v>35</v>
      </c>
      <c r="C28" s="86">
        <v>10676.97</v>
      </c>
      <c r="D28" s="22">
        <v>21</v>
      </c>
      <c r="E28" s="22">
        <v>1159.62</v>
      </c>
      <c r="F28" s="22">
        <v>16.23</v>
      </c>
      <c r="G28" s="22">
        <v>9480.12</v>
      </c>
    </row>
    <row r="29" spans="2:7" ht="15">
      <c r="B29" s="55" t="s">
        <v>36</v>
      </c>
      <c r="C29" s="86">
        <v>1441</v>
      </c>
      <c r="D29" s="22" t="s">
        <v>92</v>
      </c>
      <c r="E29" s="22">
        <v>779</v>
      </c>
      <c r="F29" s="22" t="s">
        <v>92</v>
      </c>
      <c r="G29" s="22">
        <v>166</v>
      </c>
    </row>
    <row r="30" spans="2:7" ht="15">
      <c r="B30" s="55" t="s">
        <v>37</v>
      </c>
      <c r="C30" s="86">
        <v>1214.37</v>
      </c>
      <c r="D30" s="22" t="s">
        <v>44</v>
      </c>
      <c r="E30" s="22">
        <v>871.16</v>
      </c>
      <c r="F30" s="22" t="s">
        <v>44</v>
      </c>
      <c r="G30" s="22">
        <v>343.21</v>
      </c>
    </row>
    <row r="31" spans="2:7" ht="15">
      <c r="B31" s="55" t="s">
        <v>38</v>
      </c>
      <c r="C31" s="86">
        <v>13324</v>
      </c>
      <c r="D31" s="22" t="s">
        <v>44</v>
      </c>
      <c r="E31" s="22">
        <v>13305</v>
      </c>
      <c r="F31" s="22">
        <v>18</v>
      </c>
      <c r="G31" s="22" t="s">
        <v>44</v>
      </c>
    </row>
    <row r="32" spans="2:7" ht="15">
      <c r="B32" s="56" t="s">
        <v>39</v>
      </c>
      <c r="C32" s="87">
        <v>12899</v>
      </c>
      <c r="D32" s="24">
        <v>1746</v>
      </c>
      <c r="E32" s="24">
        <v>11152</v>
      </c>
      <c r="F32" s="22" t="s">
        <v>44</v>
      </c>
      <c r="G32" s="24" t="s">
        <v>44</v>
      </c>
    </row>
    <row r="33" spans="2:7" ht="15">
      <c r="B33" s="57" t="s">
        <v>40</v>
      </c>
      <c r="C33" s="88">
        <v>214626.95</v>
      </c>
      <c r="D33" s="51">
        <v>21737.56</v>
      </c>
      <c r="E33" s="51">
        <v>192431.46</v>
      </c>
      <c r="F33" s="51">
        <v>316</v>
      </c>
      <c r="G33" s="51">
        <v>141.93</v>
      </c>
    </row>
    <row r="34" spans="2:7" ht="15">
      <c r="B34" s="6" t="s">
        <v>41</v>
      </c>
      <c r="C34" s="89">
        <v>8387</v>
      </c>
      <c r="D34" s="80">
        <v>38</v>
      </c>
      <c r="E34" s="80">
        <v>8039</v>
      </c>
      <c r="F34" s="80">
        <v>310</v>
      </c>
      <c r="G34" s="47" t="s">
        <v>44</v>
      </c>
    </row>
    <row r="35" spans="2:7" ht="15">
      <c r="B35" s="50" t="s">
        <v>42</v>
      </c>
      <c r="C35" s="88">
        <v>1332497.01</v>
      </c>
      <c r="D35" s="24">
        <v>2015.68</v>
      </c>
      <c r="E35" s="51">
        <v>1327626.75</v>
      </c>
      <c r="F35" s="51">
        <v>2854.57</v>
      </c>
      <c r="G35" s="26" t="s">
        <v>44</v>
      </c>
    </row>
    <row r="36" spans="2:7" ht="15">
      <c r="B36" s="17" t="s">
        <v>43</v>
      </c>
      <c r="C36" s="90">
        <v>233997</v>
      </c>
      <c r="D36" s="91" t="s">
        <v>44</v>
      </c>
      <c r="E36" s="26">
        <v>113610</v>
      </c>
      <c r="F36" s="26">
        <v>120148</v>
      </c>
      <c r="G36" s="26">
        <v>189</v>
      </c>
    </row>
    <row r="37" ht="19.9" customHeight="1">
      <c r="B37" s="45" t="s">
        <v>91</v>
      </c>
    </row>
    <row r="38" ht="15">
      <c r="B38" s="45" t="s">
        <v>130</v>
      </c>
    </row>
    <row r="39" spans="2:5" ht="15">
      <c r="B39" s="66" t="s">
        <v>103</v>
      </c>
      <c r="C39" s="45"/>
      <c r="D39" s="45"/>
      <c r="E39" s="45"/>
    </row>
    <row r="41" spans="2:3" ht="15">
      <c r="B41" s="68" t="s">
        <v>101</v>
      </c>
      <c r="C41" s="7"/>
    </row>
    <row r="42" spans="2:3" ht="15">
      <c r="B42" s="68"/>
      <c r="C42" s="7"/>
    </row>
    <row r="43" ht="15">
      <c r="B43" s="1" t="s">
        <v>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9"/>
  <sheetViews>
    <sheetView showGridLines="0" workbookViewId="0" topLeftCell="A1">
      <selection activeCell="A19" sqref="A19"/>
    </sheetView>
  </sheetViews>
  <sheetFormatPr defaultColWidth="8.8515625" defaultRowHeight="15"/>
  <cols>
    <col min="1" max="1" width="19.8515625" style="1" customWidth="1"/>
    <col min="2" max="2" width="15.7109375" style="1" customWidth="1"/>
    <col min="3" max="3" width="15.00390625" style="1" customWidth="1"/>
    <col min="4" max="4" width="17.28125" style="1" customWidth="1"/>
    <col min="5" max="5" width="18.421875" style="1" customWidth="1"/>
    <col min="6" max="6" width="14.140625" style="1" customWidth="1"/>
    <col min="7" max="7" width="16.8515625" style="1" customWidth="1"/>
    <col min="8" max="8" width="14.00390625" style="1" customWidth="1"/>
    <col min="9" max="16384" width="8.8515625" style="1" customWidth="1"/>
  </cols>
  <sheetData>
    <row r="3" ht="15">
      <c r="B3" s="7" t="s">
        <v>108</v>
      </c>
    </row>
    <row r="4" spans="2:11" ht="15">
      <c r="B4" s="45" t="s">
        <v>109</v>
      </c>
      <c r="K4" s="7"/>
    </row>
    <row r="30" ht="15">
      <c r="B30" s="68" t="s">
        <v>101</v>
      </c>
    </row>
    <row r="32" ht="15">
      <c r="B32" s="1" t="s">
        <v>84</v>
      </c>
    </row>
    <row r="37" spans="3:8" s="2" customFormat="1" ht="24">
      <c r="C37" s="2" t="s">
        <v>7</v>
      </c>
      <c r="D37" s="2" t="s">
        <v>104</v>
      </c>
      <c r="E37" s="2" t="s">
        <v>105</v>
      </c>
      <c r="F37" s="2" t="s">
        <v>106</v>
      </c>
      <c r="G37" s="2" t="s">
        <v>51</v>
      </c>
      <c r="H37" s="2" t="s">
        <v>62</v>
      </c>
    </row>
    <row r="38" spans="2:18" ht="15">
      <c r="B38" s="1" t="s">
        <v>70</v>
      </c>
      <c r="C38" s="5">
        <v>1250207.23</v>
      </c>
      <c r="D38" s="5">
        <v>370775.93000000005</v>
      </c>
      <c r="E38" s="5">
        <v>179353.95</v>
      </c>
      <c r="F38" s="5">
        <v>89493.15000000001</v>
      </c>
      <c r="G38" s="5">
        <v>587608.01</v>
      </c>
      <c r="H38" s="93">
        <f>C38-(G38+D38+E38+F38)</f>
        <v>22976.189999999944</v>
      </c>
      <c r="M38" s="5"/>
      <c r="N38" s="5"/>
      <c r="O38" s="5"/>
      <c r="P38" s="5"/>
      <c r="Q38" s="5"/>
      <c r="R38" s="93"/>
    </row>
    <row r="39" spans="3:18" ht="15">
      <c r="C39" s="92">
        <f aca="true" t="shared" si="0" ref="C39:H39">C38/$C38*100</f>
        <v>100</v>
      </c>
      <c r="D39" s="92">
        <f t="shared" si="0"/>
        <v>29.65715771776492</v>
      </c>
      <c r="E39" s="92">
        <f t="shared" si="0"/>
        <v>14.345937673068809</v>
      </c>
      <c r="F39" s="92">
        <f t="shared" si="0"/>
        <v>7.158265274149792</v>
      </c>
      <c r="G39" s="92">
        <f t="shared" si="0"/>
        <v>47.00084881128067</v>
      </c>
      <c r="H39" s="92">
        <f t="shared" si="0"/>
        <v>1.8377905237358085</v>
      </c>
      <c r="M39" s="92"/>
      <c r="N39" s="92"/>
      <c r="O39" s="92"/>
      <c r="P39" s="92"/>
      <c r="Q39" s="92"/>
      <c r="R39" s="9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workbookViewId="0" topLeftCell="A25">
      <selection activeCell="A18" sqref="A18"/>
    </sheetView>
  </sheetViews>
  <sheetFormatPr defaultColWidth="8.8515625" defaultRowHeight="15"/>
  <cols>
    <col min="1" max="2" width="8.8515625" style="1" customWidth="1"/>
    <col min="3" max="3" width="15.421875" style="1" customWidth="1"/>
    <col min="4" max="4" width="17.00390625" style="1" customWidth="1"/>
    <col min="5" max="5" width="14.00390625" style="1" customWidth="1"/>
    <col min="6" max="6" width="13.7109375" style="1" customWidth="1"/>
    <col min="7" max="7" width="11.57421875" style="1" customWidth="1"/>
    <col min="8" max="8" width="11.28125" style="1" customWidth="1"/>
    <col min="9" max="16384" width="8.8515625" style="1" customWidth="1"/>
  </cols>
  <sheetData>
    <row r="2" ht="15">
      <c r="C2" s="7" t="s">
        <v>107</v>
      </c>
    </row>
    <row r="3" ht="11.45">
      <c r="C3" s="45" t="s">
        <v>110</v>
      </c>
    </row>
    <row r="29" spans="2:3" ht="15">
      <c r="B29" s="68" t="s">
        <v>101</v>
      </c>
      <c r="C29" s="7"/>
    </row>
    <row r="30" ht="11.45">
      <c r="B30" s="1" t="s">
        <v>84</v>
      </c>
    </row>
    <row r="34" spans="3:8" ht="11.45">
      <c r="C34" s="1" t="s">
        <v>7</v>
      </c>
      <c r="D34" s="1" t="s">
        <v>104</v>
      </c>
      <c r="E34" s="1" t="s">
        <v>105</v>
      </c>
      <c r="F34" s="1" t="s">
        <v>106</v>
      </c>
      <c r="G34" s="1" t="s">
        <v>51</v>
      </c>
      <c r="H34" s="1" t="s">
        <v>62</v>
      </c>
    </row>
    <row r="35" spans="2:8" ht="11.45">
      <c r="B35" s="1" t="s">
        <v>71</v>
      </c>
      <c r="C35" s="5">
        <v>3891360621.45</v>
      </c>
      <c r="D35" s="5">
        <v>1472046415.79</v>
      </c>
      <c r="E35" s="5">
        <v>1093808462.9799998</v>
      </c>
      <c r="F35" s="5">
        <v>174513306.31000003</v>
      </c>
      <c r="G35" s="5">
        <v>902826367.4000001</v>
      </c>
      <c r="H35" s="93">
        <f>C35-(G35+D35+E35+F35)</f>
        <v>248166068.9699998</v>
      </c>
    </row>
    <row r="36" spans="3:8" ht="11.45">
      <c r="C36" s="92">
        <f>C35/$C35*100</f>
        <v>100</v>
      </c>
      <c r="D36" s="92">
        <f aca="true" t="shared" si="0" ref="D36:H36">D35/$C35*100</f>
        <v>37.82857871552099</v>
      </c>
      <c r="E36" s="92">
        <f t="shared" si="0"/>
        <v>28.108637810402282</v>
      </c>
      <c r="F36" s="92">
        <f t="shared" si="0"/>
        <v>4.484634637767723</v>
      </c>
      <c r="G36" s="92">
        <f t="shared" si="0"/>
        <v>23.200789009978433</v>
      </c>
      <c r="H36" s="92">
        <f t="shared" si="0"/>
        <v>6.377359826330567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showGridLines="0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20.8515625" style="1" customWidth="1"/>
    <col min="3" max="7" width="9.140625" style="1" customWidth="1"/>
    <col min="8" max="8" width="37.57421875" style="1" customWidth="1"/>
    <col min="9" max="9" width="12.57421875" style="1" customWidth="1"/>
    <col min="10" max="16384" width="9.140625" style="1" customWidth="1"/>
  </cols>
  <sheetData>
    <row r="2" spans="2:13" ht="15">
      <c r="B2" s="7" t="s">
        <v>111</v>
      </c>
      <c r="M2" s="7"/>
    </row>
    <row r="3" ht="11.45">
      <c r="B3" s="45" t="s">
        <v>109</v>
      </c>
    </row>
    <row r="29" ht="11.45">
      <c r="B29" s="76" t="s">
        <v>101</v>
      </c>
    </row>
    <row r="31" ht="15">
      <c r="B31" s="1" t="s">
        <v>84</v>
      </c>
    </row>
    <row r="36" ht="15">
      <c r="C36" s="1" t="s">
        <v>85</v>
      </c>
    </row>
    <row r="37" spans="2:5" ht="15">
      <c r="B37" s="1" t="s">
        <v>61</v>
      </c>
      <c r="C37" s="35">
        <v>0.9</v>
      </c>
      <c r="E37" s="35"/>
    </row>
    <row r="38" spans="2:5" ht="15">
      <c r="B38" s="1" t="s">
        <v>60</v>
      </c>
      <c r="C38" s="35">
        <v>2.8024330686945333</v>
      </c>
      <c r="E38" s="35"/>
    </row>
    <row r="39" spans="2:5" ht="15">
      <c r="B39" s="1" t="s">
        <v>59</v>
      </c>
      <c r="C39" s="35">
        <v>5.006002205074488</v>
      </c>
      <c r="E39" s="35"/>
    </row>
    <row r="40" spans="2:5" ht="15">
      <c r="B40" s="1" t="s">
        <v>58</v>
      </c>
      <c r="C40" s="35">
        <v>5.0067932739469105</v>
      </c>
      <c r="E40" s="35"/>
    </row>
    <row r="41" spans="2:5" ht="15">
      <c r="B41" s="1" t="s">
        <v>57</v>
      </c>
      <c r="C41" s="35">
        <v>6.672017246421234</v>
      </c>
      <c r="E41" s="35"/>
    </row>
    <row r="42" spans="2:5" ht="15">
      <c r="B42" s="1" t="s">
        <v>56</v>
      </c>
      <c r="C42" s="35">
        <v>6.8751099817694215</v>
      </c>
      <c r="E42" s="35"/>
    </row>
    <row r="43" spans="2:5" ht="15">
      <c r="B43" s="1" t="s">
        <v>55</v>
      </c>
      <c r="C43" s="35">
        <v>9.180550231993545</v>
      </c>
      <c r="E43" s="35"/>
    </row>
    <row r="44" spans="2:5" ht="15">
      <c r="B44" s="1" t="s">
        <v>54</v>
      </c>
      <c r="C44" s="35">
        <v>13.253858240458063</v>
      </c>
      <c r="E44" s="35"/>
    </row>
    <row r="45" spans="2:5" ht="15">
      <c r="B45" s="1" t="s">
        <v>53</v>
      </c>
      <c r="C45" s="35">
        <v>15.130233612476399</v>
      </c>
      <c r="E45" s="35"/>
    </row>
    <row r="46" spans="2:5" ht="15">
      <c r="B46" s="1" t="s">
        <v>52</v>
      </c>
      <c r="C46" s="35">
        <v>25.09915796357596</v>
      </c>
      <c r="E46" s="35"/>
    </row>
    <row r="47" spans="3:5" ht="15">
      <c r="C47" s="36">
        <f>SUM(C37:C46)</f>
        <v>89.92615582441056</v>
      </c>
      <c r="E47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CICCO Antonella (ESTAT)</dc:creator>
  <cp:keywords/>
  <dc:description/>
  <cp:lastModifiedBy>FORTI Roberta (ESTAT)</cp:lastModifiedBy>
  <cp:lastPrinted>2017-08-03T08:43:47Z</cp:lastPrinted>
  <dcterms:created xsi:type="dcterms:W3CDTF">2017-06-28T15:39:55Z</dcterms:created>
  <dcterms:modified xsi:type="dcterms:W3CDTF">2017-12-08T08:24:33Z</dcterms:modified>
  <cp:category/>
  <cp:version/>
  <cp:contentType/>
  <cp:contentStatus/>
</cp:coreProperties>
</file>