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510" windowWidth="13785" windowHeight="11970" tabRatio="864" activeTab="11"/>
  </bookViews>
  <sheets>
    <sheet name="Table 1" sheetId="1" r:id="rId1"/>
    <sheet name="Table 2" sheetId="2" r:id="rId2"/>
    <sheet name="Figure 1" sheetId="3" r:id="rId3"/>
    <sheet name="Table 3" sheetId="4" r:id="rId4"/>
    <sheet name="Figures 2 and 3" sheetId="5" r:id="rId5"/>
    <sheet name="Figure 4 - Table 4" sheetId="6" r:id="rId6"/>
    <sheet name="Table 5 - Figure 5" sheetId="7" r:id="rId7"/>
    <sheet name="Table 6 - Figure 6" sheetId="8" r:id="rId8"/>
    <sheet name="Table 7" sheetId="9" r:id="rId9"/>
    <sheet name="Figure 7" sheetId="10" r:id="rId10"/>
    <sheet name="Table 8" sheetId="11" r:id="rId11"/>
    <sheet name="Table 9" sheetId="12" r:id="rId12"/>
    <sheet name="Table 10" sheetId="13" r:id="rId13"/>
    <sheet name="Table 11" sheetId="14" r:id="rId14"/>
  </sheets>
  <definedNames/>
  <calcPr fullCalcOnLoad="1"/>
</workbook>
</file>

<file path=xl/sharedStrings.xml><?xml version="1.0" encoding="utf-8"?>
<sst xmlns="http://schemas.openxmlformats.org/spreadsheetml/2006/main" count="396" uniqueCount="229">
  <si>
    <t>Total</t>
  </si>
  <si>
    <t xml:space="preserve">ha: Utilised agricultural area </t>
  </si>
  <si>
    <t>LSU</t>
  </si>
  <si>
    <t>Direct Labour Force</t>
  </si>
  <si>
    <t>Labour force, not directly employed by the holding</t>
  </si>
  <si>
    <t>:</t>
  </si>
  <si>
    <t>AWU</t>
  </si>
  <si>
    <t>Region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</si>
  <si>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</si>
  <si>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</si>
  <si>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</si>
  <si>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</si>
  <si>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</si>
  <si>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</si>
  <si>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</si>
  <si>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</si>
  <si>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</si>
  <si>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</si>
  <si>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</si>
  <si>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</si>
  <si>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</si>
  <si>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</si>
  <si>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</si>
  <si>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</si>
  <si>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</si>
  <si>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</si>
  <si>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</si>
  <si>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</si>
  <si>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</si>
  <si>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</si>
  <si>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</si>
  <si>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</si>
  <si>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</si>
  <si>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</si>
  <si>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</si>
  <si>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</si>
  <si>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</si>
  <si>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</si>
  <si>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</si>
  <si>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</si>
  <si>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</si>
  <si>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</si>
  <si>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</si>
  <si>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</si>
  <si>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</si>
  <si>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</si>
  <si>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</si>
  <si>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</si>
  <si>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</si>
  <si>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</si>
  <si>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</si>
  <si>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</si>
  <si>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>F_LSU_NEW_DY</t>
  </si>
  <si>
    <t>2000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</si>
  <si>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</si>
  <si>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</si>
  <si>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</si>
  <si>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</si>
  <si>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</si>
  <si>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EB_LEGALTYPE#1</t>
  </si>
  <si>
    <t>-</t>
  </si>
  <si>
    <t xml:space="preserve">Standard output (SO) of the holding </t>
  </si>
  <si>
    <t xml:space="preserve">General field cropping </t>
  </si>
  <si>
    <t xml:space="preserve">Specialist dairying </t>
  </si>
  <si>
    <t xml:space="preserve">Specialist poultry </t>
  </si>
  <si>
    <t>% of UAA</t>
  </si>
  <si>
    <t>Livestock units (LSU) size classes</t>
  </si>
  <si>
    <t>Places</t>
  </si>
  <si>
    <t>Area irrigated in the previous 12 months</t>
  </si>
  <si>
    <t>Temporary and permanent grass grass</t>
  </si>
  <si>
    <t>Fresh vegetables, melons, strawberries - open field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</si>
  <si>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</si>
  <si>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</si>
  <si>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</si>
  <si>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ef_poirrig</t>
    </r>
    <r>
      <rPr>
        <sz val="8"/>
        <rFont val="Arial"/>
        <family val="2"/>
      </rPr>
      <t>).</t>
    </r>
  </si>
  <si>
    <r>
      <t xml:space="preserve">Source: </t>
    </r>
    <r>
      <rPr>
        <sz val="8"/>
        <color indexed="8"/>
        <rFont val="Arial"/>
        <family val="2"/>
      </rPr>
      <t xml:space="preserve">Eurostat, FSS, 2007 and 2010 </t>
    </r>
  </si>
  <si>
    <r>
      <t>Source:</t>
    </r>
    <r>
      <rPr>
        <sz val="8"/>
        <rFont val="Arial"/>
        <family val="2"/>
      </rPr>
      <t xml:space="preserve"> Eurostat, FSS 2000 and 2010.</t>
    </r>
  </si>
  <si>
    <t>change 2010/2000 (%)</t>
  </si>
  <si>
    <r>
      <t xml:space="preserve">Source: </t>
    </r>
    <r>
      <rPr>
        <sz val="8"/>
        <rFont val="Arial"/>
        <family val="2"/>
      </rPr>
      <t>Eurostat, FSS 2010.</t>
    </r>
  </si>
  <si>
    <t>DY#HOLD$HOLD</t>
  </si>
  <si>
    <t>DY#AGRAREA$HA</t>
  </si>
  <si>
    <t>DY#C_LIVESTOCK$LSU</t>
  </si>
  <si>
    <t>DY#OGA_F_1_EQ_Y$HOLD</t>
  </si>
  <si>
    <t>DY#OGA_F_1_EQ_Y$HA</t>
  </si>
  <si>
    <t>DY#OGA_F_1_EQ_Y$LSU</t>
  </si>
  <si>
    <t>Holdings with other gainful activity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</si>
  <si>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2000-2010 (see excel table)</t>
    </r>
  </si>
  <si>
    <t>Reference year</t>
  </si>
  <si>
    <t>Number of holdings with organic farming</t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</si>
  <si>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</si>
  <si>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</si>
  <si>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</si>
  <si>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</si>
  <si>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</si>
  <si>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</si>
  <si>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</si>
  <si>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</si>
  <si>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</si>
  <si>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</si>
  <si>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</si>
  <si>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</si>
  <si>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</si>
  <si>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</si>
  <si>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</si>
  <si>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</si>
  <si>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</si>
  <si>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</si>
  <si>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</si>
  <si>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</si>
  <si>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</si>
  <si>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>Male holder</t>
  </si>
  <si>
    <t>Female holder</t>
  </si>
  <si>
    <t>Farming by owner</t>
  </si>
  <si>
    <t>Farming by tenant</t>
  </si>
  <si>
    <t>Holding with cattle</t>
  </si>
  <si>
    <t>Persons</t>
  </si>
  <si>
    <t>Cattle</t>
  </si>
  <si>
    <t>Pigs</t>
  </si>
  <si>
    <t>Poultry</t>
  </si>
  <si>
    <t>Sheep</t>
  </si>
  <si>
    <t>Goat</t>
  </si>
  <si>
    <r>
      <t xml:space="preserve">Source: </t>
    </r>
    <r>
      <rPr>
        <sz val="8"/>
        <rFont val="Arial"/>
        <family val="2"/>
      </rPr>
      <t>Eurostat, FSS, 2000 and 2010.</t>
    </r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</si>
  <si>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</si>
  <si>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</si>
  <si>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</si>
  <si>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</si>
  <si>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</si>
  <si>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</si>
  <si>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</si>
  <si>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</si>
  <si>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</si>
  <si>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</si>
  <si>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</si>
  <si>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</si>
  <si>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</si>
  <si>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</si>
  <si>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</si>
  <si>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</si>
  <si>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</si>
  <si>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</si>
  <si>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</si>
  <si>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</si>
  <si>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</si>
  <si>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</si>
  <si>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</si>
  <si>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Contractual agricultural work</t>
  </si>
  <si>
    <t>Contractual non-agricultural work</t>
  </si>
  <si>
    <t>Other gainful activities n.a.e.</t>
  </si>
  <si>
    <t>UAA with organic farming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</si>
  <si>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</si>
  <si>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</si>
  <si>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</si>
  <si>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</si>
  <si>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</si>
  <si>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</si>
  <si>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</si>
  <si>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</si>
  <si>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</si>
  <si>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</si>
  <si>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</si>
  <si>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</si>
  <si>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</si>
  <si>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</si>
  <si>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t xml:space="preserve">Pigs </t>
  </si>
  <si>
    <t xml:space="preserve">Poultry 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</si>
  <si>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</si>
  <si>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 and 2010.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</si>
  <si>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</si>
  <si>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t xml:space="preserve">Non-classified holdings </t>
  </si>
  <si>
    <t>Field crops-grazing livestock combined</t>
  </si>
  <si>
    <t>Specialist cereals, oilseed and protein crops</t>
  </si>
  <si>
    <t xml:space="preserve">Sheep, goats and other grazing livestock </t>
  </si>
  <si>
    <t>Specialist pigs</t>
  </si>
  <si>
    <t>Others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</si>
  <si>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datacode: </t>
    </r>
    <r>
      <rPr>
        <sz val="10"/>
        <color indexed="62"/>
        <rFont val="Arial"/>
        <family val="2"/>
      </rPr>
      <t>ef_mptenure</t>
    </r>
    <r>
      <rPr>
        <sz val="10"/>
        <rFont val="Arial"/>
        <family val="2"/>
      </rPr>
      <t>).</t>
    </r>
  </si>
  <si>
    <t>pulses</t>
  </si>
  <si>
    <t>Table 1: Farm Structure, key indicators, Sweden, 2000 and 2010</t>
  </si>
  <si>
    <t>Sweden</t>
  </si>
  <si>
    <t xml:space="preserve">Change 2010/2000          (%) 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</si>
  <si>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</si>
  <si>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t>Table 2: Farm structure, key indicators, by NUTS 2 regions, Sweden, 2000 and 2010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</si>
  <si>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</si>
  <si>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</si>
  <si>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</si>
  <si>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</si>
  <si>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</si>
  <si>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</si>
  <si>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</si>
  <si>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</si>
  <si>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</si>
  <si>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Figure 1: Number of holdings and Utilised Agriculture Area (UAA) by UAA size classes, Sweden, 2010</t>
  </si>
  <si>
    <t>Table 3: Economic size of the farm by standard output size classes, Sweden, 2007 and 2010</t>
  </si>
  <si>
    <t>Sheep, goats and other grazing livestock</t>
  </si>
  <si>
    <t>Specialist cattle-rearing and fattening</t>
  </si>
  <si>
    <t>Figure 2: Number of holdings by main type of farming, Sweden, 2010</t>
  </si>
  <si>
    <t>Figure 3: Standard output by main type of farming, Sweden, 2010</t>
  </si>
  <si>
    <t xml:space="preserve">Specialist cattle-rearing and fattening </t>
  </si>
  <si>
    <t>Figure 4: Utilised Agricultural Area by land use, Sweden, 2000 and 2010</t>
  </si>
  <si>
    <t>Table 4: Utilised Agricultural Area by land use, Sweden, 2000 and 2010</t>
  </si>
  <si>
    <t xml:space="preserve">Table 5: Number of holdings with livestock by LSU size class, Sweden, 2000 and 2010 </t>
  </si>
  <si>
    <t>Table 6: Agricultural labour force, Sweden, 2000 and 2010</t>
  </si>
  <si>
    <t>Figure 6: Sole holders by gender, Sweden, 2000 and 2010</t>
  </si>
  <si>
    <t>Cereals (excl. maize and rice)</t>
  </si>
  <si>
    <t>Potatoes</t>
  </si>
  <si>
    <t>Sugar beet</t>
  </si>
  <si>
    <t>Other crops on arable land</t>
  </si>
  <si>
    <t>Rape and turnip rape</t>
  </si>
  <si>
    <t>Maize (grain and green)</t>
  </si>
  <si>
    <t>Fruit and berry plantations</t>
  </si>
  <si>
    <t>Figure 7: Irrigated area by type of crops, Sweden, 2010</t>
  </si>
  <si>
    <t>Table 8: Key figures on irrigation, Sweden, 2010</t>
  </si>
  <si>
    <t>Volume of water used for irrigation</t>
  </si>
  <si>
    <t xml:space="preserve">Average area irrigated in the last 3 years </t>
  </si>
  <si>
    <t xml:space="preserve">Total cultivated area irrigated in the previous 12 months </t>
  </si>
  <si>
    <r>
      <t>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per year)</t>
    </r>
  </si>
  <si>
    <t>(number of holdings)</t>
  </si>
  <si>
    <t xml:space="preserve"> (number of holdings)</t>
  </si>
  <si>
    <t>Ostra Mellansverige</t>
  </si>
  <si>
    <t>Småland med oarna</t>
  </si>
  <si>
    <t>Ovre Norrland</t>
  </si>
  <si>
    <t>Table 9: Number of holdings with cattle and places by type of animal housing, Sweden, 2010</t>
  </si>
  <si>
    <t>Table 10: Number of holdings by other gainful activities, by NUTS 2 regions, Sweden, 2010</t>
  </si>
  <si>
    <t>Table 11: Organic farming, number of holdings and utilised agricultural area, Sweden, 2010</t>
  </si>
  <si>
    <t>Table 7:  Utilised agricultural area by type of tenure, by NUTS 2 regions, Sweden, 2010</t>
  </si>
  <si>
    <t xml:space="preserve">Figure 5: Livestock by main types, Sweden, 2000 and 2010 </t>
  </si>
  <si>
    <t>Equidae</t>
  </si>
  <si>
    <t xml:space="preserve">0-&lt;2 000 </t>
  </si>
  <si>
    <t xml:space="preserve">           Fallow land - total</t>
  </si>
  <si>
    <t>Other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</si>
</sst>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##\ ###\ ###\ ###"/>
    <numFmt numFmtId="180" formatCode="#,##0.0"/>
    <numFmt numFmtId="181" formatCode="###\ ###\ ###"/>
    <numFmt numFmtId="182" formatCode="dd\.mm\.yy"/>
    <numFmt numFmtId="183" formatCode="0.0%"/>
    <numFmt numFmtId="184" formatCode="0.00000%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#,##0.0_i"/>
    <numFmt numFmtId="192" formatCode="#,##0_i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62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8"/>
      </top>
      <bottom style="thin">
        <color theme="8"/>
      </bottom>
    </border>
    <border>
      <left/>
      <right/>
      <top/>
      <bottom style="thin">
        <color theme="8"/>
      </bottom>
    </border>
    <border>
      <left/>
      <right/>
      <top style="thin">
        <color theme="8"/>
      </top>
      <bottom style="thin"/>
    </border>
    <border>
      <left style="thin">
        <color theme="8"/>
      </left>
      <right/>
      <top style="thin"/>
      <bottom style="thin"/>
    </border>
    <border>
      <left style="thin">
        <color theme="8"/>
      </left>
      <right/>
      <top/>
      <bottom style="thin">
        <color theme="8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8"/>
      </top>
      <bottom style="thin"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/>
      <bottom/>
    </border>
    <border>
      <left>
        <color indexed="63"/>
      </left>
      <right style="thin">
        <color theme="0" tint="-0.24993999302387238"/>
      </right>
      <top/>
      <bottom style="thin"/>
    </border>
    <border>
      <left>
        <color indexed="63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/>
    </border>
    <border>
      <left>
        <color indexed="63"/>
      </left>
      <right style="thin">
        <color theme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/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/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/>
      <top style="thin"/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>
        <color indexed="63"/>
      </left>
      <right style="thin">
        <color theme="8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8"/>
      </top>
      <bottom style="thin"/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/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8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>
        <color indexed="63"/>
      </left>
      <right style="thin">
        <color theme="8"/>
      </right>
      <top/>
      <bottom style="thin"/>
    </border>
    <border>
      <left style="thin">
        <color theme="8"/>
      </left>
      <right/>
      <top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/>
      <right style="thin">
        <color theme="8"/>
      </right>
      <top/>
      <bottom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8"/>
      </left>
      <right style="thin">
        <color theme="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/>
      <bottom/>
    </border>
    <border>
      <left style="thin">
        <color theme="0" tint="-0.24993999302387238"/>
      </left>
      <right/>
      <top style="thin"/>
      <bottom/>
    </border>
    <border>
      <left style="thin">
        <color theme="8"/>
      </left>
      <right/>
      <top style="thin"/>
      <bottom>
        <color indexed="63"/>
      </bottom>
    </border>
    <border>
      <left style="thin">
        <color theme="0" tint="-0.24993999302387238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 style="thin">
        <color theme="8"/>
      </left>
      <right/>
      <top style="thin"/>
      <bottom style="thin">
        <color theme="8"/>
      </bottom>
    </border>
    <border>
      <left style="thin">
        <color theme="8"/>
      </left>
      <right>
        <color indexed="63"/>
      </right>
      <top>
        <color indexed="63"/>
      </top>
      <bottom>
        <color indexed="63"/>
      </bottom>
    </border>
    <border>
      <left style="thin">
        <color theme="8"/>
      </left>
      <right style="thin">
        <color theme="8"/>
      </right>
      <top style="thin"/>
      <bottom/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191" fontId="15" fillId="0" borderId="0" applyFill="0" applyBorder="0" applyProtection="0">
      <alignment horizontal="right"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5" applyFont="1" applyFill="1" applyBorder="1" applyAlignment="1">
      <alignment/>
    </xf>
    <xf numFmtId="0" fontId="2" fillId="0" borderId="0" xfId="0" applyFont="1" applyAlignment="1">
      <alignment wrapText="1"/>
    </xf>
    <xf numFmtId="9" fontId="2" fillId="0" borderId="0" xfId="65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6" fillId="0" borderId="0" xfId="57">
      <alignment/>
      <protection/>
    </xf>
    <xf numFmtId="3" fontId="6" fillId="0" borderId="0" xfId="57" applyNumberFormat="1">
      <alignment/>
      <protection/>
    </xf>
    <xf numFmtId="0" fontId="59" fillId="0" borderId="0" xfId="0" applyFont="1" applyAlignment="1">
      <alignment horizontal="left" readingOrder="1"/>
    </xf>
    <xf numFmtId="0" fontId="60" fillId="0" borderId="0" xfId="0" applyFont="1" applyBorder="1" applyAlignment="1">
      <alignment/>
    </xf>
    <xf numFmtId="0" fontId="8" fillId="0" borderId="0" xfId="60" applyFont="1" applyBorder="1" applyAlignment="1">
      <alignment vertical="center"/>
      <protection/>
    </xf>
    <xf numFmtId="0" fontId="61" fillId="23" borderId="10" xfId="61" applyFont="1" applyFill="1" applyBorder="1">
      <alignment/>
      <protection/>
    </xf>
    <xf numFmtId="0" fontId="62" fillId="0" borderId="0" xfId="61" applyFont="1" applyFill="1" applyBorder="1">
      <alignment/>
      <protection/>
    </xf>
    <xf numFmtId="0" fontId="62" fillId="23" borderId="11" xfId="61" applyFont="1" applyFill="1" applyBorder="1">
      <alignment/>
      <protection/>
    </xf>
    <xf numFmtId="0" fontId="61" fillId="25" borderId="12" xfId="61" applyFont="1" applyFill="1" applyBorder="1">
      <alignment/>
      <protection/>
    </xf>
    <xf numFmtId="0" fontId="62" fillId="25" borderId="12" xfId="61" applyFont="1" applyFill="1" applyBorder="1">
      <alignment/>
      <protection/>
    </xf>
    <xf numFmtId="0" fontId="63" fillId="0" borderId="0" xfId="61" applyFont="1" applyBorder="1">
      <alignment/>
      <protection/>
    </xf>
    <xf numFmtId="0" fontId="62" fillId="0" borderId="0" xfId="61" applyFont="1" applyBorder="1">
      <alignment/>
      <protection/>
    </xf>
    <xf numFmtId="0" fontId="2" fillId="0" borderId="0" xfId="60" applyFont="1">
      <alignment/>
      <protection/>
    </xf>
    <xf numFmtId="10" fontId="2" fillId="0" borderId="0" xfId="60" applyNumberFormat="1" applyFont="1">
      <alignment/>
      <protection/>
    </xf>
    <xf numFmtId="0" fontId="5" fillId="0" borderId="0" xfId="60" applyFont="1" applyAlignment="1">
      <alignment horizontal="center"/>
      <protection/>
    </xf>
    <xf numFmtId="0" fontId="59" fillId="0" borderId="0" xfId="60" applyFont="1">
      <alignment/>
      <protection/>
    </xf>
    <xf numFmtId="0" fontId="64" fillId="0" borderId="0" xfId="60" applyFont="1">
      <alignment/>
      <protection/>
    </xf>
    <xf numFmtId="0" fontId="2" fillId="0" borderId="0" xfId="59" applyFont="1" applyFill="1" applyBorder="1">
      <alignment/>
      <protection/>
    </xf>
    <xf numFmtId="178" fontId="4" fillId="33" borderId="0" xfId="59" applyNumberFormat="1" applyFont="1" applyFill="1" applyBorder="1">
      <alignment/>
      <protection/>
    </xf>
    <xf numFmtId="0" fontId="8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1" fillId="0" borderId="0" xfId="61" applyFont="1" applyBorder="1">
      <alignment/>
      <protection/>
    </xf>
    <xf numFmtId="0" fontId="0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NumberFormat="1" applyFont="1" applyFill="1" applyBorder="1" applyAlignment="1">
      <alignment/>
      <protection/>
    </xf>
    <xf numFmtId="0" fontId="2" fillId="0" borderId="0" xfId="57" applyFont="1">
      <alignment/>
      <protection/>
    </xf>
    <xf numFmtId="0" fontId="8" fillId="0" borderId="0" xfId="60" applyFont="1">
      <alignment/>
      <protection/>
    </xf>
    <xf numFmtId="0" fontId="5" fillId="0" borderId="0" xfId="60" applyFont="1">
      <alignment/>
      <protection/>
    </xf>
    <xf numFmtId="0" fontId="62" fillId="0" borderId="0" xfId="61" applyFont="1">
      <alignment/>
      <protection/>
    </xf>
    <xf numFmtId="0" fontId="2" fillId="0" borderId="0" xfId="61" applyFont="1">
      <alignment/>
      <protection/>
    </xf>
    <xf numFmtId="0" fontId="9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8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62" fillId="0" borderId="0" xfId="0" applyFont="1" applyAlignment="1">
      <alignment vertical="top"/>
    </xf>
    <xf numFmtId="0" fontId="5" fillId="0" borderId="0" xfId="61" applyFont="1" applyFill="1" applyBorder="1">
      <alignment/>
      <protection/>
    </xf>
    <xf numFmtId="0" fontId="65" fillId="0" borderId="0" xfId="61" applyFont="1">
      <alignment/>
      <protection/>
    </xf>
    <xf numFmtId="0" fontId="2" fillId="0" borderId="0" xfId="59" applyFont="1">
      <alignment/>
      <protection/>
    </xf>
    <xf numFmtId="0" fontId="5" fillId="25" borderId="12" xfId="59" applyNumberFormat="1" applyFont="1" applyFill="1" applyBorder="1" applyAlignment="1">
      <alignment/>
      <protection/>
    </xf>
    <xf numFmtId="0" fontId="2" fillId="33" borderId="14" xfId="59" applyNumberFormat="1" applyFont="1" applyFill="1" applyBorder="1" applyAlignment="1">
      <alignment/>
      <protection/>
    </xf>
    <xf numFmtId="0" fontId="2" fillId="33" borderId="13" xfId="59" applyNumberFormat="1" applyFont="1" applyFill="1" applyBorder="1" applyAlignment="1">
      <alignment/>
      <protection/>
    </xf>
    <xf numFmtId="0" fontId="2" fillId="33" borderId="15" xfId="59" applyNumberFormat="1" applyFont="1" applyFill="1" applyBorder="1" applyAlignment="1">
      <alignment/>
      <protection/>
    </xf>
    <xf numFmtId="0" fontId="2" fillId="33" borderId="0" xfId="59" applyNumberFormat="1" applyFont="1" applyFill="1" applyBorder="1" applyAlignment="1">
      <alignment/>
      <protection/>
    </xf>
    <xf numFmtId="0" fontId="8" fillId="33" borderId="0" xfId="59" applyNumberFormat="1" applyFont="1" applyFill="1" applyBorder="1" applyAlignment="1">
      <alignment/>
      <protection/>
    </xf>
    <xf numFmtId="0" fontId="3" fillId="25" borderId="16" xfId="59" applyFont="1" applyFill="1" applyBorder="1">
      <alignment/>
      <protection/>
    </xf>
    <xf numFmtId="178" fontId="4" fillId="33" borderId="17" xfId="59" applyNumberFormat="1" applyFont="1" applyFill="1" applyBorder="1">
      <alignment/>
      <protection/>
    </xf>
    <xf numFmtId="178" fontId="4" fillId="33" borderId="18" xfId="59" applyNumberFormat="1" applyFont="1" applyFill="1" applyBorder="1">
      <alignment/>
      <protection/>
    </xf>
    <xf numFmtId="178" fontId="4" fillId="33" borderId="19" xfId="59" applyNumberFormat="1" applyFont="1" applyFill="1" applyBorder="1">
      <alignment/>
      <protection/>
    </xf>
    <xf numFmtId="0" fontId="8" fillId="0" borderId="0" xfId="0" applyFont="1" applyBorder="1" applyAlignment="1">
      <alignment/>
    </xf>
    <xf numFmtId="0" fontId="57" fillId="0" borderId="0" xfId="61" applyFont="1">
      <alignment/>
      <protection/>
    </xf>
    <xf numFmtId="0" fontId="40" fillId="0" borderId="0" xfId="61">
      <alignment/>
      <protection/>
    </xf>
    <xf numFmtId="0" fontId="61" fillId="23" borderId="20" xfId="61" applyFont="1" applyFill="1" applyBorder="1" applyAlignment="1">
      <alignment horizontal="center" vertical="center"/>
      <protection/>
    </xf>
    <xf numFmtId="0" fontId="2" fillId="0" borderId="14" xfId="57" applyFont="1" applyBorder="1">
      <alignment/>
      <protection/>
    </xf>
    <xf numFmtId="0" fontId="2" fillId="0" borderId="13" xfId="57" applyFont="1" applyBorder="1">
      <alignment/>
      <protection/>
    </xf>
    <xf numFmtId="0" fontId="2" fillId="25" borderId="12" xfId="60" applyNumberFormat="1" applyFont="1" applyFill="1" applyBorder="1" applyAlignment="1">
      <alignment/>
      <protection/>
    </xf>
    <xf numFmtId="178" fontId="2" fillId="0" borderId="21" xfId="60" applyNumberFormat="1" applyFont="1" applyFill="1" applyBorder="1" applyAlignment="1">
      <alignment horizontal="right" indent="1"/>
      <protection/>
    </xf>
    <xf numFmtId="3" fontId="2" fillId="0" borderId="22" xfId="60" applyNumberFormat="1" applyFont="1" applyFill="1" applyBorder="1" applyAlignment="1">
      <alignment/>
      <protection/>
    </xf>
    <xf numFmtId="0" fontId="2" fillId="0" borderId="22" xfId="60" applyFont="1" applyBorder="1">
      <alignment/>
      <protection/>
    </xf>
    <xf numFmtId="0" fontId="2" fillId="0" borderId="23" xfId="6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178" fontId="2" fillId="0" borderId="24" xfId="60" applyNumberFormat="1" applyFont="1" applyFill="1" applyBorder="1" applyAlignment="1">
      <alignment horizontal="right" indent="1"/>
      <protection/>
    </xf>
    <xf numFmtId="0" fontId="2" fillId="0" borderId="25" xfId="60" applyNumberFormat="1" applyFont="1" applyFill="1" applyBorder="1" applyAlignment="1">
      <alignment horizontal="left" indent="1"/>
      <protection/>
    </xf>
    <xf numFmtId="0" fontId="2" fillId="0" borderId="0" xfId="60" applyFont="1" applyFill="1">
      <alignment/>
      <protection/>
    </xf>
    <xf numFmtId="0" fontId="2" fillId="0" borderId="22" xfId="60" applyFont="1" applyFill="1" applyBorder="1">
      <alignment/>
      <protection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3" borderId="26" xfId="0" applyFill="1" applyBorder="1" applyAlignment="1">
      <alignment/>
    </xf>
    <xf numFmtId="0" fontId="0" fillId="23" borderId="27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62" fillId="0" borderId="28" xfId="0" applyFont="1" applyBorder="1" applyAlignment="1">
      <alignment/>
    </xf>
    <xf numFmtId="0" fontId="62" fillId="0" borderId="29" xfId="0" applyFont="1" applyBorder="1" applyAlignment="1">
      <alignment/>
    </xf>
    <xf numFmtId="0" fontId="62" fillId="0" borderId="21" xfId="0" applyFont="1" applyBorder="1" applyAlignment="1">
      <alignment/>
    </xf>
    <xf numFmtId="0" fontId="8" fillId="0" borderId="0" xfId="57" applyFont="1" applyFill="1" applyBorder="1">
      <alignment/>
      <protection/>
    </xf>
    <xf numFmtId="0" fontId="6" fillId="0" borderId="0" xfId="57" applyFill="1" applyBorder="1">
      <alignment/>
      <protection/>
    </xf>
    <xf numFmtId="0" fontId="5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vertical="center"/>
    </xf>
    <xf numFmtId="0" fontId="61" fillId="23" borderId="30" xfId="0" applyFont="1" applyFill="1" applyBorder="1" applyAlignment="1">
      <alignment horizontal="center" vertical="center" wrapText="1"/>
    </xf>
    <xf numFmtId="0" fontId="61" fillId="23" borderId="26" xfId="0" applyFont="1" applyFill="1" applyBorder="1" applyAlignment="1">
      <alignment vertical="center"/>
    </xf>
    <xf numFmtId="0" fontId="62" fillId="0" borderId="31" xfId="61" applyFont="1" applyFill="1" applyBorder="1" applyAlignment="1">
      <alignment horizontal="center"/>
      <protection/>
    </xf>
    <xf numFmtId="0" fontId="62" fillId="0" borderId="32" xfId="61" applyFont="1" applyFill="1" applyBorder="1" applyAlignment="1">
      <alignment horizontal="center"/>
      <protection/>
    </xf>
    <xf numFmtId="0" fontId="62" fillId="0" borderId="33" xfId="61" applyFont="1" applyFill="1" applyBorder="1" applyAlignment="1">
      <alignment horizontal="center"/>
      <protection/>
    </xf>
    <xf numFmtId="0" fontId="61" fillId="23" borderId="34" xfId="61" applyFont="1" applyFill="1" applyBorder="1" applyAlignment="1">
      <alignment horizontal="center" vertical="center" wrapText="1"/>
      <protection/>
    </xf>
    <xf numFmtId="0" fontId="61" fillId="23" borderId="35" xfId="0" applyFont="1" applyFill="1" applyBorder="1" applyAlignment="1">
      <alignment horizontal="center" vertical="center" wrapText="1"/>
    </xf>
    <xf numFmtId="0" fontId="61" fillId="25" borderId="36" xfId="0" applyFont="1" applyFill="1" applyBorder="1" applyAlignment="1">
      <alignment horizontal="center" vertical="center" wrapText="1"/>
    </xf>
    <xf numFmtId="0" fontId="5" fillId="25" borderId="37" xfId="57" applyNumberFormat="1" applyFont="1" applyFill="1" applyBorder="1" applyAlignment="1">
      <alignment horizontal="center" vertical="center"/>
      <protection/>
    </xf>
    <xf numFmtId="0" fontId="5" fillId="25" borderId="38" xfId="57" applyNumberFormat="1" applyFont="1" applyFill="1" applyBorder="1" applyAlignment="1">
      <alignment horizontal="center" vertical="center"/>
      <protection/>
    </xf>
    <xf numFmtId="0" fontId="5" fillId="25" borderId="38" xfId="57" applyNumberFormat="1" applyFont="1" applyFill="1" applyBorder="1" applyAlignment="1">
      <alignment horizontal="center" vertical="center" wrapText="1"/>
      <protection/>
    </xf>
    <xf numFmtId="0" fontId="5" fillId="25" borderId="39" xfId="57" applyFont="1" applyFill="1" applyBorder="1" applyAlignment="1">
      <alignment horizontal="center" vertical="center"/>
      <protection/>
    </xf>
    <xf numFmtId="0" fontId="61" fillId="25" borderId="10" xfId="61" applyFont="1" applyFill="1" applyBorder="1" applyAlignment="1">
      <alignment horizontal="center" vertical="center" wrapText="1"/>
      <protection/>
    </xf>
    <xf numFmtId="0" fontId="61" fillId="25" borderId="11" xfId="61" applyFont="1" applyFill="1" applyBorder="1" applyAlignment="1">
      <alignment horizontal="center" vertical="center" wrapText="1"/>
      <protection/>
    </xf>
    <xf numFmtId="0" fontId="5" fillId="23" borderId="12" xfId="57" applyFont="1" applyFill="1" applyBorder="1" applyAlignment="1">
      <alignment horizontal="center" vertical="center"/>
      <protection/>
    </xf>
    <xf numFmtId="178" fontId="5" fillId="23" borderId="12" xfId="57" applyNumberFormat="1" applyFont="1" applyFill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2" fillId="0" borderId="40" xfId="60" applyFont="1" applyBorder="1">
      <alignment/>
      <protection/>
    </xf>
    <xf numFmtId="0" fontId="2" fillId="0" borderId="32" xfId="60" applyFont="1" applyBorder="1">
      <alignment/>
      <protection/>
    </xf>
    <xf numFmtId="0" fontId="2" fillId="0" borderId="33" xfId="60" applyFont="1" applyBorder="1">
      <alignment/>
      <protection/>
    </xf>
    <xf numFmtId="0" fontId="8" fillId="0" borderId="0" xfId="57" applyFont="1" applyAlignment="1">
      <alignment horizontal="left"/>
      <protection/>
    </xf>
    <xf numFmtId="0" fontId="5" fillId="23" borderId="16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/>
    </xf>
    <xf numFmtId="0" fontId="5" fillId="23" borderId="36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 vertical="center"/>
    </xf>
    <xf numFmtId="1" fontId="5" fillId="23" borderId="21" xfId="0" applyNumberFormat="1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 vertical="center" wrapText="1"/>
    </xf>
    <xf numFmtId="0" fontId="5" fillId="23" borderId="21" xfId="0" applyFont="1" applyFill="1" applyBorder="1" applyAlignment="1">
      <alignment horizontal="center" vertical="center" wrapText="1"/>
    </xf>
    <xf numFmtId="0" fontId="5" fillId="25" borderId="41" xfId="60" applyFont="1" applyFill="1" applyBorder="1" applyAlignment="1">
      <alignment horizontal="center" vertical="center"/>
      <protection/>
    </xf>
    <xf numFmtId="0" fontId="5" fillId="25" borderId="42" xfId="60" applyFont="1" applyFill="1" applyBorder="1" applyAlignment="1">
      <alignment horizontal="center" vertical="center"/>
      <protection/>
    </xf>
    <xf numFmtId="0" fontId="8" fillId="23" borderId="43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0" xfId="0" applyFont="1" applyFill="1" applyAlignment="1">
      <alignment vertical="center" wrapText="1"/>
    </xf>
    <xf numFmtId="178" fontId="2" fillId="0" borderId="14" xfId="57" applyNumberFormat="1" applyFont="1" applyBorder="1" applyAlignment="1">
      <alignment horizontal="right"/>
      <protection/>
    </xf>
    <xf numFmtId="178" fontId="2" fillId="0" borderId="13" xfId="57" applyNumberFormat="1" applyFont="1" applyBorder="1" applyAlignment="1">
      <alignment horizontal="right"/>
      <protection/>
    </xf>
    <xf numFmtId="3" fontId="2" fillId="0" borderId="0" xfId="60" applyNumberFormat="1" applyFont="1" applyFill="1" applyBorder="1" applyAlignment="1">
      <alignment/>
      <protection/>
    </xf>
    <xf numFmtId="0" fontId="61" fillId="23" borderId="44" xfId="0" applyFont="1" applyFill="1" applyBorder="1" applyAlignment="1">
      <alignment horizontal="center" vertical="center" wrapText="1"/>
    </xf>
    <xf numFmtId="0" fontId="8" fillId="23" borderId="45" xfId="0" applyNumberFormat="1" applyFont="1" applyFill="1" applyBorder="1" applyAlignment="1">
      <alignment horizontal="center" vertical="center"/>
    </xf>
    <xf numFmtId="0" fontId="61" fillId="23" borderId="0" xfId="0" applyFont="1" applyFill="1" applyBorder="1" applyAlignment="1">
      <alignment horizontal="center" vertical="center" wrapText="1"/>
    </xf>
    <xf numFmtId="3" fontId="61" fillId="0" borderId="0" xfId="0" applyNumberFormat="1" applyFont="1" applyBorder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0" fontId="5" fillId="25" borderId="46" xfId="57" applyNumberFormat="1" applyFont="1" applyFill="1" applyBorder="1" applyAlignment="1">
      <alignment horizontal="center" vertical="center"/>
      <protection/>
    </xf>
    <xf numFmtId="0" fontId="61" fillId="25" borderId="36" xfId="0" applyFont="1" applyFill="1" applyBorder="1" applyAlignment="1">
      <alignment/>
    </xf>
    <xf numFmtId="0" fontId="62" fillId="0" borderId="0" xfId="61" applyFont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1" applyFont="1" applyBorder="1">
      <alignment/>
      <protection/>
    </xf>
    <xf numFmtId="3" fontId="62" fillId="0" borderId="47" xfId="0" applyNumberFormat="1" applyFont="1" applyBorder="1" applyAlignment="1">
      <alignment/>
    </xf>
    <xf numFmtId="3" fontId="62" fillId="0" borderId="48" xfId="0" applyNumberFormat="1" applyFont="1" applyBorder="1" applyAlignment="1">
      <alignment/>
    </xf>
    <xf numFmtId="3" fontId="62" fillId="0" borderId="24" xfId="0" applyNumberFormat="1" applyFont="1" applyBorder="1" applyAlignment="1">
      <alignment/>
    </xf>
    <xf numFmtId="0" fontId="8" fillId="23" borderId="49" xfId="0" applyFont="1" applyFill="1" applyBorder="1" applyAlignment="1">
      <alignment horizontal="center" vertical="center" wrapText="1"/>
    </xf>
    <xf numFmtId="0" fontId="5" fillId="25" borderId="39" xfId="57" applyNumberFormat="1" applyFont="1" applyFill="1" applyBorder="1" applyAlignment="1">
      <alignment horizontal="center" vertical="center" wrapText="1"/>
      <protection/>
    </xf>
    <xf numFmtId="0" fontId="2" fillId="0" borderId="0" xfId="60" applyFont="1" applyBorder="1">
      <alignment/>
      <protection/>
    </xf>
    <xf numFmtId="0" fontId="5" fillId="23" borderId="36" xfId="60" applyFont="1" applyFill="1" applyBorder="1" applyAlignment="1">
      <alignment horizontal="center" vertical="center"/>
      <protection/>
    </xf>
    <xf numFmtId="0" fontId="5" fillId="23" borderId="16" xfId="60" applyFont="1" applyFill="1" applyBorder="1" applyAlignment="1">
      <alignment horizontal="center" vertical="center"/>
      <protection/>
    </xf>
    <xf numFmtId="0" fontId="5" fillId="23" borderId="50" xfId="60" applyFont="1" applyFill="1" applyBorder="1" applyAlignment="1">
      <alignment horizontal="center" vertical="center" wrapText="1"/>
      <protection/>
    </xf>
    <xf numFmtId="0" fontId="2" fillId="0" borderId="51" xfId="60" applyNumberFormat="1" applyFont="1" applyFill="1" applyBorder="1" applyAlignment="1">
      <alignment/>
      <protection/>
    </xf>
    <xf numFmtId="0" fontId="2" fillId="0" borderId="0" xfId="60" applyNumberFormat="1" applyFont="1" applyFill="1" applyBorder="1" applyAlignment="1">
      <alignment/>
      <protection/>
    </xf>
    <xf numFmtId="0" fontId="2" fillId="0" borderId="52" xfId="60" applyNumberFormat="1" applyFont="1" applyFill="1" applyBorder="1" applyAlignment="1">
      <alignment/>
      <protection/>
    </xf>
    <xf numFmtId="179" fontId="2" fillId="0" borderId="0" xfId="60" applyNumberFormat="1" applyFont="1" applyFill="1" applyBorder="1" applyAlignment="1">
      <alignment vertical="top" wrapText="1"/>
      <protection/>
    </xf>
    <xf numFmtId="0" fontId="9" fillId="0" borderId="0" xfId="59" applyFont="1" applyAlignment="1">
      <alignment horizontal="left"/>
      <protection/>
    </xf>
    <xf numFmtId="0" fontId="61" fillId="23" borderId="15" xfId="0" applyFont="1" applyFill="1" applyBorder="1" applyAlignment="1">
      <alignment horizontal="center" vertical="center" wrapText="1"/>
    </xf>
    <xf numFmtId="0" fontId="61" fillId="23" borderId="53" xfId="0" applyFont="1" applyFill="1" applyBorder="1" applyAlignment="1">
      <alignment horizontal="center" vertical="center" wrapText="1"/>
    </xf>
    <xf numFmtId="0" fontId="61" fillId="23" borderId="27" xfId="0" applyFont="1" applyFill="1" applyBorder="1" applyAlignment="1">
      <alignment horizontal="center" vertical="center" wrapText="1"/>
    </xf>
    <xf numFmtId="178" fontId="6" fillId="0" borderId="0" xfId="57" applyNumberFormat="1">
      <alignment/>
      <protection/>
    </xf>
    <xf numFmtId="178" fontId="2" fillId="0" borderId="13" xfId="57" applyNumberFormat="1" applyFont="1" applyFill="1" applyBorder="1" applyAlignment="1">
      <alignment horizontal="right"/>
      <protection/>
    </xf>
    <xf numFmtId="0" fontId="2" fillId="0" borderId="13" xfId="57" applyFont="1" applyFill="1" applyBorder="1">
      <alignment/>
      <protection/>
    </xf>
    <xf numFmtId="0" fontId="2" fillId="0" borderId="40" xfId="57" applyFont="1" applyFill="1" applyBorder="1">
      <alignment/>
      <protection/>
    </xf>
    <xf numFmtId="178" fontId="2" fillId="0" borderId="40" xfId="57" applyNumberFormat="1" applyFont="1" applyFill="1" applyBorder="1">
      <alignment/>
      <protection/>
    </xf>
    <xf numFmtId="0" fontId="2" fillId="0" borderId="32" xfId="57" applyFont="1" applyFill="1" applyBorder="1">
      <alignment/>
      <protection/>
    </xf>
    <xf numFmtId="178" fontId="2" fillId="0" borderId="32" xfId="57" applyNumberFormat="1" applyFont="1" applyFill="1" applyBorder="1">
      <alignment/>
      <protection/>
    </xf>
    <xf numFmtId="0" fontId="2" fillId="0" borderId="33" xfId="57" applyFont="1" applyFill="1" applyBorder="1">
      <alignment/>
      <protection/>
    </xf>
    <xf numFmtId="178" fontId="2" fillId="0" borderId="33" xfId="57" applyNumberFormat="1" applyFont="1" applyFill="1" applyBorder="1">
      <alignment/>
      <protection/>
    </xf>
    <xf numFmtId="0" fontId="2" fillId="0" borderId="31" xfId="57" applyFont="1" applyFill="1" applyBorder="1">
      <alignment/>
      <protection/>
    </xf>
    <xf numFmtId="178" fontId="2" fillId="0" borderId="31" xfId="57" applyNumberFormat="1" applyFont="1" applyFill="1" applyBorder="1">
      <alignment/>
      <protection/>
    </xf>
    <xf numFmtId="0" fontId="2" fillId="0" borderId="33" xfId="60" applyFont="1" applyBorder="1" applyAlignment="1">
      <alignment horizontal="right"/>
      <protection/>
    </xf>
    <xf numFmtId="3" fontId="2" fillId="0" borderId="17" xfId="60" applyNumberFormat="1" applyFont="1" applyFill="1" applyBorder="1" applyAlignment="1">
      <alignment horizontal="right"/>
      <protection/>
    </xf>
    <xf numFmtId="3" fontId="2" fillId="0" borderId="19" xfId="60" applyNumberFormat="1" applyFont="1" applyFill="1" applyBorder="1" applyAlignment="1">
      <alignment horizontal="right"/>
      <protection/>
    </xf>
    <xf numFmtId="0" fontId="0" fillId="0" borderId="13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8" fillId="25" borderId="12" xfId="0" applyNumberFormat="1" applyFont="1" applyFill="1" applyBorder="1" applyAlignment="1">
      <alignment/>
    </xf>
    <xf numFmtId="0" fontId="61" fillId="23" borderId="34" xfId="0" applyFont="1" applyFill="1" applyBorder="1" applyAlignment="1">
      <alignment horizontal="center" vertical="center" wrapText="1"/>
    </xf>
    <xf numFmtId="0" fontId="61" fillId="25" borderId="12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54" xfId="0" applyFont="1" applyFill="1" applyBorder="1" applyAlignment="1">
      <alignment/>
    </xf>
    <xf numFmtId="0" fontId="62" fillId="0" borderId="55" xfId="0" applyFont="1" applyFill="1" applyBorder="1" applyAlignment="1">
      <alignment/>
    </xf>
    <xf numFmtId="0" fontId="62" fillId="0" borderId="56" xfId="0" applyFont="1" applyFill="1" applyBorder="1" applyAlignment="1">
      <alignment/>
    </xf>
    <xf numFmtId="0" fontId="62" fillId="0" borderId="42" xfId="0" applyFont="1" applyFill="1" applyBorder="1" applyAlignment="1">
      <alignment/>
    </xf>
    <xf numFmtId="178" fontId="2" fillId="0" borderId="57" xfId="60" applyNumberFormat="1" applyFont="1" applyFill="1" applyBorder="1" applyAlignment="1">
      <alignment horizontal="right" indent="1"/>
      <protection/>
    </xf>
    <xf numFmtId="0" fontId="5" fillId="0" borderId="0" xfId="60" applyFont="1" applyFill="1" applyBorder="1" applyAlignment="1">
      <alignment vertical="center" wrapText="1"/>
      <protection/>
    </xf>
    <xf numFmtId="0" fontId="2" fillId="33" borderId="58" xfId="0" applyFont="1" applyFill="1" applyBorder="1" applyAlignment="1">
      <alignment vertical="top" wrapText="1"/>
    </xf>
    <xf numFmtId="0" fontId="2" fillId="33" borderId="59" xfId="0" applyFont="1" applyFill="1" applyBorder="1" applyAlignment="1">
      <alignment vertical="top" wrapText="1"/>
    </xf>
    <xf numFmtId="0" fontId="2" fillId="33" borderId="60" xfId="0" applyFont="1" applyFill="1" applyBorder="1" applyAlignment="1">
      <alignment vertical="top" wrapText="1"/>
    </xf>
    <xf numFmtId="179" fontId="2" fillId="0" borderId="0" xfId="0" applyNumberFormat="1" applyFont="1" applyAlignment="1">
      <alignment/>
    </xf>
    <xf numFmtId="0" fontId="2" fillId="0" borderId="61" xfId="60" applyFont="1" applyBorder="1">
      <alignment/>
      <protection/>
    </xf>
    <xf numFmtId="178" fontId="2" fillId="0" borderId="28" xfId="60" applyNumberFormat="1" applyFont="1" applyFill="1" applyBorder="1" applyAlignment="1">
      <alignment horizontal="right" indent="1"/>
      <protection/>
    </xf>
    <xf numFmtId="178" fontId="2" fillId="0" borderId="47" xfId="60" applyNumberFormat="1" applyFont="1" applyFill="1" applyBorder="1" applyAlignment="1">
      <alignment horizontal="right" indent="1"/>
      <protection/>
    </xf>
    <xf numFmtId="178" fontId="2" fillId="0" borderId="14" xfId="60" applyNumberFormat="1" applyFont="1" applyFill="1" applyBorder="1" applyAlignment="1">
      <alignment horizontal="right" indent="1"/>
      <protection/>
    </xf>
    <xf numFmtId="0" fontId="2" fillId="0" borderId="31" xfId="57" applyNumberFormat="1" applyFont="1" applyFill="1" applyBorder="1" applyAlignment="1">
      <alignment horizontal="left"/>
      <protection/>
    </xf>
    <xf numFmtId="0" fontId="2" fillId="0" borderId="14" xfId="57" applyNumberFormat="1" applyFont="1" applyFill="1" applyBorder="1" applyAlignment="1">
      <alignment/>
      <protection/>
    </xf>
    <xf numFmtId="0" fontId="2" fillId="0" borderId="13" xfId="57" applyNumberFormat="1" applyFont="1" applyFill="1" applyBorder="1" applyAlignment="1">
      <alignment/>
      <protection/>
    </xf>
    <xf numFmtId="2" fontId="2" fillId="0" borderId="0" xfId="0" applyNumberFormat="1" applyFont="1" applyAlignment="1">
      <alignment/>
    </xf>
    <xf numFmtId="0" fontId="2" fillId="0" borderId="62" xfId="60" applyNumberFormat="1" applyFont="1" applyFill="1" applyBorder="1" applyAlignment="1">
      <alignment/>
      <protection/>
    </xf>
    <xf numFmtId="0" fontId="5" fillId="25" borderId="63" xfId="60" applyNumberFormat="1" applyFont="1" applyFill="1" applyBorder="1" applyAlignment="1">
      <alignment/>
      <protection/>
    </xf>
    <xf numFmtId="191" fontId="15" fillId="33" borderId="64" xfId="63" applyFill="1" applyBorder="1" applyAlignment="1">
      <alignment horizontal="right" indent="2"/>
    </xf>
    <xf numFmtId="192" fontId="15" fillId="33" borderId="65" xfId="63" applyNumberFormat="1" applyFill="1" applyBorder="1" applyAlignment="1">
      <alignment horizontal="right" indent="1"/>
    </xf>
    <xf numFmtId="192" fontId="15" fillId="33" borderId="66" xfId="63" applyNumberFormat="1" applyFill="1" applyBorder="1" applyAlignment="1">
      <alignment horizontal="right" indent="1"/>
    </xf>
    <xf numFmtId="192" fontId="15" fillId="33" borderId="67" xfId="63" applyNumberFormat="1" applyFill="1" applyBorder="1" applyAlignment="1">
      <alignment horizontal="right" indent="1"/>
    </xf>
    <xf numFmtId="192" fontId="15" fillId="25" borderId="36" xfId="63" applyNumberFormat="1" applyFill="1" applyBorder="1" applyAlignment="1">
      <alignment horizontal="right" indent="2"/>
    </xf>
    <xf numFmtId="192" fontId="15" fillId="25" borderId="16" xfId="63" applyNumberFormat="1" applyFill="1" applyBorder="1" applyAlignment="1">
      <alignment horizontal="right" indent="2"/>
    </xf>
    <xf numFmtId="192" fontId="15" fillId="0" borderId="28" xfId="63" applyNumberFormat="1" applyFill="1" applyBorder="1" applyAlignment="1">
      <alignment horizontal="right" indent="2"/>
    </xf>
    <xf numFmtId="192" fontId="15" fillId="0" borderId="17" xfId="63" applyNumberFormat="1" applyFill="1" applyBorder="1" applyAlignment="1">
      <alignment horizontal="right" indent="2"/>
    </xf>
    <xf numFmtId="192" fontId="15" fillId="0" borderId="29" xfId="63" applyNumberFormat="1" applyFill="1" applyBorder="1" applyAlignment="1">
      <alignment horizontal="right" indent="2"/>
    </xf>
    <xf numFmtId="192" fontId="15" fillId="0" borderId="18" xfId="63" applyNumberFormat="1" applyFill="1" applyBorder="1" applyAlignment="1">
      <alignment horizontal="right" indent="2"/>
    </xf>
    <xf numFmtId="192" fontId="15" fillId="0" borderId="68" xfId="63" applyNumberFormat="1" applyFill="1" applyBorder="1" applyAlignment="1">
      <alignment horizontal="right" indent="2"/>
    </xf>
    <xf numFmtId="192" fontId="15" fillId="0" borderId="69" xfId="63" applyNumberFormat="1" applyFill="1" applyBorder="1" applyAlignment="1">
      <alignment horizontal="right" indent="2"/>
    </xf>
    <xf numFmtId="191" fontId="15" fillId="25" borderId="16" xfId="63" applyNumberFormat="1" applyFill="1" applyBorder="1" applyAlignment="1">
      <alignment horizontal="right" indent="2"/>
    </xf>
    <xf numFmtId="191" fontId="15" fillId="33" borderId="17" xfId="63" applyNumberFormat="1" applyFill="1" applyBorder="1" applyAlignment="1">
      <alignment horizontal="right" indent="2"/>
    </xf>
    <xf numFmtId="191" fontId="15" fillId="33" borderId="18" xfId="63" applyNumberFormat="1" applyFill="1" applyBorder="1" applyAlignment="1">
      <alignment horizontal="right" indent="2"/>
    </xf>
    <xf numFmtId="191" fontId="15" fillId="33" borderId="69" xfId="63" applyNumberFormat="1" applyFill="1" applyBorder="1" applyAlignment="1">
      <alignment horizontal="right" indent="2"/>
    </xf>
    <xf numFmtId="0" fontId="2" fillId="0" borderId="70" xfId="0" applyFont="1" applyFill="1" applyBorder="1" applyAlignment="1">
      <alignment wrapText="1"/>
    </xf>
    <xf numFmtId="0" fontId="2" fillId="0" borderId="71" xfId="0" applyFont="1" applyFill="1" applyBorder="1" applyAlignment="1">
      <alignment wrapText="1"/>
    </xf>
    <xf numFmtId="0" fontId="2" fillId="0" borderId="71" xfId="0" applyNumberFormat="1" applyFont="1" applyFill="1" applyBorder="1" applyAlignment="1">
      <alignment horizontal="center" wrapText="1"/>
    </xf>
    <xf numFmtId="0" fontId="2" fillId="0" borderId="71" xfId="0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9" fontId="2" fillId="0" borderId="71" xfId="65" applyFont="1" applyFill="1" applyBorder="1" applyAlignment="1">
      <alignment/>
    </xf>
    <xf numFmtId="3" fontId="2" fillId="0" borderId="70" xfId="0" applyNumberFormat="1" applyFont="1" applyFill="1" applyBorder="1" applyAlignment="1">
      <alignment wrapText="1"/>
    </xf>
    <xf numFmtId="9" fontId="2" fillId="0" borderId="70" xfId="65" applyFont="1" applyFill="1" applyBorder="1" applyAlignment="1">
      <alignment wrapText="1"/>
    </xf>
    <xf numFmtId="192" fontId="15" fillId="25" borderId="72" xfId="63" applyNumberFormat="1" applyFill="1" applyBorder="1" applyAlignment="1">
      <alignment horizontal="right" indent="2"/>
    </xf>
    <xf numFmtId="192" fontId="15" fillId="0" borderId="73" xfId="63" applyNumberFormat="1" applyFill="1" applyBorder="1" applyAlignment="1">
      <alignment horizontal="right" indent="2"/>
    </xf>
    <xf numFmtId="192" fontId="15" fillId="0" borderId="74" xfId="63" applyNumberFormat="1" applyFill="1" applyBorder="1" applyAlignment="1">
      <alignment horizontal="right" indent="2"/>
    </xf>
    <xf numFmtId="192" fontId="15" fillId="0" borderId="75" xfId="63" applyNumberFormat="1" applyFill="1" applyBorder="1" applyAlignment="1">
      <alignment horizontal="right" indent="2"/>
    </xf>
    <xf numFmtId="192" fontId="15" fillId="0" borderId="20" xfId="63" applyNumberFormat="1" applyFill="1" applyBorder="1" applyAlignment="1">
      <alignment horizontal="right" indent="2"/>
    </xf>
    <xf numFmtId="192" fontId="15" fillId="0" borderId="21" xfId="63" applyNumberFormat="1" applyFill="1" applyBorder="1" applyAlignment="1">
      <alignment horizontal="right" indent="2"/>
    </xf>
    <xf numFmtId="191" fontId="15" fillId="0" borderId="18" xfId="63" applyNumberFormat="1" applyFill="1" applyBorder="1" applyAlignment="1">
      <alignment horizontal="right" indent="2"/>
    </xf>
    <xf numFmtId="191" fontId="15" fillId="0" borderId="19" xfId="63" applyNumberFormat="1" applyFill="1" applyBorder="1" applyAlignment="1">
      <alignment horizontal="right" indent="2"/>
    </xf>
    <xf numFmtId="0" fontId="2" fillId="33" borderId="32" xfId="57" applyFont="1" applyFill="1" applyBorder="1">
      <alignment/>
      <protection/>
    </xf>
    <xf numFmtId="178" fontId="2" fillId="33" borderId="32" xfId="57" applyNumberFormat="1" applyFont="1" applyFill="1" applyBorder="1">
      <alignment/>
      <protection/>
    </xf>
    <xf numFmtId="0" fontId="2" fillId="33" borderId="15" xfId="57" applyFont="1" applyFill="1" applyBorder="1">
      <alignment/>
      <protection/>
    </xf>
    <xf numFmtId="178" fontId="2" fillId="33" borderId="15" xfId="57" applyNumberFormat="1" applyFont="1" applyFill="1" applyBorder="1">
      <alignment/>
      <protection/>
    </xf>
    <xf numFmtId="192" fontId="15" fillId="25" borderId="16" xfId="63" applyNumberFormat="1" applyFill="1" applyBorder="1" applyAlignment="1">
      <alignment horizontal="right" indent="1"/>
    </xf>
    <xf numFmtId="192" fontId="15" fillId="0" borderId="17" xfId="63" applyNumberFormat="1" applyFill="1" applyBorder="1" applyAlignment="1">
      <alignment horizontal="right" indent="1"/>
    </xf>
    <xf numFmtId="192" fontId="15" fillId="0" borderId="18" xfId="63" applyNumberFormat="1" applyFill="1" applyBorder="1" applyAlignment="1">
      <alignment horizontal="right" indent="1"/>
    </xf>
    <xf numFmtId="192" fontId="15" fillId="0" borderId="19" xfId="63" applyNumberFormat="1" applyFill="1" applyBorder="1" applyAlignment="1">
      <alignment horizontal="right" indent="1"/>
    </xf>
    <xf numFmtId="191" fontId="15" fillId="25" borderId="36" xfId="63" applyNumberFormat="1" applyFill="1" applyBorder="1" applyAlignment="1">
      <alignment horizontal="right" indent="2"/>
    </xf>
    <xf numFmtId="191" fontId="15" fillId="0" borderId="74" xfId="63" applyNumberFormat="1" applyFill="1" applyBorder="1" applyAlignment="1">
      <alignment horizontal="right" indent="2"/>
    </xf>
    <xf numFmtId="191" fontId="15" fillId="0" borderId="29" xfId="63" applyNumberFormat="1" applyFill="1" applyBorder="1" applyAlignment="1">
      <alignment horizontal="right" indent="2"/>
    </xf>
    <xf numFmtId="191" fontId="15" fillId="0" borderId="21" xfId="63" applyNumberFormat="1" applyFill="1" applyBorder="1" applyAlignment="1">
      <alignment horizontal="right" indent="2"/>
    </xf>
    <xf numFmtId="191" fontId="15" fillId="25" borderId="12" xfId="63" applyNumberFormat="1" applyFill="1" applyBorder="1" applyAlignment="1">
      <alignment horizontal="right" indent="2"/>
    </xf>
    <xf numFmtId="191" fontId="15" fillId="0" borderId="26" xfId="63" applyNumberFormat="1" applyFill="1" applyBorder="1" applyAlignment="1">
      <alignment horizontal="right" indent="2"/>
    </xf>
    <xf numFmtId="191" fontId="15" fillId="0" borderId="10" xfId="63" applyNumberFormat="1" applyFill="1" applyBorder="1" applyAlignment="1">
      <alignment horizontal="right" indent="2"/>
    </xf>
    <xf numFmtId="191" fontId="15" fillId="0" borderId="48" xfId="63" applyNumberFormat="1" applyFill="1" applyBorder="1" applyAlignment="1">
      <alignment horizontal="right" indent="2"/>
    </xf>
    <xf numFmtId="191" fontId="15" fillId="0" borderId="13" xfId="63" applyNumberFormat="1" applyFill="1" applyBorder="1" applyAlignment="1">
      <alignment horizontal="right" indent="2"/>
    </xf>
    <xf numFmtId="191" fontId="15" fillId="0" borderId="24" xfId="63" applyNumberFormat="1" applyFill="1" applyBorder="1" applyAlignment="1">
      <alignment horizontal="right" indent="2"/>
    </xf>
    <xf numFmtId="191" fontId="15" fillId="0" borderId="15" xfId="63" applyNumberFormat="1" applyFill="1" applyBorder="1" applyAlignment="1">
      <alignment horizontal="right" indent="2"/>
    </xf>
    <xf numFmtId="0" fontId="2" fillId="0" borderId="70" xfId="60" applyFont="1" applyBorder="1">
      <alignment/>
      <protection/>
    </xf>
    <xf numFmtId="192" fontId="15" fillId="25" borderId="63" xfId="63" applyNumberFormat="1" applyFill="1" applyBorder="1" applyAlignment="1">
      <alignment horizontal="right" indent="1"/>
    </xf>
    <xf numFmtId="192" fontId="15" fillId="0" borderId="62" xfId="63" applyNumberFormat="1" applyBorder="1" applyAlignment="1">
      <alignment horizontal="right" indent="1"/>
    </xf>
    <xf numFmtId="192" fontId="15" fillId="0" borderId="17" xfId="63" applyNumberFormat="1" applyBorder="1" applyAlignment="1">
      <alignment horizontal="right" indent="1"/>
    </xf>
    <xf numFmtId="192" fontId="15" fillId="0" borderId="51" xfId="63" applyNumberFormat="1" applyBorder="1" applyAlignment="1">
      <alignment horizontal="right" indent="1"/>
    </xf>
    <xf numFmtId="192" fontId="15" fillId="0" borderId="18" xfId="63" applyNumberFormat="1" applyBorder="1" applyAlignment="1">
      <alignment horizontal="right" indent="1"/>
    </xf>
    <xf numFmtId="192" fontId="15" fillId="0" borderId="34" xfId="63" applyNumberFormat="1" applyBorder="1" applyAlignment="1">
      <alignment horizontal="right" indent="1"/>
    </xf>
    <xf numFmtId="192" fontId="15" fillId="0" borderId="19" xfId="63" applyNumberFormat="1" applyBorder="1" applyAlignment="1">
      <alignment horizontal="right" indent="1"/>
    </xf>
    <xf numFmtId="3" fontId="61" fillId="33" borderId="0" xfId="0" applyNumberFormat="1" applyFont="1" applyFill="1" applyBorder="1" applyAlignment="1">
      <alignment horizontal="center"/>
    </xf>
    <xf numFmtId="0" fontId="62" fillId="0" borderId="76" xfId="0" applyFont="1" applyFill="1" applyBorder="1" applyAlignment="1">
      <alignment horizontal="center" vertical="center" wrapText="1"/>
    </xf>
    <xf numFmtId="3" fontId="62" fillId="33" borderId="76" xfId="0" applyNumberFormat="1" applyFont="1" applyFill="1" applyBorder="1" applyAlignment="1">
      <alignment horizontal="center"/>
    </xf>
    <xf numFmtId="0" fontId="62" fillId="0" borderId="77" xfId="0" applyFont="1" applyFill="1" applyBorder="1" applyAlignment="1">
      <alignment horizontal="center" vertical="center" wrapText="1"/>
    </xf>
    <xf numFmtId="3" fontId="62" fillId="33" borderId="77" xfId="0" applyNumberFormat="1" applyFont="1" applyFill="1" applyBorder="1" applyAlignment="1">
      <alignment horizontal="center"/>
    </xf>
    <xf numFmtId="0" fontId="62" fillId="0" borderId="78" xfId="0" applyFont="1" applyFill="1" applyBorder="1" applyAlignment="1">
      <alignment horizontal="center" vertical="center" wrapText="1"/>
    </xf>
    <xf numFmtId="3" fontId="61" fillId="33" borderId="78" xfId="0" applyNumberFormat="1" applyFont="1" applyFill="1" applyBorder="1" applyAlignment="1">
      <alignment horizontal="center"/>
    </xf>
    <xf numFmtId="192" fontId="15" fillId="0" borderId="18" xfId="63" applyNumberFormat="1" applyBorder="1" applyAlignment="1">
      <alignment horizontal="right" indent="2"/>
    </xf>
    <xf numFmtId="192" fontId="15" fillId="0" borderId="79" xfId="63" applyNumberFormat="1" applyBorder="1" applyAlignment="1">
      <alignment horizontal="right" indent="2"/>
    </xf>
    <xf numFmtId="192" fontId="15" fillId="0" borderId="13" xfId="63" applyNumberFormat="1" applyFill="1" applyBorder="1" applyAlignment="1">
      <alignment horizontal="right" indent="2"/>
    </xf>
    <xf numFmtId="192" fontId="15" fillId="0" borderId="14" xfId="63" applyNumberFormat="1" applyFill="1" applyBorder="1" applyAlignment="1">
      <alignment horizontal="right" indent="2"/>
    </xf>
    <xf numFmtId="192" fontId="15" fillId="0" borderId="29" xfId="63" applyNumberFormat="1" applyBorder="1" applyAlignment="1">
      <alignment horizontal="right" indent="2"/>
    </xf>
    <xf numFmtId="192" fontId="15" fillId="0" borderId="51" xfId="63" applyNumberFormat="1" applyBorder="1" applyAlignment="1">
      <alignment horizontal="right" indent="2"/>
    </xf>
    <xf numFmtId="192" fontId="15" fillId="0" borderId="19" xfId="63" applyNumberFormat="1" applyBorder="1" applyAlignment="1">
      <alignment horizontal="right" indent="2"/>
    </xf>
    <xf numFmtId="192" fontId="15" fillId="0" borderId="21" xfId="63" applyNumberFormat="1" applyBorder="1" applyAlignment="1">
      <alignment horizontal="right" indent="2"/>
    </xf>
    <xf numFmtId="192" fontId="15" fillId="0" borderId="15" xfId="63" applyNumberFormat="1" applyFill="1" applyBorder="1" applyAlignment="1">
      <alignment horizontal="right" indent="2"/>
    </xf>
    <xf numFmtId="191" fontId="15" fillId="0" borderId="80" xfId="63" applyNumberFormat="1" applyBorder="1" applyAlignment="1">
      <alignment horizontal="right" indent="2"/>
    </xf>
    <xf numFmtId="191" fontId="15" fillId="0" borderId="62" xfId="63" applyNumberFormat="1" applyBorder="1" applyAlignment="1">
      <alignment horizontal="right" indent="2"/>
    </xf>
    <xf numFmtId="191" fontId="15" fillId="0" borderId="51" xfId="63" applyNumberFormat="1" applyBorder="1" applyAlignment="1">
      <alignment horizontal="right" indent="2"/>
    </xf>
    <xf numFmtId="191" fontId="15" fillId="0" borderId="34" xfId="63" applyNumberFormat="1" applyBorder="1" applyAlignment="1">
      <alignment horizontal="right" indent="2"/>
    </xf>
    <xf numFmtId="191" fontId="15" fillId="0" borderId="17" xfId="63" applyNumberFormat="1" applyBorder="1" applyAlignment="1">
      <alignment horizontal="right" indent="2"/>
    </xf>
    <xf numFmtId="191" fontId="15" fillId="0" borderId="19" xfId="63" applyNumberFormat="1" applyBorder="1" applyAlignment="1">
      <alignment horizontal="right" indent="2"/>
    </xf>
    <xf numFmtId="192" fontId="15" fillId="25" borderId="63" xfId="63" applyNumberFormat="1" applyFill="1" applyBorder="1" applyAlignment="1">
      <alignment horizontal="right" indent="2"/>
    </xf>
    <xf numFmtId="192" fontId="15" fillId="0" borderId="62" xfId="63" applyNumberFormat="1" applyFill="1" applyBorder="1" applyAlignment="1">
      <alignment horizontal="right" indent="2"/>
    </xf>
    <xf numFmtId="192" fontId="15" fillId="0" borderId="51" xfId="63" applyNumberFormat="1" applyFill="1" applyBorder="1" applyAlignment="1">
      <alignment horizontal="right" indent="2"/>
    </xf>
    <xf numFmtId="192" fontId="15" fillId="0" borderId="34" xfId="63" applyNumberFormat="1" applyFill="1" applyBorder="1" applyAlignment="1">
      <alignment horizontal="right" indent="2"/>
    </xf>
    <xf numFmtId="191" fontId="15" fillId="25" borderId="63" xfId="63" applyNumberFormat="1" applyFill="1" applyBorder="1" applyAlignment="1">
      <alignment horizontal="right" indent="2"/>
    </xf>
    <xf numFmtId="191" fontId="15" fillId="0" borderId="62" xfId="63" applyNumberFormat="1" applyFill="1" applyBorder="1" applyAlignment="1">
      <alignment horizontal="right" indent="2"/>
    </xf>
    <xf numFmtId="191" fontId="15" fillId="0" borderId="51" xfId="63" applyNumberFormat="1" applyFill="1" applyBorder="1" applyAlignment="1">
      <alignment horizontal="right" indent="2"/>
    </xf>
    <xf numFmtId="191" fontId="15" fillId="0" borderId="34" xfId="63" applyNumberFormat="1" applyFill="1" applyBorder="1" applyAlignment="1">
      <alignment horizontal="right" indent="2"/>
    </xf>
    <xf numFmtId="191" fontId="15" fillId="0" borderId="17" xfId="63" applyNumberFormat="1" applyFill="1" applyBorder="1" applyAlignment="1">
      <alignment horizontal="right" indent="2"/>
    </xf>
    <xf numFmtId="192" fontId="15" fillId="25" borderId="12" xfId="63" applyNumberFormat="1" applyFill="1" applyBorder="1" applyAlignment="1">
      <alignment horizontal="right" indent="2"/>
    </xf>
    <xf numFmtId="192" fontId="15" fillId="0" borderId="81" xfId="63" applyNumberFormat="1" applyBorder="1" applyAlignment="1">
      <alignment horizontal="right" indent="2"/>
    </xf>
    <xf numFmtId="192" fontId="15" fillId="0" borderId="0" xfId="63" applyNumberFormat="1" applyBorder="1" applyAlignment="1">
      <alignment horizontal="right" indent="2"/>
    </xf>
    <xf numFmtId="192" fontId="15" fillId="0" borderId="13" xfId="63" applyNumberFormat="1" applyBorder="1" applyAlignment="1">
      <alignment horizontal="right" indent="2"/>
    </xf>
    <xf numFmtId="192" fontId="15" fillId="0" borderId="52" xfId="63" applyNumberFormat="1" applyBorder="1" applyAlignment="1">
      <alignment horizontal="right" indent="2"/>
    </xf>
    <xf numFmtId="192" fontId="15" fillId="0" borderId="11" xfId="63" applyNumberFormat="1" applyBorder="1" applyAlignment="1">
      <alignment horizontal="right" indent="2"/>
    </xf>
    <xf numFmtId="192" fontId="15" fillId="0" borderId="82" xfId="63" applyNumberFormat="1" applyFill="1" applyBorder="1" applyAlignment="1">
      <alignment horizontal="right" indent="2"/>
    </xf>
    <xf numFmtId="192" fontId="15" fillId="0" borderId="31" xfId="63" applyNumberFormat="1" applyFill="1" applyBorder="1" applyAlignment="1">
      <alignment horizontal="right" indent="2"/>
    </xf>
    <xf numFmtId="191" fontId="15" fillId="0" borderId="82" xfId="63" applyNumberFormat="1" applyFill="1" applyBorder="1" applyAlignment="1">
      <alignment horizontal="right" indent="2"/>
    </xf>
    <xf numFmtId="192" fontId="15" fillId="25" borderId="63" xfId="63" applyNumberFormat="1" applyFill="1" applyBorder="1" applyAlignment="1">
      <alignment horizontal="right" indent="3"/>
    </xf>
    <xf numFmtId="192" fontId="15" fillId="25" borderId="16" xfId="63" applyNumberFormat="1" applyFill="1" applyBorder="1" applyAlignment="1">
      <alignment horizontal="right" indent="3"/>
    </xf>
    <xf numFmtId="192" fontId="15" fillId="0" borderId="83" xfId="63" applyNumberFormat="1" applyFill="1" applyBorder="1" applyAlignment="1">
      <alignment horizontal="right" indent="3"/>
    </xf>
    <xf numFmtId="192" fontId="15" fillId="0" borderId="84" xfId="63" applyNumberFormat="1" applyFill="1" applyBorder="1" applyAlignment="1">
      <alignment horizontal="right" indent="3"/>
    </xf>
    <xf numFmtId="192" fontId="15" fillId="0" borderId="82" xfId="63" applyNumberFormat="1" applyFill="1" applyBorder="1" applyAlignment="1">
      <alignment horizontal="right" indent="3"/>
    </xf>
    <xf numFmtId="192" fontId="15" fillId="0" borderId="85" xfId="63" applyNumberFormat="1" applyFill="1" applyBorder="1" applyAlignment="1">
      <alignment horizontal="right" indent="3"/>
    </xf>
    <xf numFmtId="192" fontId="15" fillId="0" borderId="86" xfId="63" applyNumberFormat="1" applyFill="1" applyBorder="1" applyAlignment="1">
      <alignment horizontal="right" indent="3"/>
    </xf>
    <xf numFmtId="192" fontId="15" fillId="0" borderId="87" xfId="63" applyNumberFormat="1" applyFill="1" applyBorder="1" applyAlignment="1">
      <alignment horizontal="right" indent="3"/>
    </xf>
    <xf numFmtId="192" fontId="15" fillId="0" borderId="88" xfId="63" applyNumberFormat="1" applyFill="1" applyBorder="1" applyAlignment="1">
      <alignment horizontal="right" indent="3"/>
    </xf>
    <xf numFmtId="192" fontId="15" fillId="0" borderId="41" xfId="63" applyNumberFormat="1" applyFill="1" applyBorder="1" applyAlignment="1">
      <alignment horizontal="right" indent="3"/>
    </xf>
    <xf numFmtId="192" fontId="15" fillId="0" borderId="31" xfId="63" applyNumberFormat="1" applyFill="1" applyBorder="1" applyAlignment="1">
      <alignment horizontal="right" indent="5"/>
    </xf>
    <xf numFmtId="192" fontId="15" fillId="0" borderId="32" xfId="63" applyNumberFormat="1" applyFill="1" applyBorder="1" applyAlignment="1">
      <alignment horizontal="right" indent="5"/>
    </xf>
    <xf numFmtId="192" fontId="15" fillId="0" borderId="33" xfId="63" applyNumberFormat="1" applyFill="1" applyBorder="1" applyAlignment="1">
      <alignment horizontal="right" indent="5"/>
    </xf>
    <xf numFmtId="0" fontId="5" fillId="0" borderId="89" xfId="60" applyFont="1" applyFill="1" applyBorder="1" applyAlignment="1">
      <alignment horizontal="center" vertical="center" wrapText="1"/>
      <protection/>
    </xf>
    <xf numFmtId="0" fontId="5" fillId="0" borderId="74" xfId="60" applyFont="1" applyFill="1" applyBorder="1" applyAlignment="1">
      <alignment horizontal="center" vertical="center" wrapText="1"/>
      <protection/>
    </xf>
    <xf numFmtId="0" fontId="5" fillId="0" borderId="68" xfId="60" applyFont="1" applyFill="1" applyBorder="1" applyAlignment="1">
      <alignment horizontal="center" vertical="center" wrapText="1"/>
      <protection/>
    </xf>
    <xf numFmtId="0" fontId="5" fillId="23" borderId="12" xfId="60" applyFont="1" applyFill="1" applyBorder="1" applyAlignment="1">
      <alignment horizontal="center" vertical="center"/>
      <protection/>
    </xf>
    <xf numFmtId="0" fontId="5" fillId="23" borderId="36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71" xfId="0" applyNumberFormat="1" applyFont="1" applyFill="1" applyBorder="1" applyAlignment="1">
      <alignment horizontal="center" wrapText="1"/>
    </xf>
    <xf numFmtId="0" fontId="61" fillId="23" borderId="90" xfId="61" applyFont="1" applyFill="1" applyBorder="1" applyAlignment="1">
      <alignment horizontal="center" vertical="center" wrapText="1"/>
      <protection/>
    </xf>
    <xf numFmtId="0" fontId="61" fillId="23" borderId="89" xfId="61" applyFont="1" applyFill="1" applyBorder="1" applyAlignment="1">
      <alignment horizontal="center" vertical="center" wrapText="1"/>
      <protection/>
    </xf>
    <xf numFmtId="0" fontId="61" fillId="23" borderId="91" xfId="61" applyFont="1" applyFill="1" applyBorder="1" applyAlignment="1">
      <alignment horizontal="center" vertical="center" wrapText="1"/>
      <protection/>
    </xf>
    <xf numFmtId="0" fontId="61" fillId="23" borderId="69" xfId="61" applyFont="1" applyFill="1" applyBorder="1" applyAlignment="1">
      <alignment horizontal="center" vertical="center" wrapText="1"/>
      <protection/>
    </xf>
    <xf numFmtId="0" fontId="61" fillId="23" borderId="10" xfId="61" applyFont="1" applyFill="1" applyBorder="1" applyAlignment="1">
      <alignment horizontal="center" vertical="center"/>
      <protection/>
    </xf>
    <xf numFmtId="0" fontId="61" fillId="23" borderId="11" xfId="61" applyFont="1" applyFill="1" applyBorder="1" applyAlignment="1">
      <alignment horizontal="center" vertical="center"/>
      <protection/>
    </xf>
    <xf numFmtId="0" fontId="2" fillId="25" borderId="89" xfId="60" applyFont="1" applyFill="1" applyBorder="1" applyAlignment="1">
      <alignment horizontal="center"/>
      <protection/>
    </xf>
    <xf numFmtId="0" fontId="2" fillId="25" borderId="68" xfId="60" applyFont="1" applyFill="1" applyBorder="1" applyAlignment="1">
      <alignment horizontal="center"/>
      <protection/>
    </xf>
    <xf numFmtId="0" fontId="5" fillId="25" borderId="91" xfId="60" applyFont="1" applyFill="1" applyBorder="1" applyAlignment="1">
      <alignment horizontal="center" vertical="center"/>
      <protection/>
    </xf>
    <xf numFmtId="0" fontId="5" fillId="25" borderId="89" xfId="60" applyFont="1" applyFill="1" applyBorder="1" applyAlignment="1">
      <alignment horizontal="center" vertical="center"/>
      <protection/>
    </xf>
    <xf numFmtId="0" fontId="5" fillId="25" borderId="91" xfId="60" applyFont="1" applyFill="1" applyBorder="1" applyAlignment="1">
      <alignment horizontal="center" vertical="center" wrapText="1"/>
      <protection/>
    </xf>
    <xf numFmtId="0" fontId="5" fillId="25" borderId="69" xfId="60" applyFont="1" applyFill="1" applyBorder="1" applyAlignment="1">
      <alignment horizontal="center" vertical="center" wrapText="1"/>
      <protection/>
    </xf>
    <xf numFmtId="0" fontId="61" fillId="23" borderId="92" xfId="0" applyFont="1" applyFill="1" applyBorder="1" applyAlignment="1">
      <alignment horizontal="center" vertical="center"/>
    </xf>
    <xf numFmtId="0" fontId="61" fillId="23" borderId="93" xfId="0" applyFont="1" applyFill="1" applyBorder="1" applyAlignment="1">
      <alignment horizontal="center" vertical="center"/>
    </xf>
    <xf numFmtId="0" fontId="61" fillId="2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1" fillId="23" borderId="89" xfId="0" applyFont="1" applyFill="1" applyBorder="1" applyAlignment="1">
      <alignment horizontal="center" vertical="center" wrapText="1"/>
    </xf>
    <xf numFmtId="0" fontId="61" fillId="23" borderId="74" xfId="0" applyFont="1" applyFill="1" applyBorder="1" applyAlignment="1">
      <alignment horizontal="center" vertical="center" wrapText="1"/>
    </xf>
    <xf numFmtId="0" fontId="61" fillId="23" borderId="68" xfId="0" applyFont="1" applyFill="1" applyBorder="1" applyAlignment="1">
      <alignment horizontal="center" vertical="center" wrapText="1"/>
    </xf>
    <xf numFmtId="0" fontId="61" fillId="23" borderId="44" xfId="0" applyFont="1" applyFill="1" applyBorder="1" applyAlignment="1">
      <alignment horizontal="center" vertical="center" wrapText="1"/>
    </xf>
    <xf numFmtId="0" fontId="61" fillId="23" borderId="81" xfId="0" applyFont="1" applyFill="1" applyBorder="1" applyAlignment="1">
      <alignment horizontal="center" vertical="center" wrapText="1"/>
    </xf>
    <xf numFmtId="0" fontId="61" fillId="23" borderId="52" xfId="0" applyFont="1" applyFill="1" applyBorder="1" applyAlignment="1">
      <alignment horizontal="center" vertical="center" wrapText="1"/>
    </xf>
    <xf numFmtId="0" fontId="61" fillId="23" borderId="19" xfId="0" applyFont="1" applyFill="1" applyBorder="1" applyAlignment="1">
      <alignment horizontal="center" vertical="center" wrapText="1"/>
    </xf>
    <xf numFmtId="0" fontId="61" fillId="23" borderId="15" xfId="0" applyFont="1" applyFill="1" applyBorder="1" applyAlignment="1">
      <alignment horizontal="center" vertical="center" wrapText="1"/>
    </xf>
    <xf numFmtId="0" fontId="61" fillId="23" borderId="18" xfId="0" applyFont="1" applyFill="1" applyBorder="1" applyAlignment="1">
      <alignment horizontal="center" vertical="center" wrapText="1"/>
    </xf>
    <xf numFmtId="0" fontId="61" fillId="23" borderId="13" xfId="0" applyFont="1" applyFill="1" applyBorder="1" applyAlignment="1">
      <alignment horizontal="center" vertical="center" wrapText="1"/>
    </xf>
    <xf numFmtId="0" fontId="61" fillId="23" borderId="94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5" fillId="23" borderId="94" xfId="0" applyFont="1" applyFill="1" applyBorder="1" applyAlignment="1">
      <alignment horizontal="center" vertical="top" wrapText="1"/>
    </xf>
    <xf numFmtId="0" fontId="5" fillId="23" borderId="93" xfId="0" applyFont="1" applyFill="1" applyBorder="1" applyAlignment="1">
      <alignment horizontal="center" vertical="top" wrapText="1"/>
    </xf>
    <xf numFmtId="0" fontId="5" fillId="23" borderId="79" xfId="0" applyFont="1" applyFill="1" applyBorder="1" applyAlignment="1">
      <alignment horizontal="center" vertical="top" wrapText="1"/>
    </xf>
    <xf numFmtId="0" fontId="5" fillId="23" borderId="93" xfId="0" applyFont="1" applyFill="1" applyBorder="1" applyAlignment="1">
      <alignment horizontal="center"/>
    </xf>
    <xf numFmtId="0" fontId="8" fillId="23" borderId="45" xfId="0" applyNumberFormat="1" applyFont="1" applyFill="1" applyBorder="1" applyAlignment="1">
      <alignment horizontal="center" vertical="center"/>
    </xf>
    <xf numFmtId="0" fontId="8" fillId="23" borderId="25" xfId="0" applyNumberFormat="1" applyFont="1" applyFill="1" applyBorder="1" applyAlignment="1">
      <alignment horizontal="center" vertical="center"/>
    </xf>
    <xf numFmtId="0" fontId="8" fillId="23" borderId="40" xfId="0" applyNumberFormat="1" applyFont="1" applyFill="1" applyBorder="1" applyAlignment="1">
      <alignment horizontal="center" vertical="center"/>
    </xf>
    <xf numFmtId="0" fontId="61" fillId="23" borderId="91" xfId="0" applyFont="1" applyFill="1" applyBorder="1" applyAlignment="1">
      <alignment horizontal="center" vertical="center" wrapText="1"/>
    </xf>
    <xf numFmtId="0" fontId="61" fillId="23" borderId="95" xfId="0" applyFont="1" applyFill="1" applyBorder="1" applyAlignment="1">
      <alignment horizontal="center" vertical="center" wrapText="1"/>
    </xf>
    <xf numFmtId="0" fontId="61" fillId="23" borderId="10" xfId="0" applyFont="1" applyFill="1" applyBorder="1" applyAlignment="1">
      <alignment horizontal="center" vertical="center" wrapText="1"/>
    </xf>
    <xf numFmtId="0" fontId="61" fillId="23" borderId="17" xfId="0" applyFont="1" applyFill="1" applyBorder="1" applyAlignment="1">
      <alignment horizontal="center" vertical="center" wrapText="1"/>
    </xf>
    <xf numFmtId="0" fontId="61" fillId="23" borderId="14" xfId="0" applyFont="1" applyFill="1" applyBorder="1" applyAlignment="1">
      <alignment horizontal="center" vertical="center" wrapText="1"/>
    </xf>
    <xf numFmtId="0" fontId="61" fillId="23" borderId="0" xfId="0" applyFont="1" applyFill="1" applyBorder="1" applyAlignment="1">
      <alignment horizontal="center" vertical="center" wrapText="1"/>
    </xf>
    <xf numFmtId="0" fontId="61" fillId="23" borderId="96" xfId="0" applyFont="1" applyFill="1" applyBorder="1" applyAlignment="1">
      <alignment horizontal="center" vertical="center" wrapText="1"/>
    </xf>
    <xf numFmtId="0" fontId="5" fillId="25" borderId="97" xfId="57" applyNumberFormat="1" applyFont="1" applyFill="1" applyBorder="1" applyAlignment="1">
      <alignment horizontal="center" vertical="center"/>
      <protection/>
    </xf>
    <xf numFmtId="0" fontId="5" fillId="25" borderId="46" xfId="57" applyNumberFormat="1" applyFont="1" applyFill="1" applyBorder="1" applyAlignment="1">
      <alignment horizontal="center" vertical="center"/>
      <protection/>
    </xf>
    <xf numFmtId="0" fontId="5" fillId="25" borderId="97" xfId="57" applyFont="1" applyFill="1" applyBorder="1" applyAlignment="1">
      <alignment horizontal="center" vertical="center"/>
      <protection/>
    </xf>
    <xf numFmtId="0" fontId="5" fillId="25" borderId="98" xfId="57" applyFont="1" applyFill="1" applyBorder="1" applyAlignment="1">
      <alignment horizontal="center" vertical="center"/>
      <protection/>
    </xf>
    <xf numFmtId="0" fontId="61" fillId="23" borderId="99" xfId="0" applyFont="1" applyFill="1" applyBorder="1" applyAlignment="1">
      <alignment horizontal="center" vertical="center" wrapText="1"/>
    </xf>
    <xf numFmtId="0" fontId="61" fillId="23" borderId="43" xfId="0" applyFont="1" applyFill="1" applyBorder="1" applyAlignment="1">
      <alignment horizontal="center" vertical="center" wrapText="1"/>
    </xf>
    <xf numFmtId="0" fontId="61" fillId="23" borderId="45" xfId="0" applyFont="1" applyFill="1" applyBorder="1" applyAlignment="1">
      <alignment horizontal="center" vertical="center" wrapText="1"/>
    </xf>
    <xf numFmtId="0" fontId="61" fillId="23" borderId="40" xfId="0" applyFont="1" applyFill="1" applyBorder="1" applyAlignment="1">
      <alignment horizontal="center" vertical="center" wrapText="1"/>
    </xf>
    <xf numFmtId="0" fontId="62" fillId="0" borderId="0" xfId="61" applyFont="1" applyFill="1" applyBorder="1">
      <alignment/>
      <protection/>
    </xf>
    <xf numFmtId="0" fontId="62" fillId="0" borderId="13" xfId="61" applyFont="1" applyFill="1" applyBorder="1">
      <alignment/>
      <protection/>
    </xf>
    <xf numFmtId="0" fontId="62" fillId="0" borderId="15" xfId="61" applyFont="1" applyFill="1" applyBorder="1">
      <alignment/>
      <protection/>
    </xf>
    <xf numFmtId="0" fontId="62" fillId="0" borderId="29" xfId="60" applyFont="1" applyBorder="1">
      <alignment/>
      <protection/>
    </xf>
    <xf numFmtId="0" fontId="62" fillId="0" borderId="21" xfId="60" applyFont="1" applyBorder="1">
      <alignment/>
      <protection/>
    </xf>
    <xf numFmtId="0" fontId="2" fillId="0" borderId="13" xfId="57" applyNumberFormat="1" applyFont="1" applyFill="1" applyBorder="1" applyAlignment="1">
      <alignment/>
      <protection/>
    </xf>
    <xf numFmtId="0" fontId="2" fillId="0" borderId="15" xfId="57" applyNumberFormat="1" applyFont="1" applyFill="1" applyBorder="1" applyAlignment="1">
      <alignment/>
      <protection/>
    </xf>
    <xf numFmtId="191" fontId="15" fillId="25" borderId="16" xfId="63" applyFill="1" applyBorder="1" applyAlignment="1">
      <alignment horizontal="right" indent="2"/>
    </xf>
    <xf numFmtId="191" fontId="15" fillId="0" borderId="91" xfId="63" applyFill="1" applyBorder="1" applyAlignment="1">
      <alignment horizontal="right" indent="2"/>
    </xf>
    <xf numFmtId="191" fontId="15" fillId="0" borderId="18" xfId="63" applyFill="1" applyBorder="1" applyAlignment="1">
      <alignment horizontal="right" indent="2"/>
    </xf>
    <xf numFmtId="191" fontId="15" fillId="0" borderId="19" xfId="63" applyFill="1" applyBorder="1" applyAlignment="1">
      <alignment horizontal="right" indent="2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NumberCellStyle" xfId="63"/>
    <cellStyle name="Output" xfId="64"/>
    <cellStyle name="Percent" xfId="65"/>
    <cellStyle name="Percent 2" xfId="66"/>
    <cellStyle name="Percent 2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"/>
          <c:w val="0.9557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1'!$A$7:$A$14</c:f>
              <c:strCache/>
            </c:strRef>
          </c:cat>
          <c:val>
            <c:numRef>
              <c:f>'Figure 1'!$C$7:$C$14</c:f>
              <c:numCache/>
            </c:numRef>
          </c:val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1'!$A$7:$A$14</c:f>
              <c:strCache/>
            </c:strRef>
          </c:cat>
          <c:val>
            <c:numRef>
              <c:f>'Figure 1'!$E$7:$E$14</c:f>
              <c:numCache/>
            </c:numRef>
          </c:val>
        </c:ser>
        <c:axId val="44629842"/>
        <c:axId val="43317035"/>
      </c:barChart>
      <c:catAx>
        <c:axId val="4462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317035"/>
        <c:crosses val="autoZero"/>
        <c:auto val="1"/>
        <c:lblOffset val="100"/>
        <c:tickLblSkip val="1"/>
        <c:noMultiLvlLbl val="0"/>
      </c:catAx>
      <c:valAx>
        <c:axId val="43317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629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75"/>
          <c:y val="0.9315"/>
          <c:w val="0.158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73"/>
          <c:w val="0.5525"/>
          <c:h val="0.68225"/>
        </c:manualLayout>
      </c:layout>
      <c:pieChart>
        <c:varyColors val="1"/>
        <c:ser>
          <c:idx val="0"/>
          <c:order val="0"/>
          <c:tx>
            <c:strRef>
              <c:f>'Figures 2 and 3'!$H$3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'Figures 2 and 3'!$G$4:$G$11</c:f>
              <c:strCache/>
            </c:strRef>
          </c:cat>
          <c:val>
            <c:numRef>
              <c:f>'Figures 2 and 3'!$H$4:$H$11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075"/>
          <c:y val="0.20575"/>
          <c:w val="0.44175"/>
          <c:h val="0.652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6DEB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'Figures 2 and 3'!$A$4:$A$11</c:f>
              <c:strCache/>
            </c:strRef>
          </c:cat>
          <c:val>
            <c:numRef>
              <c:f>'Figures 2 and 3'!$B$4:$B$11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925"/>
          <c:w val="0.93425"/>
          <c:h val="0.89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4 - Table 4'!$A$4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4'!$B$3:$C$3</c:f>
              <c:numCache/>
            </c:numRef>
          </c:cat>
          <c:val>
            <c:numRef>
              <c:f>'Figure 4 - Table 4'!$B$4:$C$4</c:f>
              <c:numCache/>
            </c:numRef>
          </c:val>
        </c:ser>
        <c:ser>
          <c:idx val="1"/>
          <c:order val="1"/>
          <c:tx>
            <c:strRef>
              <c:f>'Figure 4 - Table 4'!$A$5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4'!$B$3:$C$3</c:f>
              <c:numCache/>
            </c:numRef>
          </c:cat>
          <c:val>
            <c:numRef>
              <c:f>'Figure 4 - Table 4'!$B$5:$C$5</c:f>
              <c:numCache/>
            </c:numRef>
          </c:val>
        </c:ser>
        <c:ser>
          <c:idx val="2"/>
          <c:order val="2"/>
          <c:tx>
            <c:strRef>
              <c:f>'Figure 4 - Table 4'!$A$6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4'!$B$3:$C$3</c:f>
              <c:numCache/>
            </c:numRef>
          </c:cat>
          <c:val>
            <c:numRef>
              <c:f>'Figure 4 - Table 4'!$B$6:$C$6</c:f>
              <c:numCache/>
            </c:numRef>
          </c:val>
        </c:ser>
        <c:overlap val="100"/>
        <c:axId val="26250544"/>
        <c:axId val="5712753"/>
      </c:barChart>
      <c:catAx>
        <c:axId val="2625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12753"/>
        <c:crosses val="autoZero"/>
        <c:auto val="1"/>
        <c:lblOffset val="100"/>
        <c:tickLblSkip val="1"/>
        <c:noMultiLvlLbl val="0"/>
      </c:catAx>
      <c:valAx>
        <c:axId val="57127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250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75"/>
          <c:y val="0.923"/>
          <c:w val="0.631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5"/>
          <c:y val="0.00275"/>
          <c:w val="0.99875"/>
          <c:h val="0.93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 5 - Figure 5'!$A$37</c:f>
              <c:strCache>
                <c:ptCount val="1"/>
                <c:pt idx="0">
                  <c:v>LSU</c:v>
                </c:pt>
              </c:strCache>
            </c:strRef>
          </c:tx>
          <c:spPr>
            <a:solidFill>
              <a:srgbClr val="B2581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5'!$B$37:$C$37</c:f>
              <c:numCache/>
            </c:numRef>
          </c:cat>
          <c:val>
            <c:numRef>
              <c:f>'Table 5 - Figure 5'!$B$38:$C$38</c:f>
              <c:numCache/>
            </c:numRef>
          </c:val>
        </c:ser>
        <c:ser>
          <c:idx val="1"/>
          <c:order val="1"/>
          <c:tx>
            <c:strRef>
              <c:f>'Table 5 - Figure 5'!$A$39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5'!$B$37:$C$37</c:f>
              <c:numCache/>
            </c:numRef>
          </c:cat>
          <c:val>
            <c:numRef>
              <c:f>'Table 5 - Figure 5'!$B$39:$C$39</c:f>
              <c:numCache/>
            </c:numRef>
          </c:val>
        </c:ser>
        <c:ser>
          <c:idx val="2"/>
          <c:order val="2"/>
          <c:tx>
            <c:strRef>
              <c:f>'Table 5 - Figure 5'!$A$40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5'!$B$37:$C$37</c:f>
              <c:numCache/>
            </c:numRef>
          </c:cat>
          <c:val>
            <c:numRef>
              <c:f>'Table 5 - Figure 5'!$B$40:$C$40</c:f>
              <c:numCache/>
            </c:numRef>
          </c:val>
        </c:ser>
        <c:ser>
          <c:idx val="3"/>
          <c:order val="3"/>
          <c:tx>
            <c:strRef>
              <c:f>'Table 5 - Figure 5'!$A$41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5'!$B$37:$C$37</c:f>
              <c:numCache/>
            </c:numRef>
          </c:cat>
          <c:val>
            <c:numRef>
              <c:f>'Table 5 - Figure 5'!$B$41:$C$41</c:f>
              <c:numCache/>
            </c:numRef>
          </c:val>
        </c:ser>
        <c:ser>
          <c:idx val="4"/>
          <c:order val="4"/>
          <c:tx>
            <c:strRef>
              <c:f>'Table 5 - Figure 5'!$A$42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rgbClr val="0062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5'!$B$37:$C$37</c:f>
              <c:numCache/>
            </c:numRef>
          </c:cat>
          <c:val>
            <c:numRef>
              <c:f>'Table 5 - Figure 5'!$B$42:$C$42</c:f>
              <c:numCache/>
            </c:numRef>
          </c:val>
        </c:ser>
        <c:ser>
          <c:idx val="5"/>
          <c:order val="5"/>
          <c:tx>
            <c:strRef>
              <c:f>'Table 5 - Figure 5'!$A$43</c:f>
              <c:strCache>
                <c:ptCount val="1"/>
                <c:pt idx="0">
                  <c:v>Equidae</c:v>
                </c:pt>
              </c:strCache>
            </c:strRef>
          </c:tx>
          <c:spPr>
            <a:solidFill>
              <a:srgbClr val="C69B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5'!$B$37:$C$37</c:f>
              <c:numCache/>
            </c:numRef>
          </c:cat>
          <c:val>
            <c:numRef>
              <c:f>'Table 5 - Figure 5'!$B$43:$C$43</c:f>
              <c:numCache/>
            </c:numRef>
          </c:val>
        </c:ser>
        <c:overlap val="100"/>
        <c:axId val="7156926"/>
        <c:axId val="25931175"/>
      </c:barChart>
      <c:catAx>
        <c:axId val="715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931175"/>
        <c:crosses val="autoZero"/>
        <c:auto val="1"/>
        <c:lblOffset val="100"/>
        <c:tickLblSkip val="1"/>
        <c:noMultiLvlLbl val="0"/>
      </c:catAx>
      <c:valAx>
        <c:axId val="25931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156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33775"/>
          <c:y val="0.945"/>
          <c:w val="0.321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-0.00825"/>
          <c:w val="0.9975"/>
          <c:h val="0.9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 6 - Figure 6'!$C$19:$D$19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6 - Figure 6'!$E$18:$F$18</c:f>
              <c:numCache/>
            </c:numRef>
          </c:cat>
          <c:val>
            <c:numRef>
              <c:f>'Table 6 - Figure 6'!$E$19:$F$19</c:f>
              <c:numCache/>
            </c:numRef>
          </c:val>
        </c:ser>
        <c:ser>
          <c:idx val="1"/>
          <c:order val="1"/>
          <c:tx>
            <c:strRef>
              <c:f>'Table 6 - Figure 6'!$C$20:$D$20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6 - Figure 6'!$E$18:$F$18</c:f>
              <c:numCache/>
            </c:numRef>
          </c:cat>
          <c:val>
            <c:numRef>
              <c:f>'Table 6 - Figure 6'!$E$20:$F$20</c:f>
              <c:numCache/>
            </c:numRef>
          </c:val>
        </c:ser>
        <c:overlap val="100"/>
        <c:axId val="1560956"/>
        <c:axId val="20292429"/>
      </c:barChart>
      <c:catAx>
        <c:axId val="156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292429"/>
        <c:crosses val="autoZero"/>
        <c:auto val="1"/>
        <c:lblOffset val="100"/>
        <c:tickLblSkip val="1"/>
        <c:noMultiLvlLbl val="0"/>
      </c:catAx>
      <c:valAx>
        <c:axId val="2029242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60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925"/>
          <c:y val="0.941"/>
          <c:w val="0.1975"/>
          <c:h val="0.0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175"/>
          <c:y val="0.1045"/>
          <c:w val="0.53775"/>
          <c:h val="0.786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8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9B8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5F0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'Figure 7'!$A$3:$A$12</c:f>
              <c:strCache/>
            </c:strRef>
          </c:cat>
          <c:val>
            <c:numRef>
              <c:f>'Figure 7'!$B$3:$B$12</c:f>
              <c:numCache/>
            </c:numRef>
          </c:val>
        </c:ser>
        <c:firstSliceAng val="1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19</xdr:row>
      <xdr:rowOff>19050</xdr:rowOff>
    </xdr:from>
    <xdr:to>
      <xdr:col>11</xdr:col>
      <xdr:colOff>238125</xdr:colOff>
      <xdr:row>43</xdr:row>
      <xdr:rowOff>9525</xdr:rowOff>
    </xdr:to>
    <xdr:graphicFrame>
      <xdr:nvGraphicFramePr>
        <xdr:cNvPr id="1" name="Chart 5"/>
        <xdr:cNvGraphicFramePr/>
      </xdr:nvGraphicFramePr>
      <xdr:xfrm>
        <a:off x="523875" y="3286125"/>
        <a:ext cx="67818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1428750</xdr:colOff>
      <xdr:row>19</xdr:row>
      <xdr:rowOff>38100</xdr:rowOff>
    </xdr:from>
    <xdr:to>
      <xdr:col>10</xdr:col>
      <xdr:colOff>285750</xdr:colOff>
      <xdr:row>43</xdr:row>
      <xdr:rowOff>0</xdr:rowOff>
    </xdr:to>
    <xdr:graphicFrame>
      <xdr:nvGraphicFramePr>
        <xdr:cNvPr id="1" name="Chart 3"/>
        <xdr:cNvGraphicFramePr/>
      </xdr:nvGraphicFramePr>
      <xdr:xfrm>
        <a:off x="9010650" y="3657600"/>
        <a:ext cx="5286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20</xdr:row>
      <xdr:rowOff>104775</xdr:rowOff>
    </xdr:from>
    <xdr:to>
      <xdr:col>3</xdr:col>
      <xdr:colOff>1133475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38100" y="3905250"/>
        <a:ext cx="64674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66675</xdr:rowOff>
    </xdr:from>
    <xdr:to>
      <xdr:col>2</xdr:col>
      <xdr:colOff>333375</xdr:colOff>
      <xdr:row>33</xdr:row>
      <xdr:rowOff>133350</xdr:rowOff>
    </xdr:to>
    <xdr:graphicFrame>
      <xdr:nvGraphicFramePr>
        <xdr:cNvPr id="1" name="Chart 4"/>
        <xdr:cNvGraphicFramePr/>
      </xdr:nvGraphicFramePr>
      <xdr:xfrm>
        <a:off x="28575" y="1838325"/>
        <a:ext cx="51435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51</xdr:row>
      <xdr:rowOff>114300</xdr:rowOff>
    </xdr:from>
    <xdr:to>
      <xdr:col>8</xdr:col>
      <xdr:colOff>485775</xdr:colOff>
      <xdr:row>77</xdr:row>
      <xdr:rowOff>142875</xdr:rowOff>
    </xdr:to>
    <xdr:graphicFrame>
      <xdr:nvGraphicFramePr>
        <xdr:cNvPr id="1" name="Chart 5"/>
        <xdr:cNvGraphicFramePr/>
      </xdr:nvGraphicFramePr>
      <xdr:xfrm>
        <a:off x="47625" y="8734425"/>
        <a:ext cx="64579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28575</xdr:rowOff>
    </xdr:from>
    <xdr:to>
      <xdr:col>6</xdr:col>
      <xdr:colOff>561975</xdr:colOff>
      <xdr:row>54</xdr:row>
      <xdr:rowOff>142875</xdr:rowOff>
    </xdr:to>
    <xdr:graphicFrame>
      <xdr:nvGraphicFramePr>
        <xdr:cNvPr id="1" name="Chart 2"/>
        <xdr:cNvGraphicFramePr/>
      </xdr:nvGraphicFramePr>
      <xdr:xfrm>
        <a:off x="619125" y="4400550"/>
        <a:ext cx="72199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28575</xdr:rowOff>
    </xdr:from>
    <xdr:to>
      <xdr:col>2</xdr:col>
      <xdr:colOff>314325</xdr:colOff>
      <xdr:row>40</xdr:row>
      <xdr:rowOff>66675</xdr:rowOff>
    </xdr:to>
    <xdr:graphicFrame>
      <xdr:nvGraphicFramePr>
        <xdr:cNvPr id="1" name="Chart 2"/>
        <xdr:cNvGraphicFramePr/>
      </xdr:nvGraphicFramePr>
      <xdr:xfrm>
        <a:off x="38100" y="2190750"/>
        <a:ext cx="52387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0" comment="" totalsRowShown="0">
  <tableColumns count="4">
    <tableColumn id="1" name="Sweden"/>
    <tableColumn id="4" name="2000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zoomScalePageLayoutView="0" workbookViewId="0" topLeftCell="A1">
      <selection activeCell="B49" sqref="B49"/>
    </sheetView>
  </sheetViews>
  <sheetFormatPr defaultColWidth="9.140625" defaultRowHeight="12.75"/>
  <cols>
    <col min="1" max="1" width="8.7109375" style="1" customWidth="1"/>
    <col min="2" max="2" width="42.421875" style="1" customWidth="1"/>
    <col min="3" max="4" width="10.57421875" style="1" bestFit="1" customWidth="1"/>
    <col min="5" max="5" width="12.00390625" style="1" customWidth="1"/>
    <col min="6" max="16384" width="9.140625" style="1" customWidth="1"/>
  </cols>
  <sheetData>
    <row r="1" ht="23.25" customHeight="1"/>
    <row r="2" spans="1:2" ht="12.75">
      <c r="A2" s="32"/>
      <c r="B2" s="31" t="s">
        <v>176</v>
      </c>
    </row>
    <row r="4" spans="2:5" s="33" customFormat="1" ht="11.25">
      <c r="B4" s="124" t="s">
        <v>177</v>
      </c>
      <c r="C4" s="123" t="s">
        <v>53</v>
      </c>
      <c r="D4" s="123" t="s">
        <v>40</v>
      </c>
      <c r="E4" s="122" t="s">
        <v>50</v>
      </c>
    </row>
    <row r="5" spans="2:10" ht="12" customHeight="1">
      <c r="B5" s="196" t="s">
        <v>17</v>
      </c>
      <c r="C5" s="211">
        <v>81410</v>
      </c>
      <c r="D5" s="211">
        <v>71090</v>
      </c>
      <c r="E5" s="210">
        <v>-12.676575359292471</v>
      </c>
      <c r="G5" s="199"/>
      <c r="I5" s="207"/>
      <c r="J5" s="207"/>
    </row>
    <row r="6" spans="2:5" ht="12" customHeight="1">
      <c r="B6" s="197" t="s">
        <v>18</v>
      </c>
      <c r="C6" s="212">
        <v>3073200</v>
      </c>
      <c r="D6" s="212">
        <v>3066320</v>
      </c>
      <c r="E6" s="210">
        <v>-0.22387088376936504</v>
      </c>
    </row>
    <row r="7" spans="2:7" ht="12" customHeight="1">
      <c r="B7" s="197" t="s">
        <v>19</v>
      </c>
      <c r="C7" s="212">
        <v>1979550</v>
      </c>
      <c r="D7" s="212">
        <v>1751890</v>
      </c>
      <c r="E7" s="210">
        <v>-11.500593569245538</v>
      </c>
      <c r="G7" s="199"/>
    </row>
    <row r="8" spans="2:5" ht="12" customHeight="1">
      <c r="B8" s="197" t="s">
        <v>20</v>
      </c>
      <c r="C8" s="212">
        <v>156850</v>
      </c>
      <c r="D8" s="212">
        <v>141530</v>
      </c>
      <c r="E8" s="210">
        <v>-9.767293592604403</v>
      </c>
    </row>
    <row r="9" spans="2:5" ht="12" customHeight="1">
      <c r="B9" s="197" t="s">
        <v>21</v>
      </c>
      <c r="C9" s="212">
        <v>37.749662203660485</v>
      </c>
      <c r="D9" s="212">
        <v>43.13293008862006</v>
      </c>
      <c r="E9" s="210">
        <v>14.260439883982784</v>
      </c>
    </row>
    <row r="10" spans="2:5" ht="12" customHeight="1">
      <c r="B10" s="198" t="s">
        <v>22</v>
      </c>
      <c r="C10" s="213">
        <v>0.34680648464479646</v>
      </c>
      <c r="D10" s="213">
        <v>0.3282758154061984</v>
      </c>
      <c r="E10" s="210">
        <v>-5.343230319807148</v>
      </c>
    </row>
    <row r="11" spans="2:5" ht="11.25">
      <c r="B11" s="34"/>
      <c r="C11" s="35"/>
      <c r="D11" s="35"/>
      <c r="E11" s="35"/>
    </row>
    <row r="12" spans="2:5" ht="11.25">
      <c r="B12" s="37" t="s">
        <v>167</v>
      </c>
      <c r="C12" s="36"/>
      <c r="D12" s="36"/>
      <c r="E12" s="36"/>
    </row>
    <row r="13" spans="1:5" ht="11.25">
      <c r="A13" s="37"/>
      <c r="C13" s="36"/>
      <c r="D13" s="36"/>
      <c r="E13" s="36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2:B43"/>
  <sheetViews>
    <sheetView showGridLines="0" zoomScalePageLayoutView="0" workbookViewId="0" topLeftCell="A1">
      <selection activeCell="C45" sqref="C45"/>
    </sheetView>
  </sheetViews>
  <sheetFormatPr defaultColWidth="9.140625" defaultRowHeight="12.75"/>
  <cols>
    <col min="1" max="1" width="65.28125" style="57" customWidth="1"/>
    <col min="2" max="16384" width="9.140625" style="57" customWidth="1"/>
  </cols>
  <sheetData>
    <row r="2" spans="1:2" ht="11.25">
      <c r="A2" s="58" t="s">
        <v>68</v>
      </c>
      <c r="B2" s="64"/>
    </row>
    <row r="3" spans="1:2" ht="11.25">
      <c r="A3" s="59" t="s">
        <v>69</v>
      </c>
      <c r="B3" s="65">
        <v>40.574585635359114</v>
      </c>
    </row>
    <row r="4" spans="1:2" ht="11.25">
      <c r="A4" s="59" t="s">
        <v>202</v>
      </c>
      <c r="B4" s="65">
        <v>31.524861878453038</v>
      </c>
    </row>
    <row r="5" spans="1:2" ht="11.25">
      <c r="A5" s="59" t="s">
        <v>203</v>
      </c>
      <c r="B5" s="65">
        <v>11.668508287292818</v>
      </c>
    </row>
    <row r="6" spans="1:2" ht="11.25">
      <c r="A6" s="59" t="s">
        <v>204</v>
      </c>
      <c r="B6" s="65">
        <v>4.917127071823205</v>
      </c>
    </row>
    <row r="7" spans="1:2" ht="11.25">
      <c r="A7" s="59" t="s">
        <v>205</v>
      </c>
      <c r="B7" s="65">
        <v>4.265193370165746</v>
      </c>
    </row>
    <row r="8" spans="1:2" ht="11.25">
      <c r="A8" s="59" t="s">
        <v>206</v>
      </c>
      <c r="B8" s="65">
        <v>2.453038674033149</v>
      </c>
    </row>
    <row r="9" spans="1:2" ht="11.25">
      <c r="A9" s="60" t="s">
        <v>207</v>
      </c>
      <c r="B9" s="66">
        <v>1.5359116022099448</v>
      </c>
    </row>
    <row r="10" spans="1:2" ht="11.25">
      <c r="A10" s="60" t="s">
        <v>208</v>
      </c>
      <c r="B10" s="66">
        <v>1.2154696132596685</v>
      </c>
    </row>
    <row r="11" spans="1:2" ht="11.25">
      <c r="A11" s="60" t="s">
        <v>70</v>
      </c>
      <c r="B11" s="66">
        <v>1.1602209944751383</v>
      </c>
    </row>
    <row r="12" spans="1:2" ht="11.25">
      <c r="A12" s="61" t="s">
        <v>175</v>
      </c>
      <c r="B12" s="67">
        <v>0.6850828729281767</v>
      </c>
    </row>
    <row r="13" spans="1:2" ht="11.25">
      <c r="A13" s="62"/>
      <c r="B13" s="30"/>
    </row>
    <row r="14" spans="1:2" ht="12.75">
      <c r="A14" s="63" t="s">
        <v>209</v>
      </c>
      <c r="B14" s="30"/>
    </row>
    <row r="15" spans="1:2" ht="11.25">
      <c r="A15" s="62" t="s">
        <v>51</v>
      </c>
      <c r="B15" s="30"/>
    </row>
    <row r="41" ht="11.25">
      <c r="A41" s="29"/>
    </row>
    <row r="43" ht="11.25">
      <c r="A43" s="57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8"/>
  <sheetViews>
    <sheetView showGridLines="0" zoomScalePageLayoutView="0" workbookViewId="0" topLeftCell="A1">
      <selection activeCell="J43" sqref="J43"/>
    </sheetView>
  </sheetViews>
  <sheetFormatPr defaultColWidth="9.140625" defaultRowHeight="12.75"/>
  <cols>
    <col min="1" max="1" width="9.140625" style="45" customWidth="1"/>
    <col min="2" max="2" width="24.7109375" style="45" customWidth="1"/>
    <col min="3" max="7" width="13.140625" style="45" customWidth="1"/>
    <col min="8" max="10" width="9.140625" style="45" customWidth="1"/>
    <col min="11" max="16" width="13.7109375" style="45" customWidth="1"/>
    <col min="17" max="17" width="12.57421875" style="45" customWidth="1"/>
    <col min="18" max="16384" width="9.140625" style="45" customWidth="1"/>
  </cols>
  <sheetData>
    <row r="2" ht="12.75">
      <c r="B2" s="56" t="s">
        <v>210</v>
      </c>
    </row>
    <row r="3" ht="8.25" customHeight="1">
      <c r="B3" s="54"/>
    </row>
    <row r="4" spans="2:7" ht="24.75" customHeight="1">
      <c r="B4" s="368"/>
      <c r="C4" s="372" t="s">
        <v>211</v>
      </c>
      <c r="D4" s="366" t="s">
        <v>212</v>
      </c>
      <c r="E4" s="346"/>
      <c r="F4" s="366" t="s">
        <v>213</v>
      </c>
      <c r="G4" s="368"/>
    </row>
    <row r="5" spans="2:7" ht="11.25">
      <c r="B5" s="371" t="s">
        <v>7</v>
      </c>
      <c r="C5" s="350"/>
      <c r="D5" s="367"/>
      <c r="E5" s="347"/>
      <c r="F5" s="369"/>
      <c r="G5" s="370"/>
    </row>
    <row r="6" spans="2:7" ht="22.5">
      <c r="B6" s="140"/>
      <c r="C6" s="185" t="s">
        <v>214</v>
      </c>
      <c r="D6" s="185" t="s">
        <v>127</v>
      </c>
      <c r="E6" s="185" t="s">
        <v>215</v>
      </c>
      <c r="F6" s="185" t="s">
        <v>127</v>
      </c>
      <c r="G6" s="164" t="s">
        <v>216</v>
      </c>
    </row>
    <row r="7" spans="2:7" ht="12.75">
      <c r="B7" s="186" t="s">
        <v>177</v>
      </c>
      <c r="C7" s="291">
        <v>111052560</v>
      </c>
      <c r="D7" s="291">
        <v>128610</v>
      </c>
      <c r="E7" s="291">
        <v>4050</v>
      </c>
      <c r="F7" s="291">
        <v>119410</v>
      </c>
      <c r="G7" s="300">
        <v>3570</v>
      </c>
    </row>
    <row r="8" spans="2:7" ht="12.75">
      <c r="B8" s="187" t="s">
        <v>181</v>
      </c>
      <c r="C8" s="301">
        <v>1679370</v>
      </c>
      <c r="D8" s="301">
        <v>1740</v>
      </c>
      <c r="E8" s="301">
        <v>120</v>
      </c>
      <c r="F8" s="301">
        <v>1560</v>
      </c>
      <c r="G8" s="302">
        <v>90</v>
      </c>
    </row>
    <row r="9" spans="2:7" ht="12.75">
      <c r="B9" s="188" t="s">
        <v>217</v>
      </c>
      <c r="C9" s="281">
        <v>21207420</v>
      </c>
      <c r="D9" s="281">
        <v>25240</v>
      </c>
      <c r="E9" s="281">
        <v>650</v>
      </c>
      <c r="F9" s="281">
        <v>24180</v>
      </c>
      <c r="G9" s="303">
        <v>540</v>
      </c>
    </row>
    <row r="10" spans="2:7" ht="12.75">
      <c r="B10" s="188" t="s">
        <v>218</v>
      </c>
      <c r="C10" s="281">
        <v>15814930</v>
      </c>
      <c r="D10" s="281">
        <v>21010</v>
      </c>
      <c r="E10" s="281">
        <v>750</v>
      </c>
      <c r="F10" s="281">
        <v>18530</v>
      </c>
      <c r="G10" s="303">
        <v>650</v>
      </c>
    </row>
    <row r="11" spans="2:9" ht="13.5">
      <c r="B11" s="188" t="s">
        <v>184</v>
      </c>
      <c r="C11" s="281">
        <v>40886150</v>
      </c>
      <c r="D11" s="281">
        <v>49350</v>
      </c>
      <c r="E11" s="281">
        <v>1380</v>
      </c>
      <c r="F11" s="281">
        <v>43650</v>
      </c>
      <c r="G11" s="303">
        <v>1200</v>
      </c>
      <c r="I11"/>
    </row>
    <row r="12" spans="2:9" ht="13.5">
      <c r="B12" s="188" t="s">
        <v>185</v>
      </c>
      <c r="C12" s="281">
        <v>17429100</v>
      </c>
      <c r="D12" s="281">
        <v>18930</v>
      </c>
      <c r="E12" s="281">
        <v>660</v>
      </c>
      <c r="F12" s="281">
        <v>18510</v>
      </c>
      <c r="G12" s="303">
        <v>620</v>
      </c>
      <c r="I12"/>
    </row>
    <row r="13" spans="2:9" ht="13.5">
      <c r="B13" s="188" t="s">
        <v>186</v>
      </c>
      <c r="C13" s="281">
        <v>9857030</v>
      </c>
      <c r="D13" s="281">
        <v>8960</v>
      </c>
      <c r="E13" s="281">
        <v>230</v>
      </c>
      <c r="F13" s="281">
        <v>8770</v>
      </c>
      <c r="G13" s="303">
        <v>230</v>
      </c>
      <c r="I13"/>
    </row>
    <row r="14" spans="2:9" ht="13.5">
      <c r="B14" s="188" t="s">
        <v>187</v>
      </c>
      <c r="C14" s="281">
        <v>990410</v>
      </c>
      <c r="D14" s="281">
        <v>1220</v>
      </c>
      <c r="E14" s="281">
        <v>110</v>
      </c>
      <c r="F14" s="281">
        <v>1160</v>
      </c>
      <c r="G14" s="303">
        <v>100</v>
      </c>
      <c r="I14"/>
    </row>
    <row r="15" spans="2:9" ht="13.5">
      <c r="B15" s="189" t="s">
        <v>219</v>
      </c>
      <c r="C15" s="304">
        <v>3188140</v>
      </c>
      <c r="D15" s="304">
        <v>2160</v>
      </c>
      <c r="E15" s="304">
        <v>150</v>
      </c>
      <c r="F15" s="304">
        <v>3040</v>
      </c>
      <c r="G15" s="305">
        <v>150</v>
      </c>
      <c r="I15"/>
    </row>
    <row r="16" ht="12.75">
      <c r="I16"/>
    </row>
    <row r="17" spans="2:9" ht="12.75">
      <c r="B17" s="53" t="s">
        <v>78</v>
      </c>
      <c r="C17" s="55"/>
      <c r="D17" s="55"/>
      <c r="I17"/>
    </row>
    <row r="18" ht="12.75">
      <c r="I18"/>
    </row>
  </sheetData>
  <sheetProtection/>
  <mergeCells count="4">
    <mergeCell ref="D4:E5"/>
    <mergeCell ref="F4:G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G16"/>
  <sheetViews>
    <sheetView showGridLines="0" tabSelected="1" zoomScalePageLayoutView="0" workbookViewId="0" topLeftCell="A5">
      <selection activeCell="B24" sqref="B24"/>
    </sheetView>
  </sheetViews>
  <sheetFormatPr defaultColWidth="9.140625" defaultRowHeight="12.75"/>
  <cols>
    <col min="1" max="1" width="9.140625" style="12" customWidth="1"/>
    <col min="2" max="2" width="54.140625" style="12" customWidth="1"/>
    <col min="3" max="6" width="13.140625" style="12" customWidth="1"/>
    <col min="7" max="7" width="10.57421875" style="12" bestFit="1" customWidth="1"/>
    <col min="8" max="16384" width="9.140625" style="12" customWidth="1"/>
  </cols>
  <sheetData>
    <row r="3" spans="2:4" ht="14.25">
      <c r="B3" s="96"/>
      <c r="C3" s="97"/>
      <c r="D3" s="97"/>
    </row>
    <row r="4" spans="2:4" ht="14.25">
      <c r="B4" s="96"/>
      <c r="C4" s="97"/>
      <c r="D4" s="97"/>
    </row>
    <row r="5" spans="2:7" ht="14.25">
      <c r="B5" s="98"/>
      <c r="C5" s="98"/>
      <c r="D5" s="99"/>
      <c r="G5" s="13"/>
    </row>
    <row r="6" ht="14.25">
      <c r="B6" s="121" t="s">
        <v>220</v>
      </c>
    </row>
    <row r="8" spans="2:6" ht="14.25">
      <c r="B8" s="143"/>
      <c r="C8" s="373" t="s">
        <v>129</v>
      </c>
      <c r="D8" s="374"/>
      <c r="E8" s="375" t="s">
        <v>67</v>
      </c>
      <c r="F8" s="376"/>
    </row>
    <row r="9" spans="2:6" ht="33.75">
      <c r="B9" s="109"/>
      <c r="C9" s="110" t="s">
        <v>131</v>
      </c>
      <c r="D9" s="111" t="s">
        <v>130</v>
      </c>
      <c r="E9" s="112" t="s">
        <v>131</v>
      </c>
      <c r="F9" s="154" t="s">
        <v>132</v>
      </c>
    </row>
    <row r="10" spans="2:6" ht="15">
      <c r="B10" s="204" t="s">
        <v>114</v>
      </c>
      <c r="C10" s="306">
        <v>21590</v>
      </c>
      <c r="D10" s="308">
        <v>100</v>
      </c>
      <c r="E10" s="307">
        <v>1323420</v>
      </c>
      <c r="F10" s="299">
        <v>86.12315020889461</v>
      </c>
    </row>
    <row r="11" spans="2:6" ht="15">
      <c r="B11" s="205" t="s">
        <v>133</v>
      </c>
      <c r="C11" s="292">
        <v>9980</v>
      </c>
      <c r="D11" s="296">
        <v>46.22510421491432</v>
      </c>
      <c r="E11" s="279">
        <v>246920</v>
      </c>
      <c r="F11" s="299">
        <v>16.06861634974555</v>
      </c>
    </row>
    <row r="12" spans="2:6" ht="15">
      <c r="B12" s="206" t="s">
        <v>135</v>
      </c>
      <c r="C12" s="293">
        <v>3900</v>
      </c>
      <c r="D12" s="297">
        <v>18.06391848077814</v>
      </c>
      <c r="E12" s="278">
        <v>201110</v>
      </c>
      <c r="F12" s="240">
        <v>13.087475433732902</v>
      </c>
    </row>
    <row r="13" spans="2:6" ht="15">
      <c r="B13" s="206" t="s">
        <v>136</v>
      </c>
      <c r="C13" s="293">
        <v>13250</v>
      </c>
      <c r="D13" s="297">
        <v>61.37100509495137</v>
      </c>
      <c r="E13" s="278">
        <v>571450</v>
      </c>
      <c r="F13" s="240">
        <v>37.187796910181824</v>
      </c>
    </row>
    <row r="14" spans="2:6" ht="15">
      <c r="B14" s="386" t="s">
        <v>134</v>
      </c>
      <c r="C14" s="293">
        <v>8090</v>
      </c>
      <c r="D14" s="297">
        <v>37.47105141269106</v>
      </c>
      <c r="E14" s="278">
        <v>231230</v>
      </c>
      <c r="F14" s="240">
        <v>15.047570705295902</v>
      </c>
    </row>
    <row r="15" spans="2:6" ht="15">
      <c r="B15" s="387" t="s">
        <v>228</v>
      </c>
      <c r="C15" s="294">
        <v>2710</v>
      </c>
      <c r="D15" s="298">
        <v>12.552107457156092</v>
      </c>
      <c r="E15" s="284">
        <v>72710</v>
      </c>
      <c r="F15" s="241">
        <v>4.7316908099384385</v>
      </c>
    </row>
    <row r="16" spans="2:5" ht="14.25">
      <c r="B16" s="42" t="s">
        <v>72</v>
      </c>
      <c r="D16" s="13"/>
      <c r="E16" s="13"/>
    </row>
  </sheetData>
  <sheetProtection/>
  <mergeCells count="2">
    <mergeCell ref="C8:D8"/>
    <mergeCell ref="E8:F8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N21"/>
  <sheetViews>
    <sheetView showGridLines="0" zoomScalePageLayoutView="0" workbookViewId="0" topLeftCell="A1">
      <selection activeCell="I44" sqref="I44"/>
    </sheetView>
  </sheetViews>
  <sheetFormatPr defaultColWidth="9.140625" defaultRowHeight="12.75"/>
  <cols>
    <col min="1" max="1" width="9.140625" style="23" customWidth="1"/>
    <col min="2" max="2" width="21.28125" style="23" customWidth="1"/>
    <col min="3" max="11" width="13.140625" style="23" customWidth="1"/>
    <col min="12" max="12" width="13.140625" style="18" customWidth="1"/>
    <col min="13" max="15" width="13.140625" style="23" customWidth="1"/>
    <col min="16" max="16384" width="9.140625" style="23" customWidth="1"/>
  </cols>
  <sheetData>
    <row r="4" ht="12.75">
      <c r="B4" s="40" t="s">
        <v>221</v>
      </c>
    </row>
    <row r="5" spans="3:8" ht="11.25" hidden="1">
      <c r="C5" s="23" t="s">
        <v>79</v>
      </c>
      <c r="D5" s="23" t="s">
        <v>80</v>
      </c>
      <c r="E5" s="23" t="s">
        <v>81</v>
      </c>
      <c r="F5" s="23" t="s">
        <v>82</v>
      </c>
      <c r="G5" s="23" t="s">
        <v>83</v>
      </c>
      <c r="H5" s="23" t="s">
        <v>84</v>
      </c>
    </row>
    <row r="7" spans="2:14" ht="11.25" customHeight="1">
      <c r="B7" s="102"/>
      <c r="C7" s="377" t="s">
        <v>0</v>
      </c>
      <c r="D7" s="377" t="s">
        <v>85</v>
      </c>
      <c r="E7" s="379" t="s">
        <v>137</v>
      </c>
      <c r="F7" s="380"/>
      <c r="G7" s="380"/>
      <c r="H7" s="380"/>
      <c r="I7" s="380"/>
      <c r="J7" s="380"/>
      <c r="K7" s="380"/>
      <c r="L7" s="380"/>
      <c r="M7" s="380"/>
      <c r="N7" s="380"/>
    </row>
    <row r="8" spans="2:14" ht="63" customHeight="1">
      <c r="B8" s="166"/>
      <c r="C8" s="378"/>
      <c r="D8" s="378"/>
      <c r="E8" s="101" t="s">
        <v>138</v>
      </c>
      <c r="F8" s="101" t="s">
        <v>139</v>
      </c>
      <c r="G8" s="101" t="s">
        <v>140</v>
      </c>
      <c r="H8" s="101" t="s">
        <v>141</v>
      </c>
      <c r="I8" s="101" t="s">
        <v>142</v>
      </c>
      <c r="J8" s="101" t="s">
        <v>143</v>
      </c>
      <c r="K8" s="101" t="s">
        <v>144</v>
      </c>
      <c r="L8" s="101" t="s">
        <v>145</v>
      </c>
      <c r="M8" s="101" t="s">
        <v>146</v>
      </c>
      <c r="N8" s="165" t="s">
        <v>147</v>
      </c>
    </row>
    <row r="9" spans="2:14" ht="12.75">
      <c r="B9" s="144" t="s">
        <v>0</v>
      </c>
      <c r="C9" s="309">
        <v>71090</v>
      </c>
      <c r="D9" s="309">
        <v>24050</v>
      </c>
      <c r="E9" s="309">
        <v>4540</v>
      </c>
      <c r="F9" s="309">
        <v>950</v>
      </c>
      <c r="G9" s="309">
        <v>1960</v>
      </c>
      <c r="H9" s="309">
        <v>1910</v>
      </c>
      <c r="I9" s="309">
        <v>1240</v>
      </c>
      <c r="J9" s="309">
        <v>220</v>
      </c>
      <c r="K9" s="309">
        <v>13800</v>
      </c>
      <c r="L9" s="309">
        <v>7260</v>
      </c>
      <c r="M9" s="309">
        <v>9570</v>
      </c>
      <c r="N9" s="310">
        <v>4980</v>
      </c>
    </row>
    <row r="10" spans="2:14" ht="12.75">
      <c r="B10" s="190" t="s">
        <v>181</v>
      </c>
      <c r="C10" s="311">
        <v>2020</v>
      </c>
      <c r="D10" s="311">
        <v>840</v>
      </c>
      <c r="E10" s="311">
        <v>180</v>
      </c>
      <c r="F10" s="311">
        <v>40</v>
      </c>
      <c r="G10" s="311">
        <v>80</v>
      </c>
      <c r="H10" s="311">
        <v>70</v>
      </c>
      <c r="I10" s="311">
        <v>30</v>
      </c>
      <c r="J10" s="311">
        <v>10</v>
      </c>
      <c r="K10" s="311">
        <v>470</v>
      </c>
      <c r="L10" s="311">
        <v>210</v>
      </c>
      <c r="M10" s="311">
        <v>380</v>
      </c>
      <c r="N10" s="312">
        <v>210</v>
      </c>
    </row>
    <row r="11" spans="2:14" ht="12.75">
      <c r="B11" s="191" t="s">
        <v>217</v>
      </c>
      <c r="C11" s="313">
        <v>13120</v>
      </c>
      <c r="D11" s="313">
        <v>5080</v>
      </c>
      <c r="E11" s="313">
        <v>960</v>
      </c>
      <c r="F11" s="313">
        <v>180</v>
      </c>
      <c r="G11" s="313">
        <v>380</v>
      </c>
      <c r="H11" s="313">
        <v>390</v>
      </c>
      <c r="I11" s="313">
        <v>210</v>
      </c>
      <c r="J11" s="313">
        <v>60</v>
      </c>
      <c r="K11" s="313">
        <v>3100</v>
      </c>
      <c r="L11" s="313">
        <v>1650</v>
      </c>
      <c r="M11" s="313">
        <v>2250</v>
      </c>
      <c r="N11" s="314">
        <v>1010</v>
      </c>
    </row>
    <row r="12" spans="2:14" ht="12.75">
      <c r="B12" s="191" t="s">
        <v>218</v>
      </c>
      <c r="C12" s="313">
        <v>11220</v>
      </c>
      <c r="D12" s="313">
        <v>3780</v>
      </c>
      <c r="E12" s="313">
        <v>890</v>
      </c>
      <c r="F12" s="313">
        <v>150</v>
      </c>
      <c r="G12" s="313">
        <v>300</v>
      </c>
      <c r="H12" s="313">
        <v>270</v>
      </c>
      <c r="I12" s="313">
        <v>190</v>
      </c>
      <c r="J12" s="313">
        <v>40</v>
      </c>
      <c r="K12" s="313">
        <v>2130</v>
      </c>
      <c r="L12" s="313">
        <v>1220</v>
      </c>
      <c r="M12" s="313">
        <v>1370</v>
      </c>
      <c r="N12" s="314">
        <v>690</v>
      </c>
    </row>
    <row r="13" spans="2:14" ht="12.75">
      <c r="B13" s="191" t="s">
        <v>184</v>
      </c>
      <c r="C13" s="313">
        <v>10800</v>
      </c>
      <c r="D13" s="313">
        <v>3770</v>
      </c>
      <c r="E13" s="313">
        <v>670</v>
      </c>
      <c r="F13" s="313">
        <v>140</v>
      </c>
      <c r="G13" s="313">
        <v>350</v>
      </c>
      <c r="H13" s="313">
        <v>250</v>
      </c>
      <c r="I13" s="313">
        <v>130</v>
      </c>
      <c r="J13" s="313">
        <v>30</v>
      </c>
      <c r="K13" s="313">
        <v>2200</v>
      </c>
      <c r="L13" s="313">
        <v>1240</v>
      </c>
      <c r="M13" s="313">
        <v>1420</v>
      </c>
      <c r="N13" s="314">
        <v>800</v>
      </c>
    </row>
    <row r="14" spans="2:14" ht="12.75">
      <c r="B14" s="192" t="s">
        <v>185</v>
      </c>
      <c r="C14" s="315">
        <v>17510</v>
      </c>
      <c r="D14" s="315">
        <v>5770</v>
      </c>
      <c r="E14" s="315">
        <v>1000</v>
      </c>
      <c r="F14" s="315">
        <v>230</v>
      </c>
      <c r="G14" s="315">
        <v>420</v>
      </c>
      <c r="H14" s="315">
        <v>530</v>
      </c>
      <c r="I14" s="315">
        <v>340</v>
      </c>
      <c r="J14" s="315">
        <v>40</v>
      </c>
      <c r="K14" s="315">
        <v>3310</v>
      </c>
      <c r="L14" s="315">
        <v>1660</v>
      </c>
      <c r="M14" s="315">
        <v>2300</v>
      </c>
      <c r="N14" s="316">
        <v>1180</v>
      </c>
    </row>
    <row r="15" spans="2:14" ht="12.75">
      <c r="B15" s="192" t="s">
        <v>186</v>
      </c>
      <c r="C15" s="315">
        <v>8420</v>
      </c>
      <c r="D15" s="315">
        <v>2540</v>
      </c>
      <c r="E15" s="315">
        <v>430</v>
      </c>
      <c r="F15" s="315">
        <v>110</v>
      </c>
      <c r="G15" s="315">
        <v>240</v>
      </c>
      <c r="H15" s="315">
        <v>220</v>
      </c>
      <c r="I15" s="315">
        <v>160</v>
      </c>
      <c r="J15" s="315">
        <v>20</v>
      </c>
      <c r="K15" s="315">
        <v>1430</v>
      </c>
      <c r="L15" s="315">
        <v>720</v>
      </c>
      <c r="M15" s="315">
        <v>1010</v>
      </c>
      <c r="N15" s="316">
        <v>540</v>
      </c>
    </row>
    <row r="16" spans="2:14" ht="12.75">
      <c r="B16" s="192" t="s">
        <v>187</v>
      </c>
      <c r="C16" s="315">
        <v>4000</v>
      </c>
      <c r="D16" s="315">
        <v>1150</v>
      </c>
      <c r="E16" s="315">
        <v>260</v>
      </c>
      <c r="F16" s="315">
        <v>40</v>
      </c>
      <c r="G16" s="315">
        <v>110</v>
      </c>
      <c r="H16" s="315">
        <v>90</v>
      </c>
      <c r="I16" s="315">
        <v>100</v>
      </c>
      <c r="J16" s="315">
        <v>10</v>
      </c>
      <c r="K16" s="315">
        <v>550</v>
      </c>
      <c r="L16" s="315">
        <v>280</v>
      </c>
      <c r="M16" s="315">
        <v>380</v>
      </c>
      <c r="N16" s="316">
        <v>280</v>
      </c>
    </row>
    <row r="17" spans="2:14" ht="12.75">
      <c r="B17" s="193" t="s">
        <v>219</v>
      </c>
      <c r="C17" s="317">
        <v>4000</v>
      </c>
      <c r="D17" s="317">
        <v>1120</v>
      </c>
      <c r="E17" s="317">
        <v>160</v>
      </c>
      <c r="F17" s="317">
        <v>50</v>
      </c>
      <c r="G17" s="317">
        <v>100</v>
      </c>
      <c r="H17" s="317">
        <v>90</v>
      </c>
      <c r="I17" s="317">
        <v>80</v>
      </c>
      <c r="J17" s="317">
        <v>10</v>
      </c>
      <c r="K17" s="317">
        <v>610</v>
      </c>
      <c r="L17" s="317">
        <v>290</v>
      </c>
      <c r="M17" s="317">
        <v>450</v>
      </c>
      <c r="N17" s="318">
        <v>270</v>
      </c>
    </row>
    <row r="19" ht="11.25">
      <c r="B19" s="48" t="s">
        <v>86</v>
      </c>
    </row>
    <row r="21" ht="11.25">
      <c r="D21" s="23">
        <f>(D9/C9*100)</f>
        <v>33.830355886903924</v>
      </c>
    </row>
  </sheetData>
  <sheetProtection/>
  <mergeCells count="3">
    <mergeCell ref="C7:C8"/>
    <mergeCell ref="D7:D8"/>
    <mergeCell ref="E7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F30" sqref="F30"/>
    </sheetView>
  </sheetViews>
  <sheetFormatPr defaultColWidth="9.140625" defaultRowHeight="12.75"/>
  <cols>
    <col min="1" max="1" width="9.140625" style="70" customWidth="1"/>
    <col min="2" max="2" width="10.28125" style="70" customWidth="1"/>
    <col min="3" max="3" width="22.8515625" style="70" customWidth="1"/>
    <col min="4" max="4" width="19.8515625" style="70" customWidth="1"/>
    <col min="5" max="16384" width="9.140625" style="70" customWidth="1"/>
  </cols>
  <sheetData>
    <row r="2" ht="15">
      <c r="B2" s="69" t="s">
        <v>222</v>
      </c>
    </row>
    <row r="3" ht="15">
      <c r="B3" s="69"/>
    </row>
    <row r="4" ht="15">
      <c r="B4" s="69"/>
    </row>
    <row r="5" spans="2:4" ht="22.5">
      <c r="B5" s="113" t="s">
        <v>87</v>
      </c>
      <c r="C5" s="113" t="s">
        <v>88</v>
      </c>
      <c r="D5" s="113" t="s">
        <v>148</v>
      </c>
    </row>
    <row r="6" spans="2:4" ht="15">
      <c r="B6" s="114"/>
      <c r="C6" s="114"/>
      <c r="D6" s="114" t="s">
        <v>127</v>
      </c>
    </row>
    <row r="7" spans="2:4" ht="15">
      <c r="B7" s="103">
        <v>2000</v>
      </c>
      <c r="C7" s="319">
        <v>9040</v>
      </c>
      <c r="D7" s="319" t="s">
        <v>60</v>
      </c>
    </row>
    <row r="8" spans="2:4" ht="15">
      <c r="B8" s="103">
        <v>2003</v>
      </c>
      <c r="C8" s="319">
        <v>15040</v>
      </c>
      <c r="D8" s="319">
        <v>344600</v>
      </c>
    </row>
    <row r="9" spans="2:4" ht="15">
      <c r="B9" s="104">
        <v>2005</v>
      </c>
      <c r="C9" s="320">
        <v>2810</v>
      </c>
      <c r="D9" s="320">
        <v>198770</v>
      </c>
    </row>
    <row r="10" spans="2:4" ht="15">
      <c r="B10" s="104">
        <v>2007</v>
      </c>
      <c r="C10" s="320">
        <v>2940</v>
      </c>
      <c r="D10" s="320">
        <v>228730</v>
      </c>
    </row>
    <row r="11" spans="2:4" ht="15">
      <c r="B11" s="105">
        <v>2010</v>
      </c>
      <c r="C11" s="321">
        <v>3990</v>
      </c>
      <c r="D11" s="321">
        <v>310060</v>
      </c>
    </row>
    <row r="13" ht="15">
      <c r="B13" s="22" t="s">
        <v>75</v>
      </c>
    </row>
    <row r="14" spans="3:4" ht="15">
      <c r="C14"/>
      <c r="D14"/>
    </row>
    <row r="15" spans="3:4" ht="15">
      <c r="C15"/>
      <c r="D15"/>
    </row>
    <row r="16" spans="3:4" ht="15">
      <c r="C16"/>
      <c r="D16"/>
    </row>
    <row r="17" spans="3:4" ht="15">
      <c r="C17"/>
      <c r="D17"/>
    </row>
    <row r="18" spans="3:4" ht="15">
      <c r="C18"/>
      <c r="D18"/>
    </row>
    <row r="19" ht="15">
      <c r="C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7"/>
  <sheetViews>
    <sheetView showGridLines="0" zoomScalePageLayoutView="0" workbookViewId="0" topLeftCell="A1">
      <selection activeCell="J13" sqref="J13"/>
    </sheetView>
  </sheetViews>
  <sheetFormatPr defaultColWidth="9.140625" defaultRowHeight="12.75"/>
  <cols>
    <col min="1" max="1" width="9.140625" style="155" customWidth="1"/>
    <col min="2" max="2" width="14.00390625" style="155" customWidth="1"/>
    <col min="3" max="3" width="58.7109375" style="155" customWidth="1"/>
    <col min="4" max="5" width="12.7109375" style="155" customWidth="1"/>
    <col min="6" max="6" width="10.57421875" style="155" customWidth="1"/>
    <col min="7" max="16384" width="9.140625" style="155" customWidth="1"/>
  </cols>
  <sheetData>
    <row r="1" ht="31.5" customHeight="1">
      <c r="B1" s="16" t="s">
        <v>180</v>
      </c>
    </row>
    <row r="2" spans="2:6" ht="37.5" customHeight="1">
      <c r="B2" s="325"/>
      <c r="C2" s="326"/>
      <c r="D2" s="156">
        <v>2000</v>
      </c>
      <c r="E2" s="157">
        <v>2010</v>
      </c>
      <c r="F2" s="158" t="s">
        <v>178</v>
      </c>
    </row>
    <row r="3" spans="2:6" ht="12.75" customHeight="1">
      <c r="B3" s="322" t="s">
        <v>17</v>
      </c>
      <c r="C3" s="209" t="s">
        <v>177</v>
      </c>
      <c r="D3" s="214">
        <v>81410</v>
      </c>
      <c r="E3" s="215">
        <v>71090</v>
      </c>
      <c r="F3" s="222">
        <v>-12.67657535929247</v>
      </c>
    </row>
    <row r="4" spans="2:7" ht="12.75">
      <c r="B4" s="323"/>
      <c r="C4" s="208" t="s">
        <v>181</v>
      </c>
      <c r="D4" s="216">
        <v>1940</v>
      </c>
      <c r="E4" s="217">
        <v>2020</v>
      </c>
      <c r="F4" s="223">
        <v>4.123711340206185</v>
      </c>
      <c r="G4" s="137"/>
    </row>
    <row r="5" spans="2:7" ht="12.75">
      <c r="B5" s="323"/>
      <c r="C5" s="159" t="s">
        <v>182</v>
      </c>
      <c r="D5" s="218">
        <v>14020</v>
      </c>
      <c r="E5" s="219">
        <v>13120</v>
      </c>
      <c r="F5" s="224">
        <v>-6.419400855920114</v>
      </c>
      <c r="G5" s="160"/>
    </row>
    <row r="6" spans="2:7" ht="12.75">
      <c r="B6" s="323"/>
      <c r="C6" s="159" t="s">
        <v>183</v>
      </c>
      <c r="D6" s="218">
        <v>12570</v>
      </c>
      <c r="E6" s="219">
        <v>11220</v>
      </c>
      <c r="F6" s="224">
        <v>-10.739856801909307</v>
      </c>
      <c r="G6" s="160"/>
    </row>
    <row r="7" spans="2:7" ht="12.75">
      <c r="B7" s="323"/>
      <c r="C7" s="159" t="s">
        <v>184</v>
      </c>
      <c r="D7" s="218">
        <v>12220</v>
      </c>
      <c r="E7" s="219">
        <v>10800</v>
      </c>
      <c r="F7" s="224">
        <v>-11.620294599018004</v>
      </c>
      <c r="G7" s="160"/>
    </row>
    <row r="8" spans="2:7" ht="12.75">
      <c r="B8" s="323"/>
      <c r="C8" s="159" t="s">
        <v>185</v>
      </c>
      <c r="D8" s="218">
        <v>20480</v>
      </c>
      <c r="E8" s="219">
        <v>17510</v>
      </c>
      <c r="F8" s="224">
        <v>-14.501953125</v>
      </c>
      <c r="G8" s="137"/>
    </row>
    <row r="9" spans="2:7" ht="12.75">
      <c r="B9" s="323"/>
      <c r="C9" s="159" t="s">
        <v>186</v>
      </c>
      <c r="D9" s="218">
        <v>9820</v>
      </c>
      <c r="E9" s="219">
        <v>8420</v>
      </c>
      <c r="F9" s="224">
        <v>-14.25661914460285</v>
      </c>
      <c r="G9" s="137"/>
    </row>
    <row r="10" spans="2:7" ht="12.75">
      <c r="B10" s="323"/>
      <c r="C10" s="159" t="s">
        <v>187</v>
      </c>
      <c r="D10" s="218">
        <v>5120</v>
      </c>
      <c r="E10" s="219">
        <v>4000</v>
      </c>
      <c r="F10" s="224">
        <v>-21.875</v>
      </c>
      <c r="G10" s="137"/>
    </row>
    <row r="11" spans="2:7" ht="12.75">
      <c r="B11" s="324"/>
      <c r="C11" s="161" t="s">
        <v>188</v>
      </c>
      <c r="D11" s="220">
        <v>5240</v>
      </c>
      <c r="E11" s="221">
        <v>4000</v>
      </c>
      <c r="F11" s="225">
        <v>-23.66412213740458</v>
      </c>
      <c r="G11" s="137"/>
    </row>
    <row r="12" spans="2:7" ht="12.75">
      <c r="B12" s="322" t="s">
        <v>18</v>
      </c>
      <c r="C12" s="209" t="s">
        <v>177</v>
      </c>
      <c r="D12" s="214">
        <v>3073200</v>
      </c>
      <c r="E12" s="215">
        <v>3066320</v>
      </c>
      <c r="F12" s="222">
        <v>-0.22387088376936093</v>
      </c>
      <c r="G12" s="137"/>
    </row>
    <row r="13" spans="2:7" ht="12.75">
      <c r="B13" s="323"/>
      <c r="C13" s="208" t="s">
        <v>181</v>
      </c>
      <c r="D13" s="216">
        <v>97220</v>
      </c>
      <c r="E13" s="217">
        <v>94840</v>
      </c>
      <c r="F13" s="223">
        <v>-2.4480559555646986</v>
      </c>
      <c r="G13" s="137"/>
    </row>
    <row r="14" spans="2:6" ht="12.75">
      <c r="B14" s="323"/>
      <c r="C14" s="159" t="s">
        <v>182</v>
      </c>
      <c r="D14" s="218">
        <v>792210</v>
      </c>
      <c r="E14" s="219">
        <v>789860</v>
      </c>
      <c r="F14" s="224">
        <v>-0.2966385175647871</v>
      </c>
    </row>
    <row r="15" spans="2:6" ht="12.75">
      <c r="B15" s="323"/>
      <c r="C15" s="159" t="s">
        <v>183</v>
      </c>
      <c r="D15" s="218">
        <v>481800</v>
      </c>
      <c r="E15" s="219">
        <v>502800</v>
      </c>
      <c r="F15" s="224">
        <v>4.35865504358655</v>
      </c>
    </row>
    <row r="16" spans="2:6" ht="12.75">
      <c r="B16" s="323"/>
      <c r="C16" s="159" t="s">
        <v>184</v>
      </c>
      <c r="D16" s="218">
        <v>553340</v>
      </c>
      <c r="E16" s="219">
        <v>545800</v>
      </c>
      <c r="F16" s="224">
        <v>-1.3626341851302997</v>
      </c>
    </row>
    <row r="17" spans="2:6" ht="12.75">
      <c r="B17" s="323"/>
      <c r="C17" s="159" t="s">
        <v>185</v>
      </c>
      <c r="D17" s="218">
        <v>669700</v>
      </c>
      <c r="E17" s="219">
        <v>655380</v>
      </c>
      <c r="F17" s="224">
        <v>-2.1382708675526354</v>
      </c>
    </row>
    <row r="18" spans="2:6" ht="12.75">
      <c r="B18" s="323"/>
      <c r="C18" s="159" t="s">
        <v>186</v>
      </c>
      <c r="D18" s="218">
        <v>257660</v>
      </c>
      <c r="E18" s="219">
        <v>261230</v>
      </c>
      <c r="F18" s="224">
        <v>1.3855468446790344</v>
      </c>
    </row>
    <row r="19" spans="2:6" ht="12.75">
      <c r="B19" s="323"/>
      <c r="C19" s="159" t="s">
        <v>187</v>
      </c>
      <c r="D19" s="218">
        <v>105970</v>
      </c>
      <c r="E19" s="219">
        <v>106400</v>
      </c>
      <c r="F19" s="224">
        <v>0.4057752194017174</v>
      </c>
    </row>
    <row r="20" spans="2:6" ht="12.75">
      <c r="B20" s="324"/>
      <c r="C20" s="161" t="s">
        <v>188</v>
      </c>
      <c r="D20" s="220">
        <v>115290</v>
      </c>
      <c r="E20" s="221">
        <v>110000</v>
      </c>
      <c r="F20" s="225">
        <v>-4.588429178593113</v>
      </c>
    </row>
    <row r="21" spans="2:6" ht="12.75">
      <c r="B21" s="322" t="s">
        <v>19</v>
      </c>
      <c r="C21" s="209" t="s">
        <v>177</v>
      </c>
      <c r="D21" s="214">
        <v>1979550</v>
      </c>
      <c r="E21" s="215">
        <v>1751890</v>
      </c>
      <c r="F21" s="222">
        <v>-11.500593569245536</v>
      </c>
    </row>
    <row r="22" spans="2:6" ht="12.75">
      <c r="B22" s="323"/>
      <c r="C22" s="208" t="s">
        <v>181</v>
      </c>
      <c r="D22" s="216">
        <v>34590</v>
      </c>
      <c r="E22" s="217">
        <v>29460</v>
      </c>
      <c r="F22" s="223">
        <v>-14.830875975715523</v>
      </c>
    </row>
    <row r="23" spans="2:6" ht="12.75">
      <c r="B23" s="323"/>
      <c r="C23" s="159" t="s">
        <v>182</v>
      </c>
      <c r="D23" s="218">
        <v>366490</v>
      </c>
      <c r="E23" s="219">
        <v>337600</v>
      </c>
      <c r="F23" s="224">
        <v>-7.882889028350023</v>
      </c>
    </row>
    <row r="24" spans="2:6" ht="12.75">
      <c r="B24" s="323"/>
      <c r="C24" s="159" t="s">
        <v>183</v>
      </c>
      <c r="D24" s="218">
        <v>390830</v>
      </c>
      <c r="E24" s="219">
        <v>383080</v>
      </c>
      <c r="F24" s="224">
        <v>-1.9829593429368266</v>
      </c>
    </row>
    <row r="25" spans="2:6" ht="12.75">
      <c r="B25" s="323"/>
      <c r="C25" s="159" t="s">
        <v>184</v>
      </c>
      <c r="D25" s="218">
        <v>422410</v>
      </c>
      <c r="E25" s="219">
        <v>343550</v>
      </c>
      <c r="F25" s="224">
        <v>-18.669065599772733</v>
      </c>
    </row>
    <row r="26" spans="2:6" ht="12.75">
      <c r="B26" s="323"/>
      <c r="C26" s="159" t="s">
        <v>185</v>
      </c>
      <c r="D26" s="218">
        <v>502910</v>
      </c>
      <c r="E26" s="219">
        <v>424770</v>
      </c>
      <c r="F26" s="224">
        <v>-15.537571334831282</v>
      </c>
    </row>
    <row r="27" spans="2:6" ht="12.75" customHeight="1">
      <c r="B27" s="323"/>
      <c r="C27" s="159" t="s">
        <v>186</v>
      </c>
      <c r="D27" s="218">
        <v>130550</v>
      </c>
      <c r="E27" s="219">
        <v>119330</v>
      </c>
      <c r="F27" s="224">
        <v>-8.594408272692455</v>
      </c>
    </row>
    <row r="28" spans="2:6" ht="12.75">
      <c r="B28" s="323"/>
      <c r="C28" s="159" t="s">
        <v>187</v>
      </c>
      <c r="D28" s="218">
        <v>64670</v>
      </c>
      <c r="E28" s="219">
        <v>56340</v>
      </c>
      <c r="F28" s="224">
        <v>-12.880779341271067</v>
      </c>
    </row>
    <row r="29" spans="2:6" ht="12.75">
      <c r="B29" s="324"/>
      <c r="C29" s="161" t="s">
        <v>188</v>
      </c>
      <c r="D29" s="220">
        <v>67080</v>
      </c>
      <c r="E29" s="221">
        <v>57760</v>
      </c>
      <c r="F29" s="225">
        <v>-13.893858079904591</v>
      </c>
    </row>
    <row r="30" spans="2:6" ht="12.75">
      <c r="B30" s="322" t="s">
        <v>20</v>
      </c>
      <c r="C30" s="209" t="s">
        <v>177</v>
      </c>
      <c r="D30" s="214">
        <v>156850</v>
      </c>
      <c r="E30" s="215">
        <v>141530</v>
      </c>
      <c r="F30" s="222">
        <v>-9.7672935926044</v>
      </c>
    </row>
    <row r="31" spans="2:6" ht="12.75">
      <c r="B31" s="323"/>
      <c r="C31" s="208" t="s">
        <v>181</v>
      </c>
      <c r="D31" s="216">
        <v>4100</v>
      </c>
      <c r="E31" s="217">
        <v>4150</v>
      </c>
      <c r="F31" s="223">
        <v>1.2195121951219512</v>
      </c>
    </row>
    <row r="32" spans="2:6" ht="12.75">
      <c r="B32" s="323"/>
      <c r="C32" s="159" t="s">
        <v>182</v>
      </c>
      <c r="D32" s="218">
        <v>28080</v>
      </c>
      <c r="E32" s="219">
        <v>26740</v>
      </c>
      <c r="F32" s="224">
        <v>-4.772079772079772</v>
      </c>
    </row>
    <row r="33" spans="2:6" ht="12.75">
      <c r="B33" s="323"/>
      <c r="C33" s="159" t="s">
        <v>183</v>
      </c>
      <c r="D33" s="218">
        <v>24740</v>
      </c>
      <c r="E33" s="219">
        <v>22990</v>
      </c>
      <c r="F33" s="224">
        <v>-7.073565076798706</v>
      </c>
    </row>
    <row r="34" spans="2:6" ht="12.75">
      <c r="B34" s="323"/>
      <c r="C34" s="159" t="s">
        <v>184</v>
      </c>
      <c r="D34" s="218">
        <v>24620</v>
      </c>
      <c r="E34" s="219">
        <v>22010</v>
      </c>
      <c r="F34" s="224">
        <v>-10.601137286758732</v>
      </c>
    </row>
    <row r="35" spans="2:6" ht="12.75" customHeight="1">
      <c r="B35" s="323"/>
      <c r="C35" s="159" t="s">
        <v>185</v>
      </c>
      <c r="D35" s="218">
        <v>38270</v>
      </c>
      <c r="E35" s="219">
        <v>34290</v>
      </c>
      <c r="F35" s="224">
        <v>-10.3997909589757</v>
      </c>
    </row>
    <row r="36" spans="2:6" ht="12.75" customHeight="1">
      <c r="B36" s="323"/>
      <c r="C36" s="159" t="s">
        <v>186</v>
      </c>
      <c r="D36" s="218">
        <v>17910</v>
      </c>
      <c r="E36" s="219">
        <v>16080</v>
      </c>
      <c r="F36" s="224">
        <v>-10.217755443886096</v>
      </c>
    </row>
    <row r="37" spans="2:6" ht="12.75">
      <c r="B37" s="323"/>
      <c r="C37" s="159" t="s">
        <v>187</v>
      </c>
      <c r="D37" s="218">
        <v>9480</v>
      </c>
      <c r="E37" s="219">
        <v>7680</v>
      </c>
      <c r="F37" s="224">
        <v>-18.9873417721519</v>
      </c>
    </row>
    <row r="38" spans="2:6" ht="12.75">
      <c r="B38" s="324"/>
      <c r="C38" s="161" t="s">
        <v>188</v>
      </c>
      <c r="D38" s="220">
        <v>9650</v>
      </c>
      <c r="E38" s="221">
        <v>7590</v>
      </c>
      <c r="F38" s="225">
        <v>-21.34715025906736</v>
      </c>
    </row>
    <row r="39" spans="2:6" ht="12.75">
      <c r="B39" s="322" t="s">
        <v>21</v>
      </c>
      <c r="C39" s="209" t="s">
        <v>177</v>
      </c>
      <c r="D39" s="214">
        <v>37.749662203660485</v>
      </c>
      <c r="E39" s="215">
        <v>43.13293008862006</v>
      </c>
      <c r="F39" s="222">
        <v>14.260439883982778</v>
      </c>
    </row>
    <row r="40" spans="2:6" ht="12.75">
      <c r="B40" s="323"/>
      <c r="C40" s="208" t="s">
        <v>181</v>
      </c>
      <c r="D40" s="216">
        <v>50.11340206185567</v>
      </c>
      <c r="E40" s="217">
        <v>46.95049504950495</v>
      </c>
      <c r="F40" s="223">
        <v>-6.31149928405719</v>
      </c>
    </row>
    <row r="41" spans="2:6" ht="12.75">
      <c r="B41" s="323"/>
      <c r="C41" s="159" t="s">
        <v>182</v>
      </c>
      <c r="D41" s="218">
        <v>56.505706134094154</v>
      </c>
      <c r="E41" s="219">
        <v>60.202743902439025</v>
      </c>
      <c r="F41" s="224">
        <v>6.542768901199818</v>
      </c>
    </row>
    <row r="42" spans="2:6" ht="12.75">
      <c r="B42" s="323"/>
      <c r="C42" s="159" t="s">
        <v>183</v>
      </c>
      <c r="D42" s="218">
        <v>38.32935560859188</v>
      </c>
      <c r="E42" s="219">
        <v>44.81283422459893</v>
      </c>
      <c r="F42" s="224">
        <v>16.91517770925874</v>
      </c>
    </row>
    <row r="43" spans="2:6" ht="12.75">
      <c r="B43" s="323"/>
      <c r="C43" s="159" t="s">
        <v>184</v>
      </c>
      <c r="D43" s="218">
        <v>45.28150572831424</v>
      </c>
      <c r="E43" s="219">
        <v>50.53703703703704</v>
      </c>
      <c r="F43" s="224">
        <v>11.606352801639613</v>
      </c>
    </row>
    <row r="44" spans="2:6" ht="12.75">
      <c r="B44" s="323"/>
      <c r="C44" s="159" t="s">
        <v>185</v>
      </c>
      <c r="D44" s="218">
        <v>32.7001953125</v>
      </c>
      <c r="E44" s="219">
        <v>37.42889777270131</v>
      </c>
      <c r="F44" s="224">
        <v>14.460777420475267</v>
      </c>
    </row>
    <row r="45" spans="2:6" ht="12.75">
      <c r="B45" s="323"/>
      <c r="C45" s="159" t="s">
        <v>186</v>
      </c>
      <c r="D45" s="218">
        <v>26.238289205702646</v>
      </c>
      <c r="E45" s="219">
        <v>31.024940617577197</v>
      </c>
      <c r="F45" s="224">
        <v>18.243001189400022</v>
      </c>
    </row>
    <row r="46" spans="2:6" ht="12.75">
      <c r="B46" s="323"/>
      <c r="C46" s="159" t="s">
        <v>187</v>
      </c>
      <c r="D46" s="218">
        <v>20.697265625</v>
      </c>
      <c r="E46" s="219">
        <v>26.6</v>
      </c>
      <c r="F46" s="224">
        <v>28.519392280834204</v>
      </c>
    </row>
    <row r="47" spans="2:6" ht="12.75" customHeight="1">
      <c r="B47" s="324"/>
      <c r="C47" s="161" t="s">
        <v>188</v>
      </c>
      <c r="D47" s="220">
        <v>22.001908396946565</v>
      </c>
      <c r="E47" s="221">
        <v>27.5</v>
      </c>
      <c r="F47" s="225">
        <v>24.989157776043022</v>
      </c>
    </row>
    <row r="48" spans="2:5" ht="11.25">
      <c r="B48" s="195"/>
      <c r="E48" s="162"/>
    </row>
    <row r="49" ht="11.25">
      <c r="B49" s="163" t="s">
        <v>179</v>
      </c>
    </row>
    <row r="51" ht="11.25">
      <c r="B51" s="195"/>
    </row>
    <row r="52" ht="11.25">
      <c r="B52" s="195"/>
    </row>
    <row r="53" ht="11.25">
      <c r="B53" s="195"/>
    </row>
    <row r="54" ht="11.25">
      <c r="B54" s="195"/>
    </row>
    <row r="55" ht="11.25">
      <c r="B55" s="195"/>
    </row>
    <row r="56" ht="11.25">
      <c r="B56" s="195"/>
    </row>
    <row r="57" ht="11.25">
      <c r="B57" s="195"/>
    </row>
  </sheetData>
  <sheetProtection/>
  <mergeCells count="6">
    <mergeCell ref="B39:B47"/>
    <mergeCell ref="B2:C2"/>
    <mergeCell ref="B3:B11"/>
    <mergeCell ref="B12:B20"/>
    <mergeCell ref="B21:B29"/>
    <mergeCell ref="B30:B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PageLayoutView="0" workbookViewId="0" topLeftCell="A1">
      <selection activeCell="L4" sqref="L4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57421875" style="1" customWidth="1"/>
    <col min="5" max="5" width="7.421875" style="1" customWidth="1"/>
    <col min="6" max="16384" width="9.140625" style="1" customWidth="1"/>
  </cols>
  <sheetData>
    <row r="1" spans="1:5" ht="11.25">
      <c r="A1" s="2"/>
      <c r="B1" s="327">
        <v>2010</v>
      </c>
      <c r="C1" s="327"/>
      <c r="D1" s="327"/>
      <c r="E1" s="327"/>
    </row>
    <row r="2" spans="1:5" ht="33" customHeight="1">
      <c r="A2" s="227" t="s">
        <v>23</v>
      </c>
      <c r="B2" s="328" t="s">
        <v>24</v>
      </c>
      <c r="C2" s="328"/>
      <c r="D2" s="328" t="s">
        <v>1</v>
      </c>
      <c r="E2" s="328"/>
    </row>
    <row r="3" spans="1:5" ht="11.25">
      <c r="A3" s="227"/>
      <c r="B3" s="228" t="s">
        <v>25</v>
      </c>
      <c r="C3" s="228" t="s">
        <v>26</v>
      </c>
      <c r="D3" s="228" t="s">
        <v>27</v>
      </c>
      <c r="E3" s="228" t="s">
        <v>26</v>
      </c>
    </row>
    <row r="4" spans="1:5" ht="11.25">
      <c r="A4" s="229" t="s">
        <v>0</v>
      </c>
      <c r="B4" s="230">
        <v>71090</v>
      </c>
      <c r="C4" s="231">
        <f aca="true" t="shared" si="0" ref="C4:C14">+B4/$B$4</f>
        <v>1</v>
      </c>
      <c r="D4" s="230">
        <v>3066320</v>
      </c>
      <c r="E4" s="231">
        <f aca="true" t="shared" si="1" ref="E4:E14">+D4/$D$4</f>
        <v>1</v>
      </c>
    </row>
    <row r="5" spans="1:12" s="6" customFormat="1" ht="31.5" customHeight="1">
      <c r="A5" s="226"/>
      <c r="B5" s="232" t="s">
        <v>28</v>
      </c>
      <c r="C5" s="233" t="s">
        <v>29</v>
      </c>
      <c r="D5" s="232" t="s">
        <v>30</v>
      </c>
      <c r="E5" s="233" t="s">
        <v>31</v>
      </c>
      <c r="J5" s="134"/>
      <c r="K5" s="134"/>
      <c r="L5" s="134"/>
    </row>
    <row r="6" spans="1:10" ht="11.25">
      <c r="A6" s="2" t="s">
        <v>32</v>
      </c>
      <c r="B6" s="4">
        <v>740</v>
      </c>
      <c r="C6" s="5">
        <f t="shared" si="0"/>
        <v>0.010409340272893515</v>
      </c>
      <c r="D6" s="4">
        <v>0</v>
      </c>
      <c r="E6" s="5">
        <f t="shared" si="1"/>
        <v>0</v>
      </c>
      <c r="J6" s="133"/>
    </row>
    <row r="7" spans="1:10" ht="11.25">
      <c r="A7" s="2" t="s">
        <v>42</v>
      </c>
      <c r="B7" s="4">
        <v>560</v>
      </c>
      <c r="C7" s="5">
        <f t="shared" si="0"/>
        <v>0.007877338584892389</v>
      </c>
      <c r="D7" s="4">
        <v>340</v>
      </c>
      <c r="E7" s="5">
        <f t="shared" si="1"/>
        <v>0.00011088209971562002</v>
      </c>
      <c r="J7" s="133"/>
    </row>
    <row r="8" spans="1:5" ht="11.25">
      <c r="A8" s="2" t="s">
        <v>43</v>
      </c>
      <c r="B8" s="4">
        <v>7630</v>
      </c>
      <c r="C8" s="5">
        <f t="shared" si="0"/>
        <v>0.10732873821915881</v>
      </c>
      <c r="D8" s="4">
        <v>29310</v>
      </c>
      <c r="E8" s="5">
        <f t="shared" si="1"/>
        <v>0.009558689243131833</v>
      </c>
    </row>
    <row r="9" spans="1:5" ht="11.25">
      <c r="A9" s="2" t="s">
        <v>44</v>
      </c>
      <c r="B9" s="4">
        <v>15820</v>
      </c>
      <c r="C9" s="5">
        <f t="shared" si="0"/>
        <v>0.22253481502321001</v>
      </c>
      <c r="D9" s="4">
        <v>112930</v>
      </c>
      <c r="E9" s="5">
        <f t="shared" si="1"/>
        <v>0.0368291632967205</v>
      </c>
    </row>
    <row r="10" spans="1:5" ht="11.25">
      <c r="A10" s="2" t="s">
        <v>45</v>
      </c>
      <c r="B10" s="4">
        <v>14180</v>
      </c>
      <c r="C10" s="5">
        <f t="shared" si="0"/>
        <v>0.19946546631031087</v>
      </c>
      <c r="D10" s="4">
        <v>202680</v>
      </c>
      <c r="E10" s="5">
        <f t="shared" si="1"/>
        <v>0.06609877638341725</v>
      </c>
    </row>
    <row r="11" spans="1:5" ht="11.25">
      <c r="A11" s="2" t="s">
        <v>46</v>
      </c>
      <c r="B11" s="4">
        <v>7140</v>
      </c>
      <c r="C11" s="5">
        <f t="shared" si="0"/>
        <v>0.10043606695737797</v>
      </c>
      <c r="D11" s="4">
        <v>175130</v>
      </c>
      <c r="E11" s="5">
        <f t="shared" si="1"/>
        <v>0.057114065068225105</v>
      </c>
    </row>
    <row r="12" spans="1:5" ht="11.25">
      <c r="A12" s="2" t="s">
        <v>47</v>
      </c>
      <c r="B12" s="4">
        <v>8030</v>
      </c>
      <c r="C12" s="5">
        <f t="shared" si="0"/>
        <v>0.11295540863693909</v>
      </c>
      <c r="D12" s="4">
        <v>313200</v>
      </c>
      <c r="E12" s="5">
        <f t="shared" si="1"/>
        <v>0.10214198126744763</v>
      </c>
    </row>
    <row r="13" spans="1:5" ht="11.25">
      <c r="A13" s="2" t="s">
        <v>48</v>
      </c>
      <c r="B13" s="4">
        <v>9070</v>
      </c>
      <c r="C13" s="5">
        <f t="shared" si="0"/>
        <v>0.12758475172316783</v>
      </c>
      <c r="D13" s="4">
        <v>643730</v>
      </c>
      <c r="E13" s="7">
        <f>+D13/$D$4</f>
        <v>0.20993568838216495</v>
      </c>
    </row>
    <row r="14" spans="1:5" ht="11.25">
      <c r="A14" s="2" t="s">
        <v>49</v>
      </c>
      <c r="B14" s="4">
        <v>7930</v>
      </c>
      <c r="C14" s="5">
        <f t="shared" si="0"/>
        <v>0.11154874103249403</v>
      </c>
      <c r="D14" s="4">
        <v>1589000</v>
      </c>
      <c r="E14" s="5">
        <f t="shared" si="1"/>
        <v>0.5182107542591772</v>
      </c>
    </row>
    <row r="15" spans="1:5" ht="11.25">
      <c r="A15" s="3"/>
      <c r="B15" s="3"/>
      <c r="C15" s="3"/>
      <c r="D15" s="3"/>
      <c r="E15" s="3"/>
    </row>
    <row r="16" spans="1:5" ht="11.25">
      <c r="A16" s="3"/>
      <c r="B16" s="8">
        <f>AVERAGE(B6:B14)</f>
        <v>7900</v>
      </c>
      <c r="C16" s="3"/>
      <c r="D16" s="9">
        <f>D4/B4</f>
        <v>43.13293008862006</v>
      </c>
      <c r="E16" s="3"/>
    </row>
    <row r="17" spans="1:5" ht="11.25">
      <c r="A17" s="3"/>
      <c r="B17" s="3"/>
      <c r="C17" s="3"/>
      <c r="D17" s="3"/>
      <c r="E17" s="3"/>
    </row>
    <row r="18" spans="1:5" ht="12.75">
      <c r="A18" s="3"/>
      <c r="B18" s="68" t="s">
        <v>190</v>
      </c>
      <c r="C18" s="14"/>
      <c r="D18" s="3"/>
      <c r="E18" s="3"/>
    </row>
    <row r="19" spans="1:5" ht="11.25">
      <c r="A19" s="3"/>
      <c r="B19" s="3" t="s">
        <v>51</v>
      </c>
      <c r="D19" s="3"/>
      <c r="E19" s="3"/>
    </row>
    <row r="20" spans="1:5" ht="11.25">
      <c r="A20" s="3"/>
      <c r="B20" s="3"/>
      <c r="C20" s="3"/>
      <c r="D20" s="3"/>
      <c r="E20" s="3"/>
    </row>
    <row r="21" spans="1:5" ht="11.25">
      <c r="A21" s="3"/>
      <c r="B21" s="3"/>
      <c r="C21" s="3"/>
      <c r="D21" s="3"/>
      <c r="E21" s="3"/>
    </row>
    <row r="34" spans="3:4" ht="11.25">
      <c r="C34" s="10">
        <f>SUM(C6:C13)</f>
        <v>0.8885919257279505</v>
      </c>
      <c r="D34" s="11">
        <f>AVERAGE(D6:D13)</f>
        <v>184665</v>
      </c>
    </row>
    <row r="35" spans="2:4" ht="11.25">
      <c r="B35" s="4">
        <f>B13+B14</f>
        <v>17000</v>
      </c>
      <c r="D35" s="11"/>
    </row>
    <row r="36" ht="11.25">
      <c r="D36" s="10">
        <f>E14+E13</f>
        <v>0.7281464426413421</v>
      </c>
    </row>
    <row r="37" spans="2:4" ht="11.25">
      <c r="B37" s="1">
        <f>D4/B4</f>
        <v>43.13293008862006</v>
      </c>
      <c r="D37" s="1">
        <f>(D14+D13)/D4*100</f>
        <v>72.81464426413422</v>
      </c>
    </row>
    <row r="44" ht="11.25">
      <c r="B44" s="1" t="s">
        <v>189</v>
      </c>
    </row>
  </sheetData>
  <sheetProtection/>
  <mergeCells count="3">
    <mergeCell ref="B1:E1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H47" sqref="H47"/>
    </sheetView>
  </sheetViews>
  <sheetFormatPr defaultColWidth="9.140625" defaultRowHeight="12.75"/>
  <cols>
    <col min="1" max="1" width="9.140625" style="23" customWidth="1"/>
    <col min="2" max="2" width="34.57421875" style="23" customWidth="1"/>
    <col min="3" max="3" width="10.00390625" style="23" hidden="1" customWidth="1"/>
    <col min="4" max="5" width="18.421875" style="23" customWidth="1"/>
    <col min="6" max="6" width="10.7109375" style="23" customWidth="1"/>
    <col min="7" max="12" width="17.57421875" style="23" customWidth="1"/>
    <col min="13" max="16384" width="9.140625" style="23" customWidth="1"/>
  </cols>
  <sheetData>
    <row r="1" ht="16.5" customHeight="1">
      <c r="B1" s="16" t="s">
        <v>191</v>
      </c>
    </row>
    <row r="2" ht="18.75" customHeight="1">
      <c r="B2" s="145" t="s">
        <v>151</v>
      </c>
    </row>
    <row r="3" ht="11.25" hidden="1">
      <c r="D3" s="23" t="s">
        <v>58</v>
      </c>
    </row>
    <row r="4" spans="2:6" s="38" customFormat="1" ht="38.25" customHeight="1">
      <c r="B4" s="333" t="s">
        <v>152</v>
      </c>
      <c r="C4" s="17" t="s">
        <v>59</v>
      </c>
      <c r="D4" s="329" t="s">
        <v>61</v>
      </c>
      <c r="E4" s="330"/>
      <c r="F4" s="331" t="s">
        <v>162</v>
      </c>
    </row>
    <row r="5" spans="2:6" ht="11.25">
      <c r="B5" s="334"/>
      <c r="C5" s="19"/>
      <c r="D5" s="71">
        <v>2007</v>
      </c>
      <c r="E5" s="106">
        <v>2010</v>
      </c>
      <c r="F5" s="332"/>
    </row>
    <row r="6" spans="2:6" s="18" customFormat="1" ht="12.75">
      <c r="B6" s="20" t="s">
        <v>0</v>
      </c>
      <c r="C6" s="21" t="s">
        <v>0</v>
      </c>
      <c r="D6" s="234">
        <v>3736111330</v>
      </c>
      <c r="E6" s="214">
        <v>3733311440</v>
      </c>
      <c r="F6" s="388">
        <v>-0.07494128928968506</v>
      </c>
    </row>
    <row r="7" spans="2:6" ht="12.75">
      <c r="B7" s="384" t="s">
        <v>226</v>
      </c>
      <c r="C7" s="381" t="s">
        <v>0</v>
      </c>
      <c r="D7" s="235">
        <v>7613110</v>
      </c>
      <c r="E7" s="236">
        <v>7584870</v>
      </c>
      <c r="F7" s="389">
        <v>-0.37093907745980287</v>
      </c>
    </row>
    <row r="8" spans="2:6" ht="12.75">
      <c r="B8" s="384" t="s">
        <v>153</v>
      </c>
      <c r="C8" s="382" t="s">
        <v>0</v>
      </c>
      <c r="D8" s="237">
        <v>27576650</v>
      </c>
      <c r="E8" s="218">
        <v>29542650</v>
      </c>
      <c r="F8" s="390">
        <v>7.129219829094542</v>
      </c>
    </row>
    <row r="9" spans="2:6" ht="12.75">
      <c r="B9" s="384" t="s">
        <v>154</v>
      </c>
      <c r="C9" s="382" t="s">
        <v>0</v>
      </c>
      <c r="D9" s="237">
        <v>74862600</v>
      </c>
      <c r="E9" s="218">
        <v>76531230</v>
      </c>
      <c r="F9" s="390">
        <v>2.2289233876461676</v>
      </c>
    </row>
    <row r="10" spans="2:6" ht="12.75">
      <c r="B10" s="384" t="s">
        <v>155</v>
      </c>
      <c r="C10" s="382" t="s">
        <v>0</v>
      </c>
      <c r="D10" s="237">
        <v>124468760</v>
      </c>
      <c r="E10" s="218">
        <v>120497290</v>
      </c>
      <c r="F10" s="390">
        <v>-3.190736374332001</v>
      </c>
    </row>
    <row r="11" spans="2:6" ht="12.75">
      <c r="B11" s="384" t="s">
        <v>156</v>
      </c>
      <c r="C11" s="382" t="s">
        <v>0</v>
      </c>
      <c r="D11" s="237">
        <v>143264240</v>
      </c>
      <c r="E11" s="218">
        <v>137603430</v>
      </c>
      <c r="F11" s="390">
        <v>-3.9513070393560876</v>
      </c>
    </row>
    <row r="12" spans="2:6" ht="12.75">
      <c r="B12" s="384" t="s">
        <v>157</v>
      </c>
      <c r="C12" s="382" t="s">
        <v>0</v>
      </c>
      <c r="D12" s="237">
        <v>277770660</v>
      </c>
      <c r="E12" s="218">
        <v>263181760</v>
      </c>
      <c r="F12" s="390">
        <v>-5.252138580798994</v>
      </c>
    </row>
    <row r="13" spans="2:6" ht="12.75">
      <c r="B13" s="384" t="s">
        <v>158</v>
      </c>
      <c r="C13" s="382" t="s">
        <v>0</v>
      </c>
      <c r="D13" s="237">
        <v>416045100</v>
      </c>
      <c r="E13" s="218">
        <v>393533700</v>
      </c>
      <c r="F13" s="390">
        <v>-5.410807626384736</v>
      </c>
    </row>
    <row r="14" spans="2:6" ht="12.75">
      <c r="B14" s="384" t="s">
        <v>159</v>
      </c>
      <c r="C14" s="382" t="s">
        <v>0</v>
      </c>
      <c r="D14" s="237">
        <v>1012745860</v>
      </c>
      <c r="E14" s="218">
        <v>886347120</v>
      </c>
      <c r="F14" s="390">
        <v>-12.480795527517634</v>
      </c>
    </row>
    <row r="15" spans="2:6" ht="12.75">
      <c r="B15" s="384" t="s">
        <v>160</v>
      </c>
      <c r="C15" s="382" t="s">
        <v>0</v>
      </c>
      <c r="D15" s="237">
        <v>771716690</v>
      </c>
      <c r="E15" s="218">
        <v>770967320</v>
      </c>
      <c r="F15" s="390">
        <v>-0.09710428836261141</v>
      </c>
    </row>
    <row r="16" spans="2:6" ht="12.75">
      <c r="B16" s="385" t="s">
        <v>161</v>
      </c>
      <c r="C16" s="383" t="s">
        <v>0</v>
      </c>
      <c r="D16" s="238">
        <v>880047660</v>
      </c>
      <c r="E16" s="239">
        <v>1047522060</v>
      </c>
      <c r="F16" s="391">
        <v>19.030151162494995</v>
      </c>
    </row>
    <row r="18" ht="11.25">
      <c r="B18" s="22" t="s">
        <v>165</v>
      </c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6"/>
  <sheetViews>
    <sheetView showGridLines="0" zoomScalePageLayoutView="0" workbookViewId="0" topLeftCell="A1">
      <selection activeCell="A47" sqref="A47:IV88"/>
    </sheetView>
  </sheetViews>
  <sheetFormatPr defaultColWidth="9.140625" defaultRowHeight="12.75"/>
  <cols>
    <col min="1" max="1" width="34.57421875" style="12" customWidth="1"/>
    <col min="2" max="2" width="24.8515625" style="12" customWidth="1"/>
    <col min="3" max="3" width="21.140625" style="12" customWidth="1"/>
    <col min="4" max="4" width="22.140625" style="12" customWidth="1"/>
    <col min="5" max="5" width="11.00390625" style="12" bestFit="1" customWidth="1"/>
    <col min="6" max="6" width="23.57421875" style="12" customWidth="1"/>
    <col min="7" max="7" width="36.28125" style="12" customWidth="1"/>
    <col min="8" max="8" width="14.28125" style="12" bestFit="1" customWidth="1"/>
    <col min="9" max="9" width="13.140625" style="12" customWidth="1"/>
    <col min="10" max="16384" width="9.140625" style="12" customWidth="1"/>
  </cols>
  <sheetData>
    <row r="1" ht="36.75" customHeight="1"/>
    <row r="3" spans="1:8" ht="14.25">
      <c r="A3" s="115" t="s">
        <v>41</v>
      </c>
      <c r="B3" s="116" t="s">
        <v>26</v>
      </c>
      <c r="G3" s="115" t="s">
        <v>41</v>
      </c>
      <c r="H3" s="116" t="s">
        <v>26</v>
      </c>
    </row>
    <row r="4" spans="1:9" ht="14.25">
      <c r="A4" s="72" t="s">
        <v>62</v>
      </c>
      <c r="B4" s="135">
        <v>30.834153889435928</v>
      </c>
      <c r="G4" s="170" t="s">
        <v>63</v>
      </c>
      <c r="H4" s="171">
        <v>35.204309394557235</v>
      </c>
      <c r="I4" s="167"/>
    </row>
    <row r="5" spans="1:9" ht="14.25">
      <c r="A5" s="73" t="s">
        <v>192</v>
      </c>
      <c r="B5" s="136">
        <v>23.772682515121677</v>
      </c>
      <c r="G5" s="242" t="s">
        <v>173</v>
      </c>
      <c r="H5" s="243">
        <v>17.8</v>
      </c>
      <c r="I5" s="167"/>
    </row>
    <row r="6" spans="1:9" ht="14.25">
      <c r="A6" s="73" t="s">
        <v>193</v>
      </c>
      <c r="B6" s="136">
        <v>15.979743986495992</v>
      </c>
      <c r="G6" s="176" t="s">
        <v>62</v>
      </c>
      <c r="H6" s="177">
        <v>10.6422013374807</v>
      </c>
      <c r="I6" s="167"/>
    </row>
    <row r="7" spans="1:9" ht="14.25">
      <c r="A7" s="169" t="s">
        <v>170</v>
      </c>
      <c r="B7" s="168">
        <v>10.367140244760163</v>
      </c>
      <c r="G7" s="172" t="s">
        <v>196</v>
      </c>
      <c r="H7" s="173">
        <v>10.428069188891458</v>
      </c>
      <c r="I7" s="167"/>
    </row>
    <row r="8" spans="1:9" ht="14.25">
      <c r="A8" s="73" t="s">
        <v>63</v>
      </c>
      <c r="B8" s="136">
        <v>7.68040512027008</v>
      </c>
      <c r="G8" s="172" t="s">
        <v>170</v>
      </c>
      <c r="H8" s="173">
        <v>8.838342723424114</v>
      </c>
      <c r="I8" s="167"/>
    </row>
    <row r="9" spans="1:9" ht="14.25">
      <c r="A9" s="73" t="s">
        <v>169</v>
      </c>
      <c r="B9" s="136">
        <v>3.2775355183570123</v>
      </c>
      <c r="G9" s="172" t="s">
        <v>172</v>
      </c>
      <c r="H9" s="173">
        <v>7.394701043211118</v>
      </c>
      <c r="I9" s="167"/>
    </row>
    <row r="10" spans="1:9" ht="14.25">
      <c r="A10" s="73" t="s">
        <v>168</v>
      </c>
      <c r="B10" s="136">
        <v>3.094668729779153</v>
      </c>
      <c r="G10" s="172" t="s">
        <v>171</v>
      </c>
      <c r="H10" s="173">
        <v>5.251539635814578</v>
      </c>
      <c r="I10" s="167"/>
    </row>
    <row r="11" spans="1:8" ht="14.25">
      <c r="A11" s="244" t="s">
        <v>173</v>
      </c>
      <c r="B11" s="245">
        <v>5</v>
      </c>
      <c r="G11" s="174" t="s">
        <v>64</v>
      </c>
      <c r="H11" s="175">
        <v>4.267626812297235</v>
      </c>
    </row>
    <row r="16" ht="14.25">
      <c r="G16" s="40" t="s">
        <v>195</v>
      </c>
    </row>
    <row r="17" spans="1:8" ht="14.25">
      <c r="A17" s="41" t="s">
        <v>194</v>
      </c>
      <c r="G17" s="12" t="s">
        <v>51</v>
      </c>
      <c r="H17" s="42"/>
    </row>
    <row r="18" ht="14.25">
      <c r="A18" s="42" t="s">
        <v>51</v>
      </c>
    </row>
    <row r="22" ht="14.25">
      <c r="I22" s="15"/>
    </row>
    <row r="24" ht="14.25">
      <c r="B24" s="39"/>
    </row>
    <row r="42" ht="14.25">
      <c r="G42" s="24" t="s">
        <v>73</v>
      </c>
    </row>
    <row r="45" ht="14.25">
      <c r="A45" s="24" t="s">
        <v>73</v>
      </c>
    </row>
    <row r="46" ht="14.25">
      <c r="I46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showGridLines="0" zoomScalePageLayoutView="0" workbookViewId="0" topLeftCell="A28">
      <selection activeCell="J56" sqref="J56"/>
    </sheetView>
  </sheetViews>
  <sheetFormatPr defaultColWidth="9.140625" defaultRowHeight="12.75"/>
  <cols>
    <col min="1" max="1" width="62.7109375" style="24" customWidth="1"/>
    <col min="2" max="2" width="9.8515625" style="24" customWidth="1"/>
    <col min="3" max="3" width="10.7109375" style="24" customWidth="1"/>
    <col min="4" max="4" width="10.00390625" style="24" customWidth="1"/>
    <col min="5" max="5" width="13.00390625" style="24" customWidth="1"/>
    <col min="6" max="6" width="10.421875" style="24" bestFit="1" customWidth="1"/>
    <col min="7" max="16384" width="9.140625" style="24" customWidth="1"/>
  </cols>
  <sheetData>
    <row r="1" spans="1:3" ht="11.25">
      <c r="A1" s="155"/>
      <c r="B1" s="155" t="s">
        <v>39</v>
      </c>
      <c r="C1" s="155" t="s">
        <v>39</v>
      </c>
    </row>
    <row r="2" spans="1:5" ht="11.25">
      <c r="A2" s="261" t="s">
        <v>34</v>
      </c>
      <c r="B2" s="261">
        <v>3073.2</v>
      </c>
      <c r="C2" s="261">
        <v>3066.32</v>
      </c>
      <c r="E2" s="25"/>
    </row>
    <row r="3" spans="2:5" ht="11.25">
      <c r="B3" s="26">
        <v>2000</v>
      </c>
      <c r="C3" s="26">
        <v>2010</v>
      </c>
      <c r="E3" s="25"/>
    </row>
    <row r="4" spans="1:5" ht="11.25">
      <c r="A4" s="118" t="s">
        <v>35</v>
      </c>
      <c r="B4" s="118">
        <v>2696.51</v>
      </c>
      <c r="C4" s="118">
        <v>2611.47</v>
      </c>
      <c r="E4" s="25"/>
    </row>
    <row r="5" spans="1:6" ht="11.25">
      <c r="A5" s="119" t="s">
        <v>37</v>
      </c>
      <c r="B5" s="119">
        <v>373.11</v>
      </c>
      <c r="C5" s="119">
        <v>451.91</v>
      </c>
      <c r="E5" s="137"/>
      <c r="F5" s="137"/>
    </row>
    <row r="6" spans="1:6" ht="11.25">
      <c r="A6" s="119" t="s">
        <v>38</v>
      </c>
      <c r="B6" s="119">
        <v>3.58</v>
      </c>
      <c r="C6" s="119">
        <v>2.94</v>
      </c>
      <c r="E6" s="137"/>
      <c r="F6" s="137"/>
    </row>
    <row r="7" spans="1:6" ht="11.25">
      <c r="A7" s="120" t="s">
        <v>36</v>
      </c>
      <c r="B7" s="178" t="s">
        <v>5</v>
      </c>
      <c r="C7" s="178" t="s">
        <v>5</v>
      </c>
      <c r="E7" s="137"/>
      <c r="F7" s="137"/>
    </row>
    <row r="10" spans="1:3" ht="12.75">
      <c r="A10" s="43" t="s">
        <v>197</v>
      </c>
      <c r="C10" s="27"/>
    </row>
    <row r="11" spans="1:3" ht="12">
      <c r="A11" s="24" t="s">
        <v>51</v>
      </c>
      <c r="C11" s="27"/>
    </row>
    <row r="12" ht="11.25">
      <c r="B12" s="28"/>
    </row>
    <row r="35" ht="11.25">
      <c r="A35" s="1" t="s">
        <v>71</v>
      </c>
    </row>
    <row r="37" ht="11.25">
      <c r="A37" s="44"/>
    </row>
    <row r="39" ht="12.75">
      <c r="A39" s="43" t="s">
        <v>198</v>
      </c>
    </row>
    <row r="41" spans="1:6" ht="11.25" customHeight="1">
      <c r="A41" s="335"/>
      <c r="B41" s="337">
        <v>2000</v>
      </c>
      <c r="C41" s="338"/>
      <c r="D41" s="337">
        <v>2010</v>
      </c>
      <c r="E41" s="338"/>
      <c r="F41" s="339" t="s">
        <v>77</v>
      </c>
    </row>
    <row r="42" spans="1:6" ht="25.5" customHeight="1">
      <c r="A42" s="336"/>
      <c r="B42" s="130" t="s">
        <v>33</v>
      </c>
      <c r="C42" s="131" t="s">
        <v>65</v>
      </c>
      <c r="D42" s="130" t="s">
        <v>33</v>
      </c>
      <c r="E42" s="131" t="s">
        <v>65</v>
      </c>
      <c r="F42" s="340"/>
    </row>
    <row r="43" spans="1:6" ht="12.75">
      <c r="A43" s="74" t="s">
        <v>125</v>
      </c>
      <c r="B43" s="246">
        <v>3073200</v>
      </c>
      <c r="C43" s="250">
        <v>100</v>
      </c>
      <c r="D43" s="246">
        <v>3066320</v>
      </c>
      <c r="E43" s="250">
        <v>100</v>
      </c>
      <c r="F43" s="254">
        <v>-0.22387088376936093</v>
      </c>
    </row>
    <row r="44" spans="1:6" s="82" customFormat="1" ht="12.75">
      <c r="A44" s="81" t="s">
        <v>35</v>
      </c>
      <c r="B44" s="247">
        <v>2696510</v>
      </c>
      <c r="C44" s="251">
        <v>87.74274371990109</v>
      </c>
      <c r="D44" s="247">
        <v>2611470</v>
      </c>
      <c r="E44" s="255">
        <v>85.1662579248089</v>
      </c>
      <c r="F44" s="256">
        <v>-3.153706086756585</v>
      </c>
    </row>
    <row r="45" spans="1:6" ht="12.75">
      <c r="A45" s="76" t="s">
        <v>89</v>
      </c>
      <c r="B45" s="248">
        <v>1153180</v>
      </c>
      <c r="C45" s="252">
        <v>37.52375374202786</v>
      </c>
      <c r="D45" s="248">
        <v>963280</v>
      </c>
      <c r="E45" s="257">
        <v>31.41485559237131</v>
      </c>
      <c r="F45" s="258">
        <v>-16.46750724084705</v>
      </c>
    </row>
    <row r="46" spans="1:6" ht="12.75">
      <c r="A46" s="76" t="s">
        <v>122</v>
      </c>
      <c r="B46" s="248">
        <v>30920</v>
      </c>
      <c r="C46" s="252">
        <v>1.0061174020564885</v>
      </c>
      <c r="D46" s="248">
        <v>36770</v>
      </c>
      <c r="E46" s="257">
        <v>1.1991572960421613</v>
      </c>
      <c r="F46" s="258">
        <v>18.919793014230272</v>
      </c>
    </row>
    <row r="47" spans="1:6" ht="12.75">
      <c r="A47" s="76" t="s">
        <v>90</v>
      </c>
      <c r="B47" s="248">
        <v>32820</v>
      </c>
      <c r="C47" s="252">
        <v>1.0679422100741898</v>
      </c>
      <c r="D47" s="248">
        <v>27200</v>
      </c>
      <c r="E47" s="257">
        <v>0.8870567977249602</v>
      </c>
      <c r="F47" s="258">
        <v>-17.12370505789153</v>
      </c>
    </row>
    <row r="48" spans="1:6" ht="12.75">
      <c r="A48" s="83" t="s">
        <v>104</v>
      </c>
      <c r="B48" s="248">
        <v>59880</v>
      </c>
      <c r="C48" s="252">
        <v>1.9484576337368216</v>
      </c>
      <c r="D48" s="248">
        <v>37950</v>
      </c>
      <c r="E48" s="257">
        <v>1.2376399071199353</v>
      </c>
      <c r="F48" s="258">
        <v>-36.62324649298597</v>
      </c>
    </row>
    <row r="49" spans="1:6" ht="12.75" hidden="1">
      <c r="A49" s="83" t="s">
        <v>105</v>
      </c>
      <c r="B49" s="248">
        <v>0</v>
      </c>
      <c r="C49" s="252">
        <v>0</v>
      </c>
      <c r="D49" s="248" t="s">
        <v>5</v>
      </c>
      <c r="E49" s="257" t="s">
        <v>5</v>
      </c>
      <c r="F49" s="258" t="s">
        <v>5</v>
      </c>
    </row>
    <row r="50" spans="1:6" ht="12.75">
      <c r="A50" s="83" t="s">
        <v>123</v>
      </c>
      <c r="B50" s="248">
        <v>110060</v>
      </c>
      <c r="C50" s="252">
        <v>3.5812833528569574</v>
      </c>
      <c r="D50" s="248">
        <v>130890</v>
      </c>
      <c r="E50" s="257">
        <v>4.268634715228678</v>
      </c>
      <c r="F50" s="258">
        <v>18.926040341631836</v>
      </c>
    </row>
    <row r="51" spans="1:6" ht="12.75">
      <c r="A51" s="83" t="s">
        <v>106</v>
      </c>
      <c r="B51" s="248">
        <v>19310</v>
      </c>
      <c r="C51" s="252">
        <v>0.6283352856956917</v>
      </c>
      <c r="D51" s="248">
        <v>20170</v>
      </c>
      <c r="E51" s="257">
        <v>0.6577917503717812</v>
      </c>
      <c r="F51" s="258">
        <v>4.4536509580528225</v>
      </c>
    </row>
    <row r="52" spans="1:6" ht="12.75">
      <c r="A52" s="83" t="s">
        <v>124</v>
      </c>
      <c r="B52" s="248">
        <v>140</v>
      </c>
      <c r="C52" s="252">
        <v>0.004555512169725368</v>
      </c>
      <c r="D52" s="248">
        <v>100</v>
      </c>
      <c r="E52" s="257">
        <v>0.003261238226930001</v>
      </c>
      <c r="F52" s="258">
        <v>-28.57142857142857</v>
      </c>
    </row>
    <row r="53" spans="1:6" ht="12.75">
      <c r="A53" s="83" t="s">
        <v>107</v>
      </c>
      <c r="B53" s="248">
        <v>980210</v>
      </c>
      <c r="C53" s="252">
        <v>31.895418456332163</v>
      </c>
      <c r="D53" s="248">
        <v>1199460</v>
      </c>
      <c r="E53" s="257">
        <v>39.11724803673459</v>
      </c>
      <c r="F53" s="258">
        <v>22.367655910468166</v>
      </c>
    </row>
    <row r="54" spans="1:6" ht="12.75">
      <c r="A54" s="83" t="s">
        <v>108</v>
      </c>
      <c r="B54" s="248">
        <v>8170</v>
      </c>
      <c r="C54" s="252">
        <v>0.2658466744761161</v>
      </c>
      <c r="D54" s="248">
        <v>14820</v>
      </c>
      <c r="E54" s="257">
        <v>0.48331550523102607</v>
      </c>
      <c r="F54" s="258">
        <v>81.3953488372093</v>
      </c>
    </row>
    <row r="55" spans="1:6" ht="12.75">
      <c r="A55" s="83" t="s">
        <v>109</v>
      </c>
      <c r="B55" s="248">
        <v>5380</v>
      </c>
      <c r="C55" s="252">
        <v>0.1750618248080177</v>
      </c>
      <c r="D55" s="248">
        <v>200</v>
      </c>
      <c r="E55" s="257">
        <v>0.006522476453860002</v>
      </c>
      <c r="F55" s="258">
        <v>-96.28252788104089</v>
      </c>
    </row>
    <row r="56" spans="1:6" ht="12.75">
      <c r="A56" s="83" t="s">
        <v>227</v>
      </c>
      <c r="B56" s="248">
        <v>296430</v>
      </c>
      <c r="C56" s="252">
        <v>9.645646231940647</v>
      </c>
      <c r="D56" s="248">
        <v>180630</v>
      </c>
      <c r="E56" s="257">
        <v>5.89077460930366</v>
      </c>
      <c r="F56" s="258">
        <v>-39.06487197652059</v>
      </c>
    </row>
    <row r="57" spans="1:6" s="82" customFormat="1" ht="12.75" hidden="1">
      <c r="A57" s="83" t="s">
        <v>91</v>
      </c>
      <c r="B57" s="248" t="s">
        <v>5</v>
      </c>
      <c r="C57" s="252" t="s">
        <v>5</v>
      </c>
      <c r="D57" s="248" t="s">
        <v>5</v>
      </c>
      <c r="E57" s="257" t="s">
        <v>5</v>
      </c>
      <c r="F57" s="258" t="s">
        <v>5</v>
      </c>
    </row>
    <row r="58" spans="1:6" s="82" customFormat="1" ht="12.75">
      <c r="A58" s="83" t="s">
        <v>92</v>
      </c>
      <c r="B58" s="248">
        <v>373110</v>
      </c>
      <c r="C58" s="252">
        <v>12.140765326044514</v>
      </c>
      <c r="D58" s="248">
        <v>451910</v>
      </c>
      <c r="E58" s="257">
        <v>14.737861671319367</v>
      </c>
      <c r="F58" s="258">
        <v>21.119777009461018</v>
      </c>
    </row>
    <row r="59" spans="1:6" ht="12.75">
      <c r="A59" s="77" t="s">
        <v>93</v>
      </c>
      <c r="B59" s="248" t="s">
        <v>5</v>
      </c>
      <c r="C59" s="252" t="s">
        <v>5</v>
      </c>
      <c r="D59" s="248">
        <v>406290</v>
      </c>
      <c r="E59" s="257">
        <v>13.250084792193901</v>
      </c>
      <c r="F59" s="258" t="s">
        <v>5</v>
      </c>
    </row>
    <row r="60" spans="1:6" ht="12.75">
      <c r="A60" s="77" t="s">
        <v>94</v>
      </c>
      <c r="B60" s="248" t="s">
        <v>5</v>
      </c>
      <c r="C60" s="252" t="s">
        <v>5</v>
      </c>
      <c r="D60" s="248">
        <v>45620</v>
      </c>
      <c r="E60" s="257">
        <v>1.4877768791254664</v>
      </c>
      <c r="F60" s="258" t="s">
        <v>5</v>
      </c>
    </row>
    <row r="61" spans="1:6" ht="12.75" hidden="1">
      <c r="A61" s="77" t="s">
        <v>95</v>
      </c>
      <c r="B61" s="248" t="s">
        <v>60</v>
      </c>
      <c r="C61" s="252" t="s">
        <v>60</v>
      </c>
      <c r="D61" s="248">
        <v>0</v>
      </c>
      <c r="E61" s="257">
        <v>0</v>
      </c>
      <c r="F61" s="258" t="s">
        <v>5</v>
      </c>
    </row>
    <row r="62" spans="1:6" s="82" customFormat="1" ht="12.75">
      <c r="A62" s="83" t="s">
        <v>96</v>
      </c>
      <c r="B62" s="248">
        <v>3580</v>
      </c>
      <c r="C62" s="252">
        <v>0.11649095405440583</v>
      </c>
      <c r="D62" s="248">
        <v>2940</v>
      </c>
      <c r="E62" s="257">
        <v>0.09588040387174203</v>
      </c>
      <c r="F62" s="258">
        <v>-17.877094972067038</v>
      </c>
    </row>
    <row r="63" spans="1:6" ht="12.75">
      <c r="A63" s="77" t="s">
        <v>97</v>
      </c>
      <c r="B63" s="248">
        <v>2890</v>
      </c>
      <c r="C63" s="252">
        <v>0.09403878693218795</v>
      </c>
      <c r="D63" s="248">
        <v>2490</v>
      </c>
      <c r="E63" s="257">
        <v>0.08120483185055702</v>
      </c>
      <c r="F63" s="258">
        <v>-13.84083044982699</v>
      </c>
    </row>
    <row r="64" spans="1:6" ht="12.75" hidden="1">
      <c r="A64" s="77" t="s">
        <v>98</v>
      </c>
      <c r="B64" s="248">
        <v>0</v>
      </c>
      <c r="C64" s="252">
        <v>0</v>
      </c>
      <c r="D64" s="248">
        <v>0</v>
      </c>
      <c r="E64" s="257">
        <v>0</v>
      </c>
      <c r="F64" s="258">
        <v>0</v>
      </c>
    </row>
    <row r="65" spans="1:6" ht="12.75" hidden="1">
      <c r="A65" s="77" t="s">
        <v>103</v>
      </c>
      <c r="B65" s="248">
        <v>0</v>
      </c>
      <c r="C65" s="252">
        <v>0</v>
      </c>
      <c r="D65" s="248">
        <v>0</v>
      </c>
      <c r="E65" s="257">
        <v>0</v>
      </c>
      <c r="F65" s="258">
        <v>0</v>
      </c>
    </row>
    <row r="66" spans="1:6" ht="12.75" hidden="1">
      <c r="A66" s="77" t="s">
        <v>102</v>
      </c>
      <c r="B66" s="248">
        <v>0</v>
      </c>
      <c r="C66" s="252">
        <v>0</v>
      </c>
      <c r="D66" s="248">
        <v>0</v>
      </c>
      <c r="E66" s="257">
        <v>0</v>
      </c>
      <c r="F66" s="258">
        <v>0</v>
      </c>
    </row>
    <row r="67" spans="1:6" ht="12.75">
      <c r="A67" s="78" t="s">
        <v>99</v>
      </c>
      <c r="B67" s="249">
        <v>690</v>
      </c>
      <c r="C67" s="253">
        <v>0.022452167122217884</v>
      </c>
      <c r="D67" s="249">
        <v>450</v>
      </c>
      <c r="E67" s="259">
        <v>0.014675572021185003</v>
      </c>
      <c r="F67" s="260">
        <v>-34.78260869565217</v>
      </c>
    </row>
    <row r="68" spans="1:6" ht="11.25" hidden="1">
      <c r="A68" s="200" t="s">
        <v>100</v>
      </c>
      <c r="B68" s="179">
        <v>0</v>
      </c>
      <c r="C68" s="201">
        <f>B68/$B$43*100</f>
        <v>0</v>
      </c>
      <c r="D68" s="179" t="s">
        <v>5</v>
      </c>
      <c r="E68" s="202" t="s">
        <v>5</v>
      </c>
      <c r="F68" s="203" t="s">
        <v>5</v>
      </c>
    </row>
    <row r="69" spans="1:6" ht="11.25" hidden="1">
      <c r="A69" s="78" t="s">
        <v>101</v>
      </c>
      <c r="B69" s="180">
        <v>0</v>
      </c>
      <c r="C69" s="75">
        <f>B69/$B$43*100</f>
        <v>0</v>
      </c>
      <c r="D69" s="180">
        <v>0</v>
      </c>
      <c r="E69" s="80">
        <f>D69/$D$43*100</f>
        <v>0</v>
      </c>
      <c r="F69" s="194">
        <v>0</v>
      </c>
    </row>
    <row r="70" ht="11.25">
      <c r="A70" s="1"/>
    </row>
    <row r="71" ht="11.25">
      <c r="A71" s="1" t="s">
        <v>71</v>
      </c>
    </row>
    <row r="72" ht="11.25">
      <c r="A72" s="1"/>
    </row>
  </sheetData>
  <sheetProtection/>
  <mergeCells count="4">
    <mergeCell ref="A41:A42"/>
    <mergeCell ref="B41:C41"/>
    <mergeCell ref="D41:E41"/>
    <mergeCell ref="F41:F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PageLayoutView="0" workbookViewId="0" topLeftCell="A31">
      <selection activeCell="C42" sqref="C42"/>
    </sheetView>
  </sheetViews>
  <sheetFormatPr defaultColWidth="9.140625" defaultRowHeight="12.75"/>
  <cols>
    <col min="1" max="1" width="28.28125" style="0" customWidth="1"/>
    <col min="3" max="3" width="8.57421875" style="0" customWidth="1"/>
    <col min="6" max="6" width="8.57421875" style="0" customWidth="1"/>
    <col min="7" max="7" width="8.28125" style="0" customWidth="1"/>
  </cols>
  <sheetData>
    <row r="1" spans="1:9" s="148" customFormat="1" ht="19.5" customHeight="1">
      <c r="A1" s="146" t="s">
        <v>199</v>
      </c>
      <c r="B1" s="147"/>
      <c r="C1" s="147"/>
      <c r="D1" s="147"/>
      <c r="E1" s="147"/>
      <c r="F1" s="147"/>
      <c r="G1" s="147"/>
      <c r="H1" s="147"/>
      <c r="I1" s="147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8" ht="12.75" customHeight="1">
      <c r="A3" s="346" t="s">
        <v>66</v>
      </c>
      <c r="B3" s="356">
        <v>2010</v>
      </c>
      <c r="C3" s="342"/>
      <c r="D3" s="342"/>
      <c r="E3" s="342"/>
      <c r="F3" s="342"/>
      <c r="G3" s="342"/>
      <c r="H3" s="342"/>
    </row>
    <row r="4" spans="1:8" ht="12.75" customHeight="1">
      <c r="A4" s="347"/>
      <c r="B4" s="349" t="s">
        <v>17</v>
      </c>
      <c r="C4" s="354" t="s">
        <v>126</v>
      </c>
      <c r="D4" s="355"/>
      <c r="E4" s="355"/>
      <c r="F4" s="355"/>
      <c r="G4" s="355"/>
      <c r="H4" s="355"/>
    </row>
    <row r="5" spans="1:8" ht="12.75">
      <c r="A5" s="347"/>
      <c r="B5" s="350"/>
      <c r="C5" s="138" t="s">
        <v>149</v>
      </c>
      <c r="D5" s="107" t="s">
        <v>116</v>
      </c>
      <c r="E5" s="107" t="s">
        <v>119</v>
      </c>
      <c r="F5" s="107" t="s">
        <v>117</v>
      </c>
      <c r="G5" s="107" t="s">
        <v>118</v>
      </c>
      <c r="H5" s="107" t="s">
        <v>225</v>
      </c>
    </row>
    <row r="6" spans="1:8" ht="16.5" customHeight="1">
      <c r="A6" s="348"/>
      <c r="B6" s="351"/>
      <c r="C6" s="352" t="s">
        <v>150</v>
      </c>
      <c r="D6" s="353"/>
      <c r="E6" s="353"/>
      <c r="F6" s="353"/>
      <c r="G6" s="353"/>
      <c r="H6" s="353"/>
    </row>
    <row r="7" spans="1:8" ht="13.5">
      <c r="A7" s="108" t="s">
        <v>0</v>
      </c>
      <c r="B7" s="262">
        <v>40360</v>
      </c>
      <c r="C7" s="262">
        <v>1751890</v>
      </c>
      <c r="D7" s="262">
        <v>1074740</v>
      </c>
      <c r="E7" s="262">
        <v>56490</v>
      </c>
      <c r="F7" s="262">
        <v>370120</v>
      </c>
      <c r="G7" s="262">
        <v>156920</v>
      </c>
      <c r="H7" s="246">
        <v>93620</v>
      </c>
    </row>
    <row r="8" spans="1:8" ht="13.5">
      <c r="A8" s="93" t="s">
        <v>8</v>
      </c>
      <c r="B8" s="263">
        <v>0</v>
      </c>
      <c r="C8" s="263">
        <v>0</v>
      </c>
      <c r="D8" s="263">
        <v>0</v>
      </c>
      <c r="E8" s="263">
        <v>0</v>
      </c>
      <c r="F8" s="263">
        <v>0</v>
      </c>
      <c r="G8" s="263">
        <v>0</v>
      </c>
      <c r="H8" s="264">
        <v>0</v>
      </c>
    </row>
    <row r="9" spans="1:8" ht="13.5">
      <c r="A9" s="94" t="s">
        <v>9</v>
      </c>
      <c r="B9" s="265">
        <v>13340</v>
      </c>
      <c r="C9" s="265">
        <v>35020</v>
      </c>
      <c r="D9" s="265">
        <v>5490</v>
      </c>
      <c r="E9" s="265">
        <v>7080</v>
      </c>
      <c r="F9" s="265">
        <v>160</v>
      </c>
      <c r="G9" s="265">
        <v>440</v>
      </c>
      <c r="H9" s="266">
        <v>21850</v>
      </c>
    </row>
    <row r="10" spans="1:8" ht="13.5">
      <c r="A10" s="94" t="s">
        <v>10</v>
      </c>
      <c r="B10" s="265">
        <v>6430</v>
      </c>
      <c r="C10" s="265">
        <v>46190</v>
      </c>
      <c r="D10" s="265">
        <v>18310</v>
      </c>
      <c r="E10" s="265">
        <v>9050</v>
      </c>
      <c r="F10" s="265">
        <v>290</v>
      </c>
      <c r="G10" s="265">
        <v>240</v>
      </c>
      <c r="H10" s="266">
        <v>18300</v>
      </c>
    </row>
    <row r="11" spans="1:8" ht="13.5">
      <c r="A11" s="94" t="s">
        <v>11</v>
      </c>
      <c r="B11" s="265">
        <v>3380</v>
      </c>
      <c r="C11" s="265">
        <v>41260</v>
      </c>
      <c r="D11" s="265">
        <v>24100</v>
      </c>
      <c r="E11" s="265">
        <v>6230</v>
      </c>
      <c r="F11" s="265">
        <v>510</v>
      </c>
      <c r="G11" s="265">
        <v>150</v>
      </c>
      <c r="H11" s="266">
        <v>10270</v>
      </c>
    </row>
    <row r="12" spans="1:8" ht="13.5">
      <c r="A12" s="94" t="s">
        <v>12</v>
      </c>
      <c r="B12" s="265">
        <v>2370</v>
      </c>
      <c r="C12" s="265">
        <v>40890</v>
      </c>
      <c r="D12" s="265">
        <v>27820</v>
      </c>
      <c r="E12" s="265">
        <v>4630</v>
      </c>
      <c r="F12" s="265">
        <v>670</v>
      </c>
      <c r="G12" s="265">
        <v>170</v>
      </c>
      <c r="H12" s="266">
        <v>7600</v>
      </c>
    </row>
    <row r="13" spans="1:8" ht="13.5">
      <c r="A13" s="94" t="s">
        <v>13</v>
      </c>
      <c r="B13" s="265">
        <v>6640</v>
      </c>
      <c r="C13" s="265">
        <v>215060</v>
      </c>
      <c r="D13" s="265">
        <v>174690</v>
      </c>
      <c r="E13" s="265">
        <v>14010</v>
      </c>
      <c r="F13" s="265">
        <v>4150</v>
      </c>
      <c r="G13" s="265">
        <v>1310</v>
      </c>
      <c r="H13" s="266">
        <v>20900</v>
      </c>
    </row>
    <row r="14" spans="1:8" ht="13.5">
      <c r="A14" s="94" t="s">
        <v>14</v>
      </c>
      <c r="B14" s="265">
        <v>4050</v>
      </c>
      <c r="C14" s="265">
        <v>287850</v>
      </c>
      <c r="D14" s="265">
        <v>258840</v>
      </c>
      <c r="E14" s="265">
        <v>8010</v>
      </c>
      <c r="F14" s="265">
        <v>10620</v>
      </c>
      <c r="G14" s="265">
        <v>2580</v>
      </c>
      <c r="H14" s="266">
        <v>7800</v>
      </c>
    </row>
    <row r="15" spans="1:8" ht="13.5">
      <c r="A15" s="94" t="s">
        <v>15</v>
      </c>
      <c r="B15" s="265">
        <v>3760</v>
      </c>
      <c r="C15" s="265">
        <v>720920</v>
      </c>
      <c r="D15" s="265">
        <v>509170</v>
      </c>
      <c r="E15" s="265">
        <v>7180</v>
      </c>
      <c r="F15" s="265">
        <v>146120</v>
      </c>
      <c r="G15" s="265">
        <v>51940</v>
      </c>
      <c r="H15" s="266">
        <v>6510</v>
      </c>
    </row>
    <row r="16" spans="1:8" ht="13.5">
      <c r="A16" s="95" t="s">
        <v>16</v>
      </c>
      <c r="B16" s="267">
        <v>400</v>
      </c>
      <c r="C16" s="267">
        <v>364690</v>
      </c>
      <c r="D16" s="267">
        <v>56320</v>
      </c>
      <c r="E16" s="267">
        <v>300</v>
      </c>
      <c r="F16" s="267">
        <v>207610</v>
      </c>
      <c r="G16" s="267">
        <v>100080</v>
      </c>
      <c r="H16" s="268">
        <v>380</v>
      </c>
    </row>
    <row r="17" spans="1:9" ht="12.75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8" ht="12.75" customHeight="1">
      <c r="A18" s="343" t="s">
        <v>66</v>
      </c>
      <c r="B18" s="341">
        <v>2000</v>
      </c>
      <c r="C18" s="342"/>
      <c r="D18" s="342"/>
      <c r="E18" s="342"/>
      <c r="F18" s="342"/>
      <c r="G18" s="342"/>
      <c r="H18" s="342"/>
    </row>
    <row r="19" spans="1:8" ht="12.75" customHeight="1">
      <c r="A19" s="344"/>
      <c r="B19" s="349" t="s">
        <v>17</v>
      </c>
      <c r="C19" s="354" t="s">
        <v>126</v>
      </c>
      <c r="D19" s="355"/>
      <c r="E19" s="355"/>
      <c r="F19" s="355"/>
      <c r="G19" s="355"/>
      <c r="H19" s="355"/>
    </row>
    <row r="20" spans="1:8" ht="12.75" customHeight="1">
      <c r="A20" s="344"/>
      <c r="B20" s="350"/>
      <c r="C20" s="138" t="s">
        <v>0</v>
      </c>
      <c r="D20" s="107" t="s">
        <v>116</v>
      </c>
      <c r="E20" s="107" t="s">
        <v>119</v>
      </c>
      <c r="F20" s="107" t="s">
        <v>163</v>
      </c>
      <c r="G20" s="107" t="s">
        <v>164</v>
      </c>
      <c r="H20" s="107" t="s">
        <v>225</v>
      </c>
    </row>
    <row r="21" spans="1:8" ht="12.75">
      <c r="A21" s="345"/>
      <c r="B21" s="351"/>
      <c r="C21" s="352" t="s">
        <v>150</v>
      </c>
      <c r="D21" s="353"/>
      <c r="E21" s="353"/>
      <c r="F21" s="353"/>
      <c r="G21" s="353"/>
      <c r="H21" s="353"/>
    </row>
    <row r="22" spans="1:8" ht="16.5" customHeight="1">
      <c r="A22" s="108" t="s">
        <v>0</v>
      </c>
      <c r="B22" s="262">
        <v>49640</v>
      </c>
      <c r="C22" s="262">
        <v>1979550</v>
      </c>
      <c r="D22" s="262">
        <v>1220310</v>
      </c>
      <c r="E22" s="262">
        <v>43740</v>
      </c>
      <c r="F22" s="262">
        <v>500810</v>
      </c>
      <c r="G22" s="262">
        <v>150920</v>
      </c>
      <c r="H22" s="246">
        <v>63780</v>
      </c>
    </row>
    <row r="23" spans="1:8" ht="13.5">
      <c r="A23" s="150" t="s">
        <v>8</v>
      </c>
      <c r="B23" s="263">
        <v>0</v>
      </c>
      <c r="C23" s="263">
        <v>0</v>
      </c>
      <c r="D23" s="263">
        <v>0</v>
      </c>
      <c r="E23" s="263">
        <v>0</v>
      </c>
      <c r="F23" s="263">
        <v>0</v>
      </c>
      <c r="G23" s="263">
        <v>0</v>
      </c>
      <c r="H23" s="264">
        <v>0</v>
      </c>
    </row>
    <row r="24" spans="1:8" ht="13.5">
      <c r="A24" s="151" t="s">
        <v>9</v>
      </c>
      <c r="B24" s="265">
        <v>11790</v>
      </c>
      <c r="C24" s="265">
        <v>29510</v>
      </c>
      <c r="D24" s="265">
        <v>8920</v>
      </c>
      <c r="E24" s="265">
        <v>6440</v>
      </c>
      <c r="F24" s="265">
        <v>760</v>
      </c>
      <c r="G24" s="265">
        <v>750</v>
      </c>
      <c r="H24" s="266">
        <v>12650</v>
      </c>
    </row>
    <row r="25" spans="1:8" ht="13.5">
      <c r="A25" s="151" t="s">
        <v>10</v>
      </c>
      <c r="B25" s="265">
        <v>7130</v>
      </c>
      <c r="C25" s="265">
        <v>52010</v>
      </c>
      <c r="D25" s="265">
        <v>30310</v>
      </c>
      <c r="E25" s="265">
        <v>7560</v>
      </c>
      <c r="F25" s="265">
        <v>2170</v>
      </c>
      <c r="G25" s="265">
        <v>470</v>
      </c>
      <c r="H25" s="266">
        <v>11510</v>
      </c>
    </row>
    <row r="26" spans="1:8" ht="13.5">
      <c r="A26" s="151" t="s">
        <v>11</v>
      </c>
      <c r="B26" s="265">
        <v>4710</v>
      </c>
      <c r="C26" s="265">
        <v>58130</v>
      </c>
      <c r="D26" s="265">
        <v>42850</v>
      </c>
      <c r="E26" s="265">
        <v>5500</v>
      </c>
      <c r="F26" s="265">
        <v>2800</v>
      </c>
      <c r="G26" s="265">
        <v>420</v>
      </c>
      <c r="H26" s="266">
        <v>6550</v>
      </c>
    </row>
    <row r="27" spans="1:8" ht="13.5">
      <c r="A27" s="151" t="s">
        <v>12</v>
      </c>
      <c r="B27" s="265">
        <v>3350</v>
      </c>
      <c r="C27" s="265">
        <v>57950</v>
      </c>
      <c r="D27" s="265">
        <v>45710</v>
      </c>
      <c r="E27" s="265">
        <v>3830</v>
      </c>
      <c r="F27" s="265">
        <v>3220</v>
      </c>
      <c r="G27" s="265">
        <v>390</v>
      </c>
      <c r="H27" s="266">
        <v>4800</v>
      </c>
    </row>
    <row r="28" spans="1:8" ht="13.5">
      <c r="A28" s="151" t="s">
        <v>13</v>
      </c>
      <c r="B28" s="265">
        <v>11530</v>
      </c>
      <c r="C28" s="265">
        <v>379500</v>
      </c>
      <c r="D28" s="265">
        <v>324280</v>
      </c>
      <c r="E28" s="265">
        <v>10960</v>
      </c>
      <c r="F28" s="265">
        <v>25710</v>
      </c>
      <c r="G28" s="265">
        <v>2610</v>
      </c>
      <c r="H28" s="266">
        <v>15930</v>
      </c>
    </row>
    <row r="29" spans="1:8" ht="13.5">
      <c r="A29" s="151" t="s">
        <v>14</v>
      </c>
      <c r="B29" s="265">
        <v>7130</v>
      </c>
      <c r="C29" s="265">
        <v>494230</v>
      </c>
      <c r="D29" s="265">
        <v>426060</v>
      </c>
      <c r="E29" s="265">
        <v>5670</v>
      </c>
      <c r="F29" s="265">
        <v>48910</v>
      </c>
      <c r="G29" s="265">
        <v>5940</v>
      </c>
      <c r="H29" s="266">
        <v>7650</v>
      </c>
    </row>
    <row r="30" spans="1:8" ht="13.5">
      <c r="A30" s="151" t="s">
        <v>15</v>
      </c>
      <c r="B30" s="265">
        <v>3740</v>
      </c>
      <c r="C30" s="265">
        <v>668480</v>
      </c>
      <c r="D30" s="265">
        <v>325570</v>
      </c>
      <c r="E30" s="265">
        <v>3560</v>
      </c>
      <c r="F30" s="265">
        <v>282250</v>
      </c>
      <c r="G30" s="265">
        <v>52650</v>
      </c>
      <c r="H30" s="266">
        <v>4450</v>
      </c>
    </row>
    <row r="31" spans="1:8" ht="13.5">
      <c r="A31" s="152" t="s">
        <v>16</v>
      </c>
      <c r="B31" s="267">
        <v>260</v>
      </c>
      <c r="C31" s="267">
        <v>239750</v>
      </c>
      <c r="D31" s="267">
        <v>16600</v>
      </c>
      <c r="E31" s="267">
        <v>230</v>
      </c>
      <c r="F31" s="267">
        <v>134980</v>
      </c>
      <c r="G31" s="267">
        <v>87700</v>
      </c>
      <c r="H31" s="268">
        <v>240</v>
      </c>
    </row>
    <row r="32" spans="1:9" ht="12.7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2.75">
      <c r="A33" s="47" t="s">
        <v>76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2"/>
      <c r="B34" s="46"/>
      <c r="C34" s="46"/>
      <c r="D34" s="46"/>
      <c r="E34" s="46"/>
      <c r="F34" s="46"/>
      <c r="G34" s="46"/>
      <c r="H34" s="46"/>
      <c r="I34" s="46"/>
    </row>
    <row r="35" spans="1:9" ht="12.75">
      <c r="A35" s="48" t="s">
        <v>52</v>
      </c>
      <c r="B35" s="46"/>
      <c r="C35" s="46"/>
      <c r="D35" s="46"/>
      <c r="E35" s="46"/>
      <c r="F35" s="46"/>
      <c r="G35" s="46"/>
      <c r="H35" s="46"/>
      <c r="I35" s="46"/>
    </row>
    <row r="36" spans="1:9" ht="12.75">
      <c r="A36" s="46"/>
      <c r="B36" s="46"/>
      <c r="C36" s="46"/>
      <c r="D36" s="46"/>
      <c r="E36" s="46"/>
      <c r="F36" s="46"/>
      <c r="G36" s="46"/>
      <c r="H36" s="46"/>
      <c r="I36" s="46"/>
    </row>
    <row r="37" spans="1:3" ht="12.75">
      <c r="A37" s="92" t="s">
        <v>2</v>
      </c>
      <c r="B37">
        <v>2000</v>
      </c>
      <c r="C37">
        <v>2010</v>
      </c>
    </row>
    <row r="39" spans="1:3" ht="12.75">
      <c r="A39" s="270" t="s">
        <v>116</v>
      </c>
      <c r="B39" s="271">
        <v>1220310</v>
      </c>
      <c r="C39" s="271">
        <v>1074740</v>
      </c>
    </row>
    <row r="40" spans="1:3" ht="12.75">
      <c r="A40" s="272" t="s">
        <v>117</v>
      </c>
      <c r="B40" s="273">
        <v>500810</v>
      </c>
      <c r="C40" s="273">
        <v>370120</v>
      </c>
    </row>
    <row r="41" spans="1:3" ht="12.75">
      <c r="A41" s="272" t="s">
        <v>118</v>
      </c>
      <c r="B41" s="273">
        <v>150920</v>
      </c>
      <c r="C41" s="273">
        <v>156920</v>
      </c>
    </row>
    <row r="42" spans="1:3" ht="12.75">
      <c r="A42" s="272" t="s">
        <v>119</v>
      </c>
      <c r="B42" s="273">
        <v>43740</v>
      </c>
      <c r="C42" s="273">
        <v>56490</v>
      </c>
    </row>
    <row r="43" spans="1:3" ht="12.75">
      <c r="A43" s="272" t="s">
        <v>225</v>
      </c>
      <c r="B43" s="273">
        <v>63780</v>
      </c>
      <c r="C43" s="273">
        <v>93620</v>
      </c>
    </row>
    <row r="44" spans="1:3" ht="12.75">
      <c r="A44" s="274" t="s">
        <v>120</v>
      </c>
      <c r="B44" s="275"/>
      <c r="C44" s="275"/>
    </row>
    <row r="45" spans="1:3" ht="12.75">
      <c r="A45" s="92"/>
      <c r="B45" s="269"/>
      <c r="C45" s="269"/>
    </row>
    <row r="50" ht="12.75">
      <c r="A50" s="43" t="s">
        <v>224</v>
      </c>
    </row>
    <row r="51" ht="12.75">
      <c r="A51" s="117" t="s">
        <v>51</v>
      </c>
    </row>
    <row r="79" ht="12.75">
      <c r="A79" s="47" t="s">
        <v>76</v>
      </c>
    </row>
  </sheetData>
  <sheetProtection/>
  <mergeCells count="10">
    <mergeCell ref="B18:H18"/>
    <mergeCell ref="A18:A21"/>
    <mergeCell ref="A3:A6"/>
    <mergeCell ref="B19:B21"/>
    <mergeCell ref="B4:B6"/>
    <mergeCell ref="C21:H21"/>
    <mergeCell ref="C19:H19"/>
    <mergeCell ref="C4:H4"/>
    <mergeCell ref="B3:H3"/>
    <mergeCell ref="C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PageLayoutView="0" workbookViewId="0" topLeftCell="A1">
      <selection activeCell="H17" sqref="H17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8.7109375" style="1" customWidth="1"/>
    <col min="6" max="9" width="9.140625" style="1" customWidth="1"/>
    <col min="10" max="10" width="58.00390625" style="1" bestFit="1" customWidth="1"/>
    <col min="11" max="11" width="10.00390625" style="1" bestFit="1" customWidth="1"/>
    <col min="12" max="16384" width="9.140625" style="1" customWidth="1"/>
  </cols>
  <sheetData>
    <row r="1" spans="2:3" ht="25.5" customHeight="1">
      <c r="B1" s="49" t="s">
        <v>200</v>
      </c>
      <c r="C1" s="32"/>
    </row>
    <row r="3" spans="2:8" ht="11.25">
      <c r="B3" s="357"/>
      <c r="C3" s="359" t="s">
        <v>115</v>
      </c>
      <c r="D3" s="360"/>
      <c r="E3" s="361"/>
      <c r="F3" s="362" t="s">
        <v>6</v>
      </c>
      <c r="G3" s="362"/>
      <c r="H3" s="362"/>
    </row>
    <row r="4" spans="2:8" ht="22.5">
      <c r="B4" s="358"/>
      <c r="C4" s="125">
        <v>2000</v>
      </c>
      <c r="D4" s="126">
        <v>2010</v>
      </c>
      <c r="E4" s="129" t="s">
        <v>50</v>
      </c>
      <c r="F4" s="127">
        <v>2000</v>
      </c>
      <c r="G4" s="127">
        <v>2010</v>
      </c>
      <c r="H4" s="128" t="s">
        <v>50</v>
      </c>
    </row>
    <row r="5" spans="2:8" ht="12.75">
      <c r="B5" s="50" t="s">
        <v>3</v>
      </c>
      <c r="C5" s="276" t="s">
        <v>5</v>
      </c>
      <c r="D5" s="277" t="s">
        <v>5</v>
      </c>
      <c r="E5" s="285" t="s">
        <v>5</v>
      </c>
      <c r="F5" s="278">
        <v>74240</v>
      </c>
      <c r="G5" s="278">
        <v>56850</v>
      </c>
      <c r="H5" s="289">
        <f>(G5-F5)/F5*100</f>
        <v>-23.424030172413794</v>
      </c>
    </row>
    <row r="6" spans="2:8" ht="12.75">
      <c r="B6" s="51" t="s">
        <v>56</v>
      </c>
      <c r="C6" s="217">
        <v>156850</v>
      </c>
      <c r="D6" s="216">
        <v>141530</v>
      </c>
      <c r="E6" s="286">
        <f>(D6-C6)/C6*100</f>
        <v>-9.7672935926044</v>
      </c>
      <c r="F6" s="279">
        <v>71650</v>
      </c>
      <c r="G6" s="279">
        <v>53580</v>
      </c>
      <c r="H6" s="289">
        <f>(G6-F6)/F6*100</f>
        <v>-25.219818562456386</v>
      </c>
    </row>
    <row r="7" spans="2:8" ht="12.75">
      <c r="B7" s="50" t="s">
        <v>54</v>
      </c>
      <c r="C7" s="219">
        <v>132820</v>
      </c>
      <c r="D7" s="218">
        <v>119830</v>
      </c>
      <c r="E7" s="286">
        <f>(D7-C7)/C7*100</f>
        <v>-9.780153591326608</v>
      </c>
      <c r="F7" s="278">
        <v>56170</v>
      </c>
      <c r="G7" s="278">
        <v>38920</v>
      </c>
      <c r="H7" s="289">
        <f>(G7-F7)/F7*100</f>
        <v>-30.71034359978636</v>
      </c>
    </row>
    <row r="8" spans="2:8" ht="12.75">
      <c r="B8" s="50" t="s">
        <v>55</v>
      </c>
      <c r="C8" s="219">
        <v>24030</v>
      </c>
      <c r="D8" s="218">
        <v>21700</v>
      </c>
      <c r="E8" s="286">
        <f>(D8-C8)/C8*100</f>
        <v>-9.696213066999585</v>
      </c>
      <c r="F8" s="278">
        <v>15470</v>
      </c>
      <c r="G8" s="278">
        <v>14660</v>
      </c>
      <c r="H8" s="289">
        <f>(G8-F8)/F8*100</f>
        <v>-5.235940530058177</v>
      </c>
    </row>
    <row r="9" spans="2:8" ht="12.75">
      <c r="B9" s="50" t="s">
        <v>57</v>
      </c>
      <c r="C9" s="276" t="s">
        <v>5</v>
      </c>
      <c r="D9" s="280" t="s">
        <v>5</v>
      </c>
      <c r="E9" s="287" t="s">
        <v>5</v>
      </c>
      <c r="F9" s="278">
        <v>2600</v>
      </c>
      <c r="G9" s="278">
        <v>3270</v>
      </c>
      <c r="H9" s="289">
        <f>(G9-F9)/F9*100</f>
        <v>25.769230769230766</v>
      </c>
    </row>
    <row r="10" spans="2:8" ht="12.75">
      <c r="B10" s="52" t="s">
        <v>4</v>
      </c>
      <c r="C10" s="282" t="s">
        <v>5</v>
      </c>
      <c r="D10" s="283" t="s">
        <v>5</v>
      </c>
      <c r="E10" s="288" t="s">
        <v>5</v>
      </c>
      <c r="F10" s="284" t="s">
        <v>60</v>
      </c>
      <c r="G10" s="284">
        <v>930</v>
      </c>
      <c r="H10" s="290" t="s">
        <v>60</v>
      </c>
    </row>
    <row r="12" ht="11.25">
      <c r="B12" s="1" t="s">
        <v>166</v>
      </c>
    </row>
    <row r="14" ht="11.25">
      <c r="B14" s="2"/>
    </row>
    <row r="15" ht="11.25">
      <c r="J15" s="2"/>
    </row>
    <row r="16" ht="11.25">
      <c r="A16" s="86"/>
    </row>
    <row r="17" ht="11.25">
      <c r="A17" s="86"/>
    </row>
    <row r="18" spans="1:6" ht="11.25">
      <c r="A18" s="86"/>
      <c r="C18" s="3"/>
      <c r="D18" s="3"/>
      <c r="E18" s="87">
        <v>2000</v>
      </c>
      <c r="F18" s="87">
        <v>2010</v>
      </c>
    </row>
    <row r="19" spans="1:6" ht="11.25">
      <c r="A19" s="86"/>
      <c r="C19" s="84" t="s">
        <v>110</v>
      </c>
      <c r="D19" s="3"/>
      <c r="E19" s="141">
        <v>35380</v>
      </c>
      <c r="F19" s="142">
        <v>21340</v>
      </c>
    </row>
    <row r="20" spans="1:6" ht="11.25">
      <c r="A20" s="85"/>
      <c r="C20" s="84" t="s">
        <v>111</v>
      </c>
      <c r="D20" s="3"/>
      <c r="E20" s="141">
        <v>2510</v>
      </c>
      <c r="F20" s="142">
        <v>2840</v>
      </c>
    </row>
    <row r="21" ht="11.25">
      <c r="A21" s="85"/>
    </row>
    <row r="22" ht="11.25">
      <c r="A22" s="86"/>
    </row>
    <row r="23" ht="11.25">
      <c r="A23" s="86"/>
    </row>
    <row r="24" spans="1:2" ht="12.75">
      <c r="A24" s="86"/>
      <c r="B24" s="49" t="s">
        <v>201</v>
      </c>
    </row>
    <row r="25" spans="1:2" ht="11.25">
      <c r="A25" s="86"/>
      <c r="B25" s="1" t="s">
        <v>51</v>
      </c>
    </row>
    <row r="26" ht="11.25">
      <c r="A26" s="86"/>
    </row>
    <row r="27" ht="11.25">
      <c r="A27" s="85"/>
    </row>
    <row r="28" ht="11.25">
      <c r="A28" s="86"/>
    </row>
    <row r="57" ht="11.25">
      <c r="B57" s="100" t="s">
        <v>121</v>
      </c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6"/>
  <sheetViews>
    <sheetView showGridLines="0" zoomScalePageLayoutView="0" workbookViewId="0" topLeftCell="A1">
      <selection activeCell="I27" sqref="I27"/>
    </sheetView>
  </sheetViews>
  <sheetFormatPr defaultColWidth="9.140625" defaultRowHeight="12.75"/>
  <cols>
    <col min="2" max="2" width="44.28125" style="0" customWidth="1"/>
    <col min="3" max="7" width="12.8515625" style="0" customWidth="1"/>
  </cols>
  <sheetData>
    <row r="1" ht="12.75">
      <c r="B1" s="79"/>
    </row>
    <row r="2" ht="12.75">
      <c r="B2" s="49" t="s">
        <v>223</v>
      </c>
    </row>
    <row r="3" ht="12.75">
      <c r="B3" s="79"/>
    </row>
    <row r="4" spans="2:7" ht="25.5" customHeight="1">
      <c r="B4" s="89"/>
      <c r="C4" s="139" t="s">
        <v>0</v>
      </c>
      <c r="D4" s="363" t="s">
        <v>112</v>
      </c>
      <c r="E4" s="364"/>
      <c r="F4" s="363" t="s">
        <v>113</v>
      </c>
      <c r="G4" s="365"/>
    </row>
    <row r="5" spans="2:7" ht="25.5">
      <c r="B5" s="90"/>
      <c r="C5" s="132" t="s">
        <v>127</v>
      </c>
      <c r="D5" s="132" t="s">
        <v>127</v>
      </c>
      <c r="E5" s="132" t="s">
        <v>128</v>
      </c>
      <c r="F5" s="132" t="s">
        <v>127</v>
      </c>
      <c r="G5" s="153" t="s">
        <v>128</v>
      </c>
    </row>
    <row r="6" spans="2:7" ht="13.5">
      <c r="B6" s="184" t="s">
        <v>177</v>
      </c>
      <c r="C6" s="291">
        <v>3066320</v>
      </c>
      <c r="D6" s="291">
        <v>1748840</v>
      </c>
      <c r="E6" s="295">
        <v>57.033838607842625</v>
      </c>
      <c r="F6" s="291">
        <v>1317480</v>
      </c>
      <c r="G6" s="222">
        <v>42.966161392157375</v>
      </c>
    </row>
    <row r="7" spans="2:7" ht="13.5">
      <c r="B7" s="183" t="s">
        <v>181</v>
      </c>
      <c r="C7" s="292">
        <v>94840</v>
      </c>
      <c r="D7" s="292">
        <v>50610</v>
      </c>
      <c r="E7" s="296">
        <v>53.363559679460145</v>
      </c>
      <c r="F7" s="292">
        <v>44230</v>
      </c>
      <c r="G7" s="299">
        <v>46.636440320539855</v>
      </c>
    </row>
    <row r="8" spans="2:7" ht="13.5">
      <c r="B8" s="181" t="s">
        <v>182</v>
      </c>
      <c r="C8" s="293">
        <v>789860</v>
      </c>
      <c r="D8" s="293">
        <v>453720</v>
      </c>
      <c r="E8" s="297">
        <v>57.44309118071557</v>
      </c>
      <c r="F8" s="293">
        <v>336140</v>
      </c>
      <c r="G8" s="240">
        <v>42.55690881928443</v>
      </c>
    </row>
    <row r="9" spans="2:7" ht="13.5">
      <c r="B9" s="181" t="s">
        <v>183</v>
      </c>
      <c r="C9" s="293">
        <v>502800</v>
      </c>
      <c r="D9" s="293">
        <v>272300</v>
      </c>
      <c r="E9" s="297">
        <v>54.15672235481305</v>
      </c>
      <c r="F9" s="293">
        <v>230500</v>
      </c>
      <c r="G9" s="240">
        <v>45.84327764518695</v>
      </c>
    </row>
    <row r="10" spans="2:7" ht="13.5">
      <c r="B10" s="181" t="s">
        <v>184</v>
      </c>
      <c r="C10" s="293">
        <v>545800</v>
      </c>
      <c r="D10" s="293">
        <v>321830</v>
      </c>
      <c r="E10" s="297">
        <v>58.96482227922316</v>
      </c>
      <c r="F10" s="293">
        <v>223970</v>
      </c>
      <c r="G10" s="240">
        <v>41.03517772077684</v>
      </c>
    </row>
    <row r="11" spans="2:7" ht="13.5">
      <c r="B11" s="181" t="s">
        <v>185</v>
      </c>
      <c r="C11" s="293">
        <v>655380</v>
      </c>
      <c r="D11" s="293">
        <v>396970</v>
      </c>
      <c r="E11" s="297">
        <v>60.570966462205135</v>
      </c>
      <c r="F11" s="293">
        <v>258410</v>
      </c>
      <c r="G11" s="240">
        <v>39.429033537794865</v>
      </c>
    </row>
    <row r="12" spans="2:7" ht="13.5">
      <c r="B12" s="181" t="s">
        <v>186</v>
      </c>
      <c r="C12" s="293">
        <v>261230</v>
      </c>
      <c r="D12" s="293">
        <v>146020</v>
      </c>
      <c r="E12" s="297">
        <v>55.89710217050109</v>
      </c>
      <c r="F12" s="293">
        <v>115210</v>
      </c>
      <c r="G12" s="240">
        <v>44.10289782949891</v>
      </c>
    </row>
    <row r="13" spans="2:7" ht="13.5">
      <c r="B13" s="181" t="s">
        <v>187</v>
      </c>
      <c r="C13" s="293">
        <v>106400</v>
      </c>
      <c r="D13" s="293">
        <v>51420</v>
      </c>
      <c r="E13" s="297">
        <v>48.32706766917293</v>
      </c>
      <c r="F13" s="293">
        <v>54980</v>
      </c>
      <c r="G13" s="240">
        <v>51.672932330827074</v>
      </c>
    </row>
    <row r="14" spans="2:7" ht="13.5">
      <c r="B14" s="182" t="s">
        <v>188</v>
      </c>
      <c r="C14" s="294">
        <v>110000</v>
      </c>
      <c r="D14" s="294">
        <v>55960</v>
      </c>
      <c r="E14" s="298">
        <v>50.87272727272727</v>
      </c>
      <c r="F14" s="294">
        <v>54050</v>
      </c>
      <c r="G14" s="241">
        <v>49.13636363636364</v>
      </c>
    </row>
    <row r="15" spans="5:7" ht="12.75">
      <c r="E15" s="91"/>
      <c r="G15" s="91"/>
    </row>
    <row r="16" ht="12.75">
      <c r="B16" s="88" t="s">
        <v>174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COYETTE Catherine (ESTAT)</cp:lastModifiedBy>
  <cp:lastPrinted>2012-09-28T13:20:04Z</cp:lastPrinted>
  <dcterms:created xsi:type="dcterms:W3CDTF">1996-10-14T23:33:28Z</dcterms:created>
  <dcterms:modified xsi:type="dcterms:W3CDTF">2013-02-05T10:32:54Z</dcterms:modified>
  <cp:category/>
  <cp:version/>
  <cp:contentType/>
  <cp:contentStatus/>
</cp:coreProperties>
</file>