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3785" windowHeight="11970" tabRatio="864" activeTab="5"/>
  </bookViews>
  <sheets>
    <sheet name="Table 1" sheetId="1" r:id="rId1"/>
    <sheet name="Figure 1" sheetId="2" r:id="rId2"/>
    <sheet name="Table 2" sheetId="3" r:id="rId3"/>
    <sheet name="Figures 2 &amp; 3" sheetId="4" r:id="rId4"/>
    <sheet name="Figure 4 - Table 3" sheetId="5" r:id="rId5"/>
    <sheet name="Table 4 - Figure 5" sheetId="6" r:id="rId6"/>
    <sheet name="Table 5 - Figure 6" sheetId="7" r:id="rId7"/>
    <sheet name="Table 6" sheetId="8" r:id="rId8"/>
    <sheet name="Table 7" sheetId="9" r:id="rId9"/>
    <sheet name="Table 8" sheetId="10" r:id="rId10"/>
    <sheet name="Table 9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<sst xmlns="http://schemas.openxmlformats.org/spreadsheetml/2006/main" count="273" uniqueCount="199">
  <si>
    <t>Total</t>
  </si>
  <si>
    <t xml:space="preserve">ha: Utilised agricultural area </t>
  </si>
  <si>
    <t>LSU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</si>
  <si>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</si>
  <si>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</si>
  <si>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</si>
  <si>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</si>
  <si>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</si>
  <si>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</si>
  <si>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</si>
  <si>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</si>
  <si>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</si>
  <si>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</si>
  <si>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</si>
  <si>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</si>
  <si>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</si>
  <si>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</si>
  <si>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</si>
  <si>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</si>
  <si>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</si>
  <si>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</si>
  <si>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</si>
  <si>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</si>
  <si>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</si>
  <si>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</si>
  <si>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</si>
  <si>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</si>
  <si>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</si>
  <si>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</si>
  <si>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</si>
  <si>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</si>
  <si>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</si>
  <si>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</si>
  <si>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</si>
  <si>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</si>
  <si>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</si>
  <si>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</si>
  <si>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</si>
  <si>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</si>
  <si>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</si>
  <si>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</si>
  <si>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</si>
  <si>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</si>
  <si>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</si>
  <si>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</si>
  <si>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</si>
  <si>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</si>
  <si>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</si>
  <si>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</si>
  <si>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>F_LSU_NEW_DY</t>
  </si>
  <si>
    <t>F_LF_SE_DY 2000, 2010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</si>
  <si>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</si>
  <si>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</si>
  <si>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</si>
  <si>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</si>
  <si>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</si>
  <si>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</si>
  <si>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</si>
  <si>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</si>
  <si>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 xml:space="preserve">General field cropping </t>
  </si>
  <si>
    <t xml:space="preserve">Specialist dairying </t>
  </si>
  <si>
    <t>% of UAA</t>
  </si>
  <si>
    <t>Livestock units (LSU) size classes</t>
  </si>
  <si>
    <t>Places</t>
  </si>
  <si>
    <t>Other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</si>
  <si>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</si>
  <si>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</si>
  <si>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</si>
  <si>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>Source:</t>
    </r>
    <r>
      <rPr>
        <sz val="8"/>
        <rFont val="Arial"/>
        <family val="2"/>
      </rPr>
      <t xml:space="preserve"> Eurostat, FSS 2000 and 2010.</t>
    </r>
  </si>
  <si>
    <t>change 2010/2000 (%)</t>
  </si>
  <si>
    <t>DY#HOLD$HOLD</t>
  </si>
  <si>
    <t>DY#AGRAREA$HA</t>
  </si>
  <si>
    <t>DY#C_LIVESTOCK$LSU</t>
  </si>
  <si>
    <t>DY#OGA_F_1_EQ_Y$HOLD</t>
  </si>
  <si>
    <t>DY#OGA_F_1_EQ_Y$HA</t>
  </si>
  <si>
    <t>DY#OGA_F_1_EQ_Y$LSU</t>
  </si>
  <si>
    <t>Holdings with other gainful activity</t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</si>
  <si>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</si>
  <si>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</si>
  <si>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</si>
  <si>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</si>
  <si>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</si>
  <si>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</si>
  <si>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</si>
  <si>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</si>
  <si>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</si>
  <si>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</si>
  <si>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</si>
  <si>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</si>
  <si>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</si>
  <si>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</si>
  <si>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</si>
  <si>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</si>
  <si>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</si>
  <si>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</si>
  <si>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</si>
  <si>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</si>
  <si>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</si>
  <si>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</si>
  <si>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</si>
  <si>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>Male holder</t>
  </si>
  <si>
    <t>Female holder</t>
  </si>
  <si>
    <t>Farming by owner</t>
  </si>
  <si>
    <t>Shared farming or other modes</t>
  </si>
  <si>
    <t>Farming by tenant</t>
  </si>
  <si>
    <t>Holding with cattle</t>
  </si>
  <si>
    <t>Persons</t>
  </si>
  <si>
    <t>Cattle</t>
  </si>
  <si>
    <t>Pigs</t>
  </si>
  <si>
    <t>Poultry</t>
  </si>
  <si>
    <t>Sheep</t>
  </si>
  <si>
    <t>Goat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</si>
  <si>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</si>
  <si>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</si>
  <si>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</si>
  <si>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</si>
  <si>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</si>
  <si>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</si>
  <si>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</si>
  <si>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</si>
  <si>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</si>
  <si>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</si>
  <si>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</si>
  <si>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</si>
  <si>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</si>
  <si>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</si>
  <si>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</si>
  <si>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</si>
  <si>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</si>
  <si>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</si>
  <si>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</si>
  <si>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</si>
  <si>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</si>
  <si>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</si>
  <si>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</si>
  <si>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Forestry-work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</si>
  <si>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</si>
  <si>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</si>
  <si>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</si>
  <si>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</si>
  <si>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</si>
  <si>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</si>
  <si>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</si>
  <si>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</si>
  <si>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</si>
  <si>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</si>
  <si>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</si>
  <si>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</si>
  <si>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</si>
  <si>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</si>
  <si>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</si>
  <si>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</si>
  <si>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t xml:space="preserve">Goat </t>
  </si>
  <si>
    <t xml:space="preserve">Pigs </t>
  </si>
  <si>
    <t xml:space="preserve">Poultry </t>
  </si>
  <si>
    <t xml:space="preserve">Other 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</si>
  <si>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</si>
  <si>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</si>
  <si>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</si>
  <si>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>Estonia</t>
  </si>
  <si>
    <t>2003</t>
  </si>
  <si>
    <t xml:space="preserve">Non-classified holdings </t>
  </si>
  <si>
    <t xml:space="preserve">Specialist cereals, oilseed and protein crops </t>
  </si>
  <si>
    <t>Sheep, goats and other grazing livestock</t>
  </si>
  <si>
    <t xml:space="preserve">Various crops and livestock combined </t>
  </si>
  <si>
    <t>Specialist cereals, oilseed and protein crops</t>
  </si>
  <si>
    <t xml:space="preserve">Specialist pigs </t>
  </si>
  <si>
    <t>General field cropping</t>
  </si>
  <si>
    <t>Field crops-grazing livestock combined</t>
  </si>
  <si>
    <t>Other horticulture</t>
  </si>
  <si>
    <t>Figure 4: Utilised Agricultural Area by land use, Eesti, 2003 and 2010</t>
  </si>
  <si>
    <t>N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</si>
  <si>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datacode: </t>
    </r>
    <r>
      <rPr>
        <sz val="8"/>
        <color indexed="62"/>
        <rFont val="Arial"/>
        <family val="2"/>
      </rPr>
      <t>ef_mptenure</t>
    </r>
    <r>
      <rPr>
        <sz val="8"/>
        <rFont val="Arial"/>
        <family val="2"/>
      </rPr>
      <t>).</t>
    </r>
  </si>
  <si>
    <t>Table 2: Economic size of the farm by standard output size classes, Estonia, 2007 and 2010</t>
  </si>
  <si>
    <t>Figure 1: Number of holdings and Utilised Agriculture Area (UAA) by UAA size classes, Estonia, 2010</t>
  </si>
  <si>
    <t>Table 1: Farm Structure, key indicators, Estonia, 2003 and 2010</t>
  </si>
  <si>
    <t>Figure 3: Standard output by main type of farming, Estonia, 2010</t>
  </si>
  <si>
    <t>Figure 2: Number of holdings by main type of farming, Estonia, 2010</t>
  </si>
  <si>
    <t>Table 3: Utilised Agricultural Area by land use, Estonia, 2003 and 2010</t>
  </si>
  <si>
    <t xml:space="preserve">Table 4: Number of holdings with livestock by LSU size class, Estonia, 2003 and 2010 </t>
  </si>
  <si>
    <t xml:space="preserve">Figure 5: Livestock by main types, Estonia, 2003 and 2010 </t>
  </si>
  <si>
    <t>Table 5: Agricultural labour force, Estonia, 2003 and 2010</t>
  </si>
  <si>
    <t>Table 6:  Utilised agricultural area by type of tenure, by NUTS 2 regions, Estonia, 2010</t>
  </si>
  <si>
    <r>
      <t xml:space="preserve">Source: </t>
    </r>
    <r>
      <rPr>
        <sz val="8"/>
        <color indexed="8"/>
        <rFont val="Arial"/>
        <family val="2"/>
      </rPr>
      <t xml:space="preserve">Eurostat, FSS, 2000 and 2010 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</si>
  <si>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 xml:space="preserve">ef_kvaareg and </t>
    </r>
    <r>
      <rPr>
        <sz val="8"/>
        <rFont val="Arial"/>
        <family val="2"/>
      </rPr>
      <t>ef_ov_kvaa</t>
    </r>
    <r>
      <rPr>
        <sz val="8"/>
        <rFont val="Arial"/>
        <family val="2"/>
      </rPr>
      <t>).</t>
    </r>
  </si>
  <si>
    <t>Figure 6: Sole holders by gender, Estonia, 2003 and 2010</t>
  </si>
  <si>
    <t>Change 
(%)</t>
  </si>
  <si>
    <t>Table 7: Number of holdings with cattle and places by type of animal housing, Estonia, 2010</t>
  </si>
  <si>
    <t>Table 8: Number of holdings by other gainful activities, by NUTS 2 regions, Estonia, 2010</t>
  </si>
  <si>
    <t>Table 9: Organic farming, number of holdings and utilised agricultural area, Estonia, 2010</t>
  </si>
  <si>
    <t xml:space="preserve">0-&lt;2 000 </t>
  </si>
  <si>
    <t xml:space="preserve">           Fallow land - total</t>
  </si>
  <si>
    <t>Other housing</t>
  </si>
  <si>
    <t>Contractual agricultural</t>
  </si>
  <si>
    <t>Contractual non-agricultural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</si>
  <si>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</t>
    </r>
  </si>
  <si>
    <t>Total number of holdings</t>
  </si>
  <si>
    <t>100 - &lt; 250 LSU</t>
  </si>
  <si>
    <t>&gt;= 250 LSU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</si>
</sst>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"/>
    <numFmt numFmtId="188" formatCode="0.000000"/>
    <numFmt numFmtId="189" formatCode="0.00000"/>
    <numFmt numFmtId="190" formatCode="#,##0.0_i"/>
    <numFmt numFmtId="191" formatCode="#,##0_i"/>
    <numFmt numFmtId="192" formatCode="#,##0.00_i"/>
    <numFmt numFmtId="193" formatCode="#,##0.000_i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/>
      <right/>
      <top/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/>
      <top style="thin">
        <color theme="8"/>
      </top>
      <bottom style="thin"/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/>
      <top/>
      <bottom style="thin">
        <color theme="8"/>
      </bottom>
    </border>
    <border>
      <left style="thin">
        <color theme="8"/>
      </left>
      <right style="thin">
        <color theme="0" tint="-0.24993999302387238"/>
      </right>
      <top/>
      <bottom style="thin">
        <color theme="8"/>
      </bottom>
    </border>
    <border>
      <left style="thin">
        <color theme="8"/>
      </left>
      <right style="thin">
        <color theme="0" tint="-0.2499399930238723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0" tint="-0.24993999302387238"/>
      </right>
      <top style="thin">
        <color theme="8"/>
      </top>
      <bottom style="thin"/>
    </border>
    <border>
      <left>
        <color indexed="63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/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>
        <color indexed="63"/>
      </top>
      <bottom style="thin">
        <color theme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8"/>
      </left>
      <right/>
      <top style="thin"/>
      <bottom>
        <color indexed="63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 style="thin">
        <color theme="8"/>
      </right>
      <top/>
      <bottom/>
    </border>
    <border>
      <left/>
      <right style="thin">
        <color theme="0" tint="-0.24993999302387238"/>
      </right>
      <top style="thin"/>
      <bottom/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1"/>
      </bottom>
    </border>
    <border>
      <left style="thin">
        <color theme="8"/>
      </left>
      <right/>
      <top/>
      <bottom style="thin">
        <color theme="0" tint="-0.4999699890613556"/>
      </bottom>
    </border>
    <border>
      <left style="thin">
        <color theme="8"/>
      </left>
      <right style="thin">
        <color theme="8"/>
      </right>
      <top style="thin"/>
      <bottom/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8"/>
      </left>
      <right/>
      <top style="thin">
        <color theme="1"/>
      </top>
      <bottom style="thin">
        <color theme="1"/>
      </bottom>
    </border>
    <border>
      <left style="thin">
        <color theme="8"/>
      </left>
      <right/>
      <top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8"/>
      </left>
      <right style="thin">
        <color theme="8"/>
      </right>
      <top style="thin">
        <color indexed="8"/>
      </top>
      <bottom style="hair">
        <color rgb="FFC0C0C0"/>
      </bottom>
    </border>
    <border>
      <left style="thin">
        <color theme="8"/>
      </left>
      <right>
        <color indexed="63"/>
      </right>
      <top style="thin">
        <color indexed="8"/>
      </top>
      <bottom style="hair">
        <color rgb="FFC0C0C0"/>
      </bottom>
    </border>
    <border>
      <left style="thin">
        <color theme="8"/>
      </left>
      <right style="thin">
        <color theme="8"/>
      </right>
      <top style="hair">
        <color rgb="FFC0C0C0"/>
      </top>
      <bottom style="hair">
        <color rgb="FFC0C0C0"/>
      </bottom>
    </border>
    <border>
      <left style="thin">
        <color theme="8"/>
      </left>
      <right/>
      <top style="hair">
        <color rgb="FFC0C0C0"/>
      </top>
      <bottom style="hair">
        <color rgb="FFC0C0C0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8"/>
      </left>
      <right/>
      <top style="hair">
        <color rgb="FFC0C0C0"/>
      </top>
      <bottom>
        <color indexed="63"/>
      </bottom>
    </border>
    <border>
      <left style="thin">
        <color theme="8"/>
      </left>
      <right style="thin">
        <color theme="8"/>
      </right>
      <top style="hair">
        <color rgb="FFC0C0C0"/>
      </top>
      <bottom>
        <color indexed="63"/>
      </bottom>
    </border>
    <border>
      <left style="thin">
        <color theme="8"/>
      </left>
      <right style="thin">
        <color theme="8"/>
      </right>
      <top style="hair">
        <color rgb="FFC0C0C0"/>
      </top>
      <bottom style="thin">
        <color rgb="FF000000"/>
      </bottom>
    </border>
    <border>
      <left style="thin">
        <color theme="8"/>
      </left>
      <right/>
      <top style="hair">
        <color rgb="FFC0C0C0"/>
      </top>
      <bottom style="thin">
        <color rgb="FF000000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/>
      <bottom style="thin"/>
    </border>
    <border>
      <left/>
      <right/>
      <top style="thin">
        <color theme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rgb="FFC0C0C0"/>
      </bottom>
    </border>
    <border>
      <left>
        <color indexed="63"/>
      </left>
      <right/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theme="0" tint="-0.24993999302387238"/>
      </left>
      <right/>
      <top style="thin"/>
      <bottom style="thin">
        <color theme="8"/>
      </bottom>
    </border>
    <border>
      <left>
        <color indexed="63"/>
      </left>
      <right style="thin">
        <color theme="8"/>
      </right>
      <top style="thin"/>
      <bottom/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190" fontId="11" fillId="0" borderId="0" applyFill="0" applyBorder="0" applyProtection="0">
      <alignment horizontal="right"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9" fontId="2" fillId="0" borderId="0" xfId="65" applyFont="1" applyFill="1" applyBorder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0" xfId="57">
      <alignment/>
      <protection/>
    </xf>
    <xf numFmtId="3" fontId="5" fillId="0" borderId="0" xfId="57" applyNumberFormat="1">
      <alignment/>
      <protection/>
    </xf>
    <xf numFmtId="0" fontId="53" fillId="0" borderId="0" xfId="0" applyFont="1" applyAlignment="1">
      <alignment horizontal="left" readingOrder="1"/>
    </xf>
    <xf numFmtId="0" fontId="54" fillId="0" borderId="0" xfId="0" applyFont="1" applyBorder="1" applyAlignment="1">
      <alignment/>
    </xf>
    <xf numFmtId="0" fontId="7" fillId="0" borderId="0" xfId="60" applyFont="1" applyBorder="1" applyAlignment="1">
      <alignment vertical="center"/>
      <protection/>
    </xf>
    <xf numFmtId="0" fontId="55" fillId="23" borderId="10" xfId="61" applyFont="1" applyFill="1" applyBorder="1">
      <alignment/>
      <protection/>
    </xf>
    <xf numFmtId="0" fontId="56" fillId="0" borderId="0" xfId="61" applyFont="1" applyFill="1" applyBorder="1">
      <alignment/>
      <protection/>
    </xf>
    <xf numFmtId="0" fontId="56" fillId="23" borderId="11" xfId="61" applyFont="1" applyFill="1" applyBorder="1">
      <alignment/>
      <protection/>
    </xf>
    <xf numFmtId="0" fontId="56" fillId="25" borderId="12" xfId="61" applyFont="1" applyFill="1" applyBorder="1">
      <alignment/>
      <protection/>
    </xf>
    <xf numFmtId="0" fontId="56" fillId="0" borderId="13" xfId="61" applyFont="1" applyFill="1" applyBorder="1">
      <alignment/>
      <protection/>
    </xf>
    <xf numFmtId="0" fontId="56" fillId="0" borderId="14" xfId="61" applyFont="1" applyFill="1" applyBorder="1">
      <alignment/>
      <protection/>
    </xf>
    <xf numFmtId="0" fontId="57" fillId="0" borderId="0" xfId="61" applyFont="1" applyBorder="1">
      <alignment/>
      <protection/>
    </xf>
    <xf numFmtId="0" fontId="56" fillId="0" borderId="0" xfId="61" applyFont="1" applyBorder="1">
      <alignment/>
      <protection/>
    </xf>
    <xf numFmtId="0" fontId="3" fillId="0" borderId="0" xfId="60" applyFont="1">
      <alignment/>
      <protection/>
    </xf>
    <xf numFmtId="0" fontId="2" fillId="0" borderId="0" xfId="60" applyFont="1">
      <alignment/>
      <protection/>
    </xf>
    <xf numFmtId="10" fontId="2" fillId="0" borderId="0" xfId="60" applyNumberFormat="1" applyFont="1">
      <alignment/>
      <protection/>
    </xf>
    <xf numFmtId="0" fontId="4" fillId="0" borderId="0" xfId="60" applyFont="1" applyAlignment="1">
      <alignment horizontal="center"/>
      <protection/>
    </xf>
    <xf numFmtId="0" fontId="53" fillId="0" borderId="0" xfId="60" applyFont="1">
      <alignment/>
      <protection/>
    </xf>
    <xf numFmtId="0" fontId="58" fillId="0" borderId="0" xfId="60" applyFont="1">
      <alignment/>
      <protection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55" fillId="0" borderId="0" xfId="61" applyFont="1" applyBorder="1">
      <alignment/>
      <protection/>
    </xf>
    <xf numFmtId="0" fontId="0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7" fillId="0" borderId="0" xfId="60" applyFont="1">
      <alignment/>
      <protection/>
    </xf>
    <xf numFmtId="0" fontId="4" fillId="0" borderId="0" xfId="60" applyFont="1">
      <alignment/>
      <protection/>
    </xf>
    <xf numFmtId="0" fontId="2" fillId="0" borderId="0" xfId="61" applyFont="1">
      <alignment/>
      <protection/>
    </xf>
    <xf numFmtId="0" fontId="8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7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51" fillId="0" borderId="0" xfId="61" applyFont="1">
      <alignment/>
      <protection/>
    </xf>
    <xf numFmtId="0" fontId="34" fillId="0" borderId="0" xfId="61">
      <alignment/>
      <protection/>
    </xf>
    <xf numFmtId="0" fontId="55" fillId="23" borderId="19" xfId="61" applyFont="1" applyFill="1" applyBorder="1" applyAlignment="1">
      <alignment horizontal="center" vertical="center"/>
      <protection/>
    </xf>
    <xf numFmtId="0" fontId="2" fillId="0" borderId="18" xfId="57" applyFont="1" applyBorder="1">
      <alignment/>
      <protection/>
    </xf>
    <xf numFmtId="1" fontId="2" fillId="0" borderId="18" xfId="57" applyNumberFormat="1" applyFont="1" applyBorder="1" applyAlignment="1">
      <alignment horizontal="right"/>
      <protection/>
    </xf>
    <xf numFmtId="0" fontId="2" fillId="0" borderId="13" xfId="57" applyFont="1" applyBorder="1">
      <alignment/>
      <protection/>
    </xf>
    <xf numFmtId="1" fontId="2" fillId="0" borderId="13" xfId="57" applyNumberFormat="1" applyFont="1" applyBorder="1" applyAlignment="1">
      <alignment horizontal="right"/>
      <protection/>
    </xf>
    <xf numFmtId="0" fontId="2" fillId="0" borderId="20" xfId="57" applyFont="1" applyBorder="1">
      <alignment/>
      <protection/>
    </xf>
    <xf numFmtId="178" fontId="2" fillId="0" borderId="20" xfId="57" applyNumberFormat="1" applyFont="1" applyBorder="1">
      <alignment/>
      <protection/>
    </xf>
    <xf numFmtId="0" fontId="2" fillId="0" borderId="21" xfId="57" applyFont="1" applyBorder="1">
      <alignment/>
      <protection/>
    </xf>
    <xf numFmtId="178" fontId="2" fillId="0" borderId="21" xfId="57" applyNumberFormat="1" applyFont="1" applyBorder="1">
      <alignment/>
      <protection/>
    </xf>
    <xf numFmtId="0" fontId="2" fillId="0" borderId="14" xfId="57" applyFont="1" applyBorder="1">
      <alignment/>
      <protection/>
    </xf>
    <xf numFmtId="1" fontId="2" fillId="0" borderId="14" xfId="57" applyNumberFormat="1" applyFont="1" applyBorder="1">
      <alignment/>
      <protection/>
    </xf>
    <xf numFmtId="0" fontId="2" fillId="25" borderId="12" xfId="60" applyNumberFormat="1" applyFont="1" applyFill="1" applyBorder="1" applyAlignment="1">
      <alignment/>
      <protection/>
    </xf>
    <xf numFmtId="3" fontId="2" fillId="0" borderId="22" xfId="60" applyNumberFormat="1" applyFont="1" applyFill="1" applyBorder="1" applyAlignment="1">
      <alignment/>
      <protection/>
    </xf>
    <xf numFmtId="178" fontId="2" fillId="0" borderId="23" xfId="60" applyNumberFormat="1" applyFont="1" applyFill="1" applyBorder="1" applyAlignment="1">
      <alignment horizontal="right" indent="1"/>
      <protection/>
    </xf>
    <xf numFmtId="178" fontId="2" fillId="0" borderId="14" xfId="60" applyNumberFormat="1" applyFont="1" applyFill="1" applyBorder="1" applyAlignment="1">
      <alignment horizontal="right" indent="1"/>
      <protection/>
    </xf>
    <xf numFmtId="3" fontId="2" fillId="0" borderId="24" xfId="60" applyNumberFormat="1" applyFont="1" applyFill="1" applyBorder="1" applyAlignment="1">
      <alignment/>
      <protection/>
    </xf>
    <xf numFmtId="0" fontId="2" fillId="0" borderId="24" xfId="60" applyFont="1" applyBorder="1">
      <alignment/>
      <protection/>
    </xf>
    <xf numFmtId="0" fontId="2" fillId="0" borderId="25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178" fontId="2" fillId="0" borderId="26" xfId="60" applyNumberFormat="1" applyFont="1" applyFill="1" applyBorder="1" applyAlignment="1">
      <alignment horizontal="right" indent="1"/>
      <protection/>
    </xf>
    <xf numFmtId="0" fontId="2" fillId="0" borderId="27" xfId="60" applyNumberFormat="1" applyFont="1" applyFill="1" applyBorder="1" applyAlignment="1">
      <alignment horizontal="left" indent="1"/>
      <protection/>
    </xf>
    <xf numFmtId="3" fontId="2" fillId="0" borderId="28" xfId="60" applyNumberFormat="1" applyFont="1" applyFill="1" applyBorder="1" applyAlignment="1">
      <alignment/>
      <protection/>
    </xf>
    <xf numFmtId="0" fontId="2" fillId="0" borderId="0" xfId="60" applyFont="1" applyFill="1">
      <alignment/>
      <protection/>
    </xf>
    <xf numFmtId="0" fontId="2" fillId="0" borderId="24" xfId="60" applyFont="1" applyFill="1" applyBorder="1">
      <alignment/>
      <protection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3" fontId="56" fillId="0" borderId="29" xfId="0" applyNumberFormat="1" applyFont="1" applyBorder="1" applyAlignment="1">
      <alignment/>
    </xf>
    <xf numFmtId="3" fontId="56" fillId="0" borderId="30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3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6" fillId="0" borderId="32" xfId="0" applyFont="1" applyBorder="1" applyAlignment="1">
      <alignment/>
    </xf>
    <xf numFmtId="0" fontId="56" fillId="0" borderId="33" xfId="0" applyFont="1" applyBorder="1" applyAlignment="1">
      <alignment/>
    </xf>
    <xf numFmtId="0" fontId="56" fillId="0" borderId="23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55" fillId="23" borderId="34" xfId="61" applyFont="1" applyFill="1" applyBorder="1" applyAlignment="1">
      <alignment horizontal="center" vertical="center" wrapText="1"/>
      <protection/>
    </xf>
    <xf numFmtId="0" fontId="55" fillId="23" borderId="35" xfId="0" applyFont="1" applyFill="1" applyBorder="1" applyAlignment="1">
      <alignment horizontal="center" vertical="center" wrapText="1"/>
    </xf>
    <xf numFmtId="0" fontId="55" fillId="25" borderId="36" xfId="0" applyFont="1" applyFill="1" applyBorder="1" applyAlignment="1">
      <alignment horizontal="center" vertical="center" wrapText="1"/>
    </xf>
    <xf numFmtId="0" fontId="4" fillId="25" borderId="37" xfId="57" applyNumberFormat="1" applyFont="1" applyFill="1" applyBorder="1" applyAlignment="1">
      <alignment horizontal="center" vertical="center"/>
      <protection/>
    </xf>
    <xf numFmtId="0" fontId="55" fillId="25" borderId="10" xfId="61" applyFont="1" applyFill="1" applyBorder="1" applyAlignment="1">
      <alignment horizontal="center" vertical="center" wrapText="1"/>
      <protection/>
    </xf>
    <xf numFmtId="0" fontId="55" fillId="25" borderId="11" xfId="61" applyFont="1" applyFill="1" applyBorder="1" applyAlignment="1">
      <alignment horizontal="center" vertical="center" wrapText="1"/>
      <protection/>
    </xf>
    <xf numFmtId="0" fontId="4" fillId="23" borderId="12" xfId="57" applyFont="1" applyFill="1" applyBorder="1" applyAlignment="1">
      <alignment horizontal="center" vertical="center"/>
      <protection/>
    </xf>
    <xf numFmtId="178" fontId="4" fillId="23" borderId="12" xfId="57" applyNumberFormat="1" applyFont="1" applyFill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2" fillId="0" borderId="38" xfId="60" applyFont="1" applyBorder="1">
      <alignment/>
      <protection/>
    </xf>
    <xf numFmtId="0" fontId="2" fillId="0" borderId="20" xfId="60" applyFont="1" applyBorder="1">
      <alignment/>
      <protection/>
    </xf>
    <xf numFmtId="0" fontId="2" fillId="0" borderId="21" xfId="60" applyFont="1" applyBorder="1">
      <alignment/>
      <protection/>
    </xf>
    <xf numFmtId="0" fontId="7" fillId="0" borderId="0" xfId="57" applyFont="1" applyAlignment="1">
      <alignment horizontal="left"/>
      <protection/>
    </xf>
    <xf numFmtId="0" fontId="4" fillId="23" borderId="39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/>
    </xf>
    <xf numFmtId="0" fontId="4" fillId="23" borderId="36" xfId="0" applyFont="1" applyFill="1" applyBorder="1" applyAlignment="1">
      <alignment horizontal="center" vertical="center"/>
    </xf>
    <xf numFmtId="0" fontId="4" fillId="23" borderId="22" xfId="0" applyFont="1" applyFill="1" applyBorder="1" applyAlignment="1">
      <alignment horizontal="center" vertical="center"/>
    </xf>
    <xf numFmtId="1" fontId="4" fillId="23" borderId="23" xfId="0" applyNumberFormat="1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 vertical="center"/>
    </xf>
    <xf numFmtId="0" fontId="4" fillId="23" borderId="22" xfId="0" applyFont="1" applyFill="1" applyBorder="1" applyAlignment="1">
      <alignment horizontal="center" vertical="center" wrapText="1"/>
    </xf>
    <xf numFmtId="0" fontId="4" fillId="23" borderId="23" xfId="0" applyFont="1" applyFill="1" applyBorder="1" applyAlignment="1">
      <alignment horizontal="center" vertical="center" wrapText="1"/>
    </xf>
    <xf numFmtId="0" fontId="55" fillId="23" borderId="40" xfId="0" applyFont="1" applyFill="1" applyBorder="1" applyAlignment="1">
      <alignment horizontal="center" vertical="center" wrapText="1"/>
    </xf>
    <xf numFmtId="0" fontId="55" fillId="23" borderId="40" xfId="0" applyFont="1" applyFill="1" applyBorder="1" applyAlignment="1">
      <alignment horizontal="center" vertical="center" wrapText="1"/>
    </xf>
    <xf numFmtId="0" fontId="4" fillId="25" borderId="41" xfId="60" applyFont="1" applyFill="1" applyBorder="1" applyAlignment="1">
      <alignment horizontal="center" vertical="center"/>
      <protection/>
    </xf>
    <xf numFmtId="0" fontId="4" fillId="25" borderId="42" xfId="60" applyFont="1" applyFill="1" applyBorder="1" applyAlignment="1">
      <alignment horizontal="center" vertical="center"/>
      <protection/>
    </xf>
    <xf numFmtId="0" fontId="59" fillId="0" borderId="0" xfId="61" applyFont="1" applyBorder="1">
      <alignment/>
      <protection/>
    </xf>
    <xf numFmtId="0" fontId="59" fillId="0" borderId="0" xfId="0" applyFont="1" applyAlignment="1">
      <alignment/>
    </xf>
    <xf numFmtId="0" fontId="4" fillId="23" borderId="10" xfId="57" applyFont="1" applyFill="1" applyBorder="1" applyAlignment="1">
      <alignment horizontal="center" vertical="center"/>
      <protection/>
    </xf>
    <xf numFmtId="178" fontId="4" fillId="23" borderId="10" xfId="57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3" fontId="2" fillId="0" borderId="0" xfId="65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43" xfId="60" applyFont="1" applyBorder="1">
      <alignment/>
      <protection/>
    </xf>
    <xf numFmtId="178" fontId="2" fillId="0" borderId="32" xfId="60" applyNumberFormat="1" applyFont="1" applyFill="1" applyBorder="1" applyAlignment="1">
      <alignment horizontal="right" indent="1"/>
      <protection/>
    </xf>
    <xf numFmtId="178" fontId="2" fillId="0" borderId="44" xfId="60" applyNumberFormat="1" applyFont="1" applyFill="1" applyBorder="1" applyAlignment="1">
      <alignment horizontal="right" indent="1"/>
      <protection/>
    </xf>
    <xf numFmtId="178" fontId="2" fillId="0" borderId="18" xfId="60" applyNumberFormat="1" applyFont="1" applyFill="1" applyBorder="1" applyAlignment="1">
      <alignment horizontal="right" indent="1"/>
      <protection/>
    </xf>
    <xf numFmtId="3" fontId="2" fillId="0" borderId="0" xfId="60" applyNumberFormat="1" applyFont="1">
      <alignment/>
      <protection/>
    </xf>
    <xf numFmtId="0" fontId="2" fillId="0" borderId="45" xfId="0" applyFont="1" applyFill="1" applyBorder="1" applyAlignment="1">
      <alignment wrapText="1"/>
    </xf>
    <xf numFmtId="0" fontId="2" fillId="0" borderId="45" xfId="0" applyNumberFormat="1" applyFont="1" applyFill="1" applyBorder="1" applyAlignment="1">
      <alignment horizontal="center" wrapText="1"/>
    </xf>
    <xf numFmtId="3" fontId="2" fillId="0" borderId="45" xfId="0" applyNumberFormat="1" applyFont="1" applyFill="1" applyBorder="1" applyAlignment="1">
      <alignment wrapText="1"/>
    </xf>
    <xf numFmtId="9" fontId="2" fillId="0" borderId="45" xfId="65" applyFont="1" applyFill="1" applyBorder="1" applyAlignment="1">
      <alignment wrapText="1"/>
    </xf>
    <xf numFmtId="190" fontId="11" fillId="25" borderId="39" xfId="63" applyFill="1" applyBorder="1">
      <alignment horizontal="right"/>
    </xf>
    <xf numFmtId="190" fontId="11" fillId="0" borderId="46" xfId="63" applyFill="1" applyBorder="1">
      <alignment horizontal="right"/>
    </xf>
    <xf numFmtId="190" fontId="11" fillId="0" borderId="47" xfId="63" applyFill="1" applyBorder="1">
      <alignment horizontal="right"/>
    </xf>
    <xf numFmtId="190" fontId="11" fillId="0" borderId="22" xfId="63" applyFill="1" applyBorder="1">
      <alignment horizontal="right"/>
    </xf>
    <xf numFmtId="191" fontId="11" fillId="0" borderId="33" xfId="63" applyNumberFormat="1" applyFill="1" applyBorder="1" applyAlignment="1">
      <alignment horizontal="right" indent="2"/>
    </xf>
    <xf numFmtId="191" fontId="11" fillId="0" borderId="23" xfId="63" applyNumberFormat="1" applyFill="1" applyBorder="1" applyAlignment="1">
      <alignment horizontal="right" indent="2"/>
    </xf>
    <xf numFmtId="0" fontId="2" fillId="0" borderId="0" xfId="60" applyFont="1" applyBorder="1">
      <alignment/>
      <protection/>
    </xf>
    <xf numFmtId="0" fontId="2" fillId="0" borderId="45" xfId="60" applyFont="1" applyBorder="1">
      <alignment/>
      <protection/>
    </xf>
    <xf numFmtId="190" fontId="11" fillId="25" borderId="36" xfId="63" applyFill="1" applyBorder="1" applyAlignment="1">
      <alignment horizontal="right" indent="2"/>
    </xf>
    <xf numFmtId="191" fontId="11" fillId="0" borderId="28" xfId="63" applyNumberFormat="1" applyFill="1" applyBorder="1" applyAlignment="1">
      <alignment horizontal="right" indent="2"/>
    </xf>
    <xf numFmtId="190" fontId="11" fillId="0" borderId="48" xfId="63" applyFill="1" applyBorder="1" applyAlignment="1">
      <alignment horizontal="right" indent="2"/>
    </xf>
    <xf numFmtId="190" fontId="11" fillId="0" borderId="49" xfId="63" applyFill="1" applyBorder="1" applyAlignment="1">
      <alignment horizontal="right" indent="2"/>
    </xf>
    <xf numFmtId="191" fontId="11" fillId="0" borderId="47" xfId="63" applyNumberFormat="1" applyFill="1" applyBorder="1" applyAlignment="1">
      <alignment horizontal="right" indent="2"/>
    </xf>
    <xf numFmtId="190" fontId="11" fillId="0" borderId="33" xfId="63" applyFill="1" applyBorder="1" applyAlignment="1">
      <alignment horizontal="right" indent="2"/>
    </xf>
    <xf numFmtId="190" fontId="11" fillId="0" borderId="50" xfId="63" applyFill="1" applyBorder="1" applyAlignment="1">
      <alignment horizontal="right" indent="2"/>
    </xf>
    <xf numFmtId="191" fontId="11" fillId="0" borderId="13" xfId="63" applyNumberFormat="1" applyFill="1" applyBorder="1" applyAlignment="1">
      <alignment horizontal="right" indent="2"/>
    </xf>
    <xf numFmtId="191" fontId="11" fillId="0" borderId="22" xfId="63" applyNumberFormat="1" applyFill="1" applyBorder="1" applyAlignment="1">
      <alignment horizontal="right" indent="2"/>
    </xf>
    <xf numFmtId="190" fontId="11" fillId="0" borderId="23" xfId="63" applyFill="1" applyBorder="1" applyAlignment="1">
      <alignment horizontal="right" indent="2"/>
    </xf>
    <xf numFmtId="190" fontId="11" fillId="0" borderId="26" xfId="63" applyFill="1" applyBorder="1" applyAlignment="1">
      <alignment horizontal="right" indent="2"/>
    </xf>
    <xf numFmtId="191" fontId="11" fillId="0" borderId="14" xfId="63" applyNumberFormat="1" applyFill="1" applyBorder="1" applyAlignment="1">
      <alignment horizontal="right" indent="2"/>
    </xf>
    <xf numFmtId="191" fontId="11" fillId="25" borderId="39" xfId="63" applyNumberFormat="1" applyFill="1" applyBorder="1" applyAlignment="1">
      <alignment horizontal="right" indent="1"/>
    </xf>
    <xf numFmtId="191" fontId="11" fillId="0" borderId="28" xfId="63" applyNumberFormat="1" applyFill="1" applyBorder="1" applyAlignment="1">
      <alignment horizontal="right" indent="1"/>
    </xf>
    <xf numFmtId="191" fontId="11" fillId="0" borderId="47" xfId="63" applyNumberFormat="1" applyFill="1" applyBorder="1" applyAlignment="1">
      <alignment horizontal="right" indent="1"/>
    </xf>
    <xf numFmtId="191" fontId="11" fillId="0" borderId="22" xfId="63" applyNumberFormat="1" applyFill="1" applyBorder="1" applyAlignment="1">
      <alignment horizontal="right" indent="1"/>
    </xf>
    <xf numFmtId="190" fontId="11" fillId="25" borderId="12" xfId="63" applyNumberFormat="1" applyFill="1" applyBorder="1" applyAlignment="1">
      <alignment horizontal="right" indent="2"/>
    </xf>
    <xf numFmtId="190" fontId="11" fillId="0" borderId="10" xfId="63" applyNumberFormat="1" applyFill="1" applyBorder="1" applyAlignment="1">
      <alignment horizontal="right" indent="2"/>
    </xf>
    <xf numFmtId="190" fontId="11" fillId="0" borderId="13" xfId="63" applyNumberFormat="1" applyFill="1" applyBorder="1" applyAlignment="1">
      <alignment horizontal="right" indent="2"/>
    </xf>
    <xf numFmtId="190" fontId="11" fillId="0" borderId="14" xfId="63" applyNumberFormat="1" applyFill="1" applyBorder="1" applyAlignment="1">
      <alignment horizontal="right" indent="2"/>
    </xf>
    <xf numFmtId="191" fontId="11" fillId="25" borderId="51" xfId="63" applyNumberFormat="1" applyFill="1" applyBorder="1" applyAlignment="1">
      <alignment horizontal="right" indent="1"/>
    </xf>
    <xf numFmtId="191" fontId="11" fillId="0" borderId="52" xfId="63" applyNumberFormat="1" applyBorder="1" applyAlignment="1">
      <alignment horizontal="right" indent="1"/>
    </xf>
    <xf numFmtId="191" fontId="11" fillId="0" borderId="28" xfId="63" applyNumberFormat="1" applyBorder="1" applyAlignment="1">
      <alignment horizontal="right" indent="1"/>
    </xf>
    <xf numFmtId="191" fontId="11" fillId="0" borderId="53" xfId="63" applyNumberFormat="1" applyBorder="1" applyAlignment="1">
      <alignment horizontal="right" indent="1"/>
    </xf>
    <xf numFmtId="191" fontId="11" fillId="0" borderId="47" xfId="63" applyNumberFormat="1" applyBorder="1" applyAlignment="1">
      <alignment horizontal="right" indent="1"/>
    </xf>
    <xf numFmtId="191" fontId="11" fillId="0" borderId="34" xfId="63" applyNumberFormat="1" applyBorder="1" applyAlignment="1">
      <alignment horizontal="right" indent="1"/>
    </xf>
    <xf numFmtId="191" fontId="11" fillId="0" borderId="22" xfId="63" applyNumberFormat="1" applyBorder="1" applyAlignment="1">
      <alignment horizontal="right" indent="1"/>
    </xf>
    <xf numFmtId="191" fontId="11" fillId="25" borderId="36" xfId="63" applyNumberFormat="1" applyFill="1" applyBorder="1" applyAlignment="1">
      <alignment horizontal="right" indent="1"/>
    </xf>
    <xf numFmtId="191" fontId="11" fillId="0" borderId="32" xfId="63" applyNumberFormat="1" applyBorder="1" applyAlignment="1">
      <alignment horizontal="right" indent="1"/>
    </xf>
    <xf numFmtId="191" fontId="11" fillId="0" borderId="33" xfId="63" applyNumberFormat="1" applyBorder="1" applyAlignment="1">
      <alignment horizontal="right" indent="1"/>
    </xf>
    <xf numFmtId="191" fontId="11" fillId="0" borderId="23" xfId="63" applyNumberFormat="1" applyBorder="1" applyAlignment="1">
      <alignment horizontal="right" indent="1"/>
    </xf>
    <xf numFmtId="191" fontId="11" fillId="0" borderId="54" xfId="63" applyNumberFormat="1" applyFill="1" applyBorder="1" applyAlignment="1">
      <alignment horizontal="right" indent="2"/>
    </xf>
    <xf numFmtId="191" fontId="11" fillId="0" borderId="32" xfId="63" applyNumberFormat="1" applyFill="1" applyBorder="1" applyAlignment="1">
      <alignment horizontal="right" indent="2"/>
    </xf>
    <xf numFmtId="191" fontId="11" fillId="0" borderId="18" xfId="63" applyNumberFormat="1" applyFill="1" applyBorder="1" applyAlignment="1">
      <alignment horizontal="right" indent="2"/>
    </xf>
    <xf numFmtId="190" fontId="11" fillId="0" borderId="55" xfId="63" applyNumberFormat="1" applyFill="1" applyBorder="1" applyAlignment="1">
      <alignment horizontal="right" indent="2"/>
    </xf>
    <xf numFmtId="190" fontId="11" fillId="0" borderId="52" xfId="63" applyNumberFormat="1" applyFill="1" applyBorder="1" applyAlignment="1">
      <alignment horizontal="right" indent="2"/>
    </xf>
    <xf numFmtId="190" fontId="11" fillId="0" borderId="53" xfId="63" applyNumberFormat="1" applyFill="1" applyBorder="1" applyAlignment="1">
      <alignment horizontal="right" indent="2"/>
    </xf>
    <xf numFmtId="190" fontId="11" fillId="0" borderId="34" xfId="63" applyNumberFormat="1" applyFill="1" applyBorder="1" applyAlignment="1">
      <alignment horizontal="right" indent="2"/>
    </xf>
    <xf numFmtId="190" fontId="11" fillId="0" borderId="28" xfId="63" applyNumberFormat="1" applyFill="1" applyBorder="1" applyAlignment="1">
      <alignment horizontal="right" indent="2"/>
    </xf>
    <xf numFmtId="190" fontId="11" fillId="0" borderId="22" xfId="63" applyNumberFormat="1" applyFill="1" applyBorder="1" applyAlignment="1">
      <alignment horizontal="right" indent="2"/>
    </xf>
    <xf numFmtId="191" fontId="11" fillId="0" borderId="56" xfId="63" applyNumberFormat="1" applyFill="1" applyBorder="1" applyAlignment="1">
      <alignment horizontal="right" indent="5"/>
    </xf>
    <xf numFmtId="191" fontId="11" fillId="0" borderId="20" xfId="63" applyNumberFormat="1" applyFill="1" applyBorder="1" applyAlignment="1">
      <alignment horizontal="right" indent="5"/>
    </xf>
    <xf numFmtId="191" fontId="11" fillId="0" borderId="21" xfId="63" applyNumberFormat="1" applyFill="1" applyBorder="1" applyAlignment="1">
      <alignment horizontal="right" indent="5"/>
    </xf>
    <xf numFmtId="191" fontId="11" fillId="33" borderId="57" xfId="63" applyNumberFormat="1" applyFill="1" applyBorder="1" applyAlignment="1">
      <alignment horizontal="right" indent="2"/>
    </xf>
    <xf numFmtId="191" fontId="11" fillId="33" borderId="58" xfId="63" applyNumberFormat="1" applyFill="1" applyBorder="1" applyAlignment="1">
      <alignment horizontal="right" indent="2"/>
    </xf>
    <xf numFmtId="191" fontId="11" fillId="33" borderId="59" xfId="63" applyNumberFormat="1" applyFill="1" applyBorder="1" applyAlignment="1">
      <alignment horizontal="right" indent="2"/>
    </xf>
    <xf numFmtId="190" fontId="11" fillId="33" borderId="60" xfId="63" applyNumberFormat="1" applyFill="1" applyBorder="1" applyAlignment="1">
      <alignment horizontal="right" indent="2"/>
    </xf>
    <xf numFmtId="190" fontId="11" fillId="0" borderId="40" xfId="63" applyFill="1" applyBorder="1">
      <alignment horizontal="right"/>
    </xf>
    <xf numFmtId="190" fontId="11" fillId="0" borderId="28" xfId="63" applyFill="1" applyBorder="1">
      <alignment horizontal="right"/>
    </xf>
    <xf numFmtId="190" fontId="11" fillId="0" borderId="52" xfId="63" applyFill="1" applyBorder="1">
      <alignment horizontal="right"/>
    </xf>
    <xf numFmtId="0" fontId="56" fillId="0" borderId="61" xfId="0" applyFont="1" applyFill="1" applyBorder="1" applyAlignment="1">
      <alignment horizontal="left" vertical="center" wrapText="1"/>
    </xf>
    <xf numFmtId="0" fontId="56" fillId="0" borderId="53" xfId="0" applyFont="1" applyFill="1" applyBorder="1" applyAlignment="1">
      <alignment horizontal="left" vertical="center" wrapText="1"/>
    </xf>
    <xf numFmtId="0" fontId="56" fillId="0" borderId="62" xfId="0" applyFont="1" applyFill="1" applyBorder="1" applyAlignment="1">
      <alignment horizontal="left" vertical="center" wrapText="1"/>
    </xf>
    <xf numFmtId="190" fontId="11" fillId="0" borderId="35" xfId="63" applyBorder="1">
      <alignment horizontal="right"/>
    </xf>
    <xf numFmtId="190" fontId="11" fillId="0" borderId="63" xfId="63" applyFill="1" applyBorder="1">
      <alignment horizontal="right"/>
    </xf>
    <xf numFmtId="190" fontId="11" fillId="0" borderId="41" xfId="63" applyBorder="1">
      <alignment horizontal="right"/>
    </xf>
    <xf numFmtId="0" fontId="4" fillId="23" borderId="64" xfId="0" applyFont="1" applyFill="1" applyBorder="1" applyAlignment="1">
      <alignment horizontal="center" vertical="center" wrapText="1"/>
    </xf>
    <xf numFmtId="190" fontId="11" fillId="25" borderId="62" xfId="63" applyFill="1" applyBorder="1">
      <alignment horizontal="right"/>
    </xf>
    <xf numFmtId="190" fontId="11" fillId="25" borderId="65" xfId="63" applyFill="1" applyBorder="1">
      <alignment horizontal="right"/>
    </xf>
    <xf numFmtId="0" fontId="2" fillId="23" borderId="66" xfId="0" applyFont="1" applyFill="1" applyBorder="1" applyAlignment="1">
      <alignment/>
    </xf>
    <xf numFmtId="0" fontId="4" fillId="25" borderId="0" xfId="57" applyNumberFormat="1" applyFont="1" applyFill="1" applyBorder="1" applyAlignment="1">
      <alignment horizontal="center" vertical="center"/>
      <protection/>
    </xf>
    <xf numFmtId="0" fontId="4" fillId="25" borderId="40" xfId="57" applyNumberFormat="1" applyFont="1" applyFill="1" applyBorder="1" applyAlignment="1">
      <alignment horizontal="center" vertical="center"/>
      <protection/>
    </xf>
    <xf numFmtId="0" fontId="4" fillId="25" borderId="40" xfId="57" applyNumberFormat="1" applyFont="1" applyFill="1" applyBorder="1" applyAlignment="1">
      <alignment horizontal="center" vertical="center" wrapText="1"/>
      <protection/>
    </xf>
    <xf numFmtId="0" fontId="4" fillId="25" borderId="35" xfId="57" applyFont="1" applyFill="1" applyBorder="1" applyAlignment="1">
      <alignment horizontal="center" vertical="center"/>
      <protection/>
    </xf>
    <xf numFmtId="0" fontId="4" fillId="25" borderId="35" xfId="57" applyNumberFormat="1" applyFont="1" applyFill="1" applyBorder="1" applyAlignment="1">
      <alignment horizontal="center" vertical="center" wrapText="1"/>
      <protection/>
    </xf>
    <xf numFmtId="191" fontId="11" fillId="0" borderId="67" xfId="63" applyNumberFormat="1" applyFill="1" applyBorder="1">
      <alignment horizontal="right"/>
    </xf>
    <xf numFmtId="190" fontId="11" fillId="0" borderId="67" xfId="63" applyFill="1" applyBorder="1">
      <alignment horizontal="right"/>
    </xf>
    <xf numFmtId="191" fontId="11" fillId="0" borderId="68" xfId="63" applyNumberFormat="1" applyFill="1" applyBorder="1">
      <alignment horizontal="right"/>
    </xf>
    <xf numFmtId="191" fontId="11" fillId="0" borderId="69" xfId="63" applyNumberFormat="1" applyFill="1" applyBorder="1">
      <alignment horizontal="right"/>
    </xf>
    <xf numFmtId="190" fontId="11" fillId="0" borderId="69" xfId="63" applyFill="1" applyBorder="1">
      <alignment horizontal="right"/>
    </xf>
    <xf numFmtId="191" fontId="11" fillId="0" borderId="70" xfId="63" applyNumberFormat="1" applyFill="1" applyBorder="1">
      <alignment horizontal="right"/>
    </xf>
    <xf numFmtId="190" fontId="11" fillId="0" borderId="71" xfId="63" applyFill="1" applyBorder="1">
      <alignment horizontal="right"/>
    </xf>
    <xf numFmtId="190" fontId="11" fillId="0" borderId="72" xfId="63" applyFill="1" applyBorder="1">
      <alignment horizontal="right"/>
    </xf>
    <xf numFmtId="191" fontId="11" fillId="0" borderId="73" xfId="63" applyNumberFormat="1" applyFill="1" applyBorder="1">
      <alignment horizontal="right"/>
    </xf>
    <xf numFmtId="190" fontId="11" fillId="0" borderId="73" xfId="63" applyFill="1" applyBorder="1">
      <alignment horizontal="right"/>
    </xf>
    <xf numFmtId="191" fontId="11" fillId="0" borderId="72" xfId="63" applyNumberFormat="1" applyFill="1" applyBorder="1">
      <alignment horizontal="right"/>
    </xf>
    <xf numFmtId="191" fontId="11" fillId="0" borderId="74" xfId="63" applyNumberFormat="1" applyFill="1" applyBorder="1">
      <alignment horizontal="right"/>
    </xf>
    <xf numFmtId="190" fontId="11" fillId="0" borderId="74" xfId="63" applyFill="1" applyBorder="1">
      <alignment horizontal="right"/>
    </xf>
    <xf numFmtId="191" fontId="11" fillId="0" borderId="75" xfId="63" applyNumberFormat="1" applyFill="1" applyBorder="1">
      <alignment horizontal="right"/>
    </xf>
    <xf numFmtId="190" fontId="11" fillId="0" borderId="75" xfId="63" applyFill="1" applyBorder="1">
      <alignment horizontal="right"/>
    </xf>
    <xf numFmtId="191" fontId="11" fillId="23" borderId="12" xfId="63" applyNumberFormat="1" applyFill="1" applyBorder="1">
      <alignment horizontal="right"/>
    </xf>
    <xf numFmtId="191" fontId="11" fillId="25" borderId="12" xfId="63" applyNumberFormat="1" applyFill="1" applyBorder="1">
      <alignment horizontal="right"/>
    </xf>
    <xf numFmtId="191" fontId="11" fillId="0" borderId="0" xfId="63" applyNumberFormat="1" applyFill="1" applyBorder="1">
      <alignment horizontal="right"/>
    </xf>
    <xf numFmtId="191" fontId="11" fillId="0" borderId="13" xfId="63" applyNumberFormat="1" applyFill="1" applyBorder="1">
      <alignment horizontal="right"/>
    </xf>
    <xf numFmtId="191" fontId="11" fillId="0" borderId="11" xfId="63" applyNumberFormat="1" applyFill="1" applyBorder="1">
      <alignment horizontal="right"/>
    </xf>
    <xf numFmtId="191" fontId="11" fillId="25" borderId="76" xfId="63" applyNumberFormat="1" applyFill="1" applyBorder="1">
      <alignment horizontal="right"/>
    </xf>
    <xf numFmtId="191" fontId="11" fillId="25" borderId="36" xfId="63" applyNumberFormat="1" applyFill="1" applyBorder="1">
      <alignment horizontal="right"/>
    </xf>
    <xf numFmtId="191" fontId="11" fillId="0" borderId="77" xfId="63" applyNumberFormat="1" applyFill="1" applyBorder="1">
      <alignment horizontal="right"/>
    </xf>
    <xf numFmtId="191" fontId="11" fillId="0" borderId="48" xfId="63" applyNumberFormat="1" applyFill="1" applyBorder="1">
      <alignment horizontal="right"/>
    </xf>
    <xf numFmtId="191" fontId="11" fillId="0" borderId="78" xfId="63" applyNumberFormat="1" applyFill="1" applyBorder="1">
      <alignment horizontal="right"/>
    </xf>
    <xf numFmtId="191" fontId="11" fillId="0" borderId="33" xfId="63" applyNumberFormat="1" applyFill="1" applyBorder="1">
      <alignment horizontal="right"/>
    </xf>
    <xf numFmtId="191" fontId="11" fillId="0" borderId="19" xfId="63" applyNumberFormat="1" applyFill="1" applyBorder="1">
      <alignment horizontal="right"/>
    </xf>
    <xf numFmtId="191" fontId="11" fillId="0" borderId="23" xfId="63" applyNumberFormat="1" applyFill="1" applyBorder="1">
      <alignment horizontal="right"/>
    </xf>
    <xf numFmtId="0" fontId="56" fillId="25" borderId="12" xfId="61" applyFont="1" applyFill="1" applyBorder="1" applyAlignment="1">
      <alignment horizontal="left"/>
      <protection/>
    </xf>
    <xf numFmtId="0" fontId="56" fillId="0" borderId="53" xfId="60" applyFont="1" applyBorder="1" applyAlignment="1">
      <alignment horizontal="left"/>
      <protection/>
    </xf>
    <xf numFmtId="0" fontId="56" fillId="0" borderId="34" xfId="60" applyFont="1" applyBorder="1" applyAlignment="1">
      <alignment horizontal="left"/>
      <protection/>
    </xf>
    <xf numFmtId="0" fontId="2" fillId="25" borderId="79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80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81" xfId="57" applyNumberFormat="1" applyFont="1" applyFill="1" applyBorder="1" applyAlignment="1">
      <alignment horizontal="left"/>
      <protection/>
    </xf>
    <xf numFmtId="0" fontId="2" fillId="0" borderId="82" xfId="57" applyNumberFormat="1" applyFont="1" applyFill="1" applyBorder="1" applyAlignment="1">
      <alignment horizontal="left"/>
      <protection/>
    </xf>
    <xf numFmtId="0" fontId="2" fillId="0" borderId="83" xfId="57" applyFont="1" applyBorder="1" applyAlignment="1">
      <alignment horizontal="left"/>
      <protection/>
    </xf>
    <xf numFmtId="0" fontId="55" fillId="0" borderId="56" xfId="61" applyFont="1" applyFill="1" applyBorder="1" applyAlignment="1">
      <alignment horizontal="center"/>
      <protection/>
    </xf>
    <xf numFmtId="0" fontId="55" fillId="0" borderId="20" xfId="61" applyFont="1" applyFill="1" applyBorder="1" applyAlignment="1">
      <alignment horizontal="center"/>
      <protection/>
    </xf>
    <xf numFmtId="0" fontId="55" fillId="0" borderId="21" xfId="61" applyFont="1" applyFill="1" applyBorder="1" applyAlignment="1">
      <alignment horizontal="center"/>
      <protection/>
    </xf>
    <xf numFmtId="0" fontId="2" fillId="0" borderId="0" xfId="0" applyNumberFormat="1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5" fillId="23" borderId="85" xfId="61" applyFont="1" applyFill="1" applyBorder="1" applyAlignment="1">
      <alignment horizontal="center" vertical="center" wrapText="1"/>
      <protection/>
    </xf>
    <xf numFmtId="0" fontId="55" fillId="23" borderId="54" xfId="61" applyFont="1" applyFill="1" applyBorder="1" applyAlignment="1">
      <alignment horizontal="center" vertical="center" wrapText="1"/>
      <protection/>
    </xf>
    <xf numFmtId="0" fontId="55" fillId="23" borderId="46" xfId="61" applyFont="1" applyFill="1" applyBorder="1" applyAlignment="1">
      <alignment horizontal="center" vertical="center" wrapText="1"/>
      <protection/>
    </xf>
    <xf numFmtId="0" fontId="55" fillId="23" borderId="65" xfId="61" applyFont="1" applyFill="1" applyBorder="1" applyAlignment="1">
      <alignment horizontal="center" vertical="center" wrapText="1"/>
      <protection/>
    </xf>
    <xf numFmtId="0" fontId="55" fillId="23" borderId="10" xfId="61" applyFont="1" applyFill="1" applyBorder="1" applyAlignment="1">
      <alignment horizontal="center" vertical="center"/>
      <protection/>
    </xf>
    <xf numFmtId="0" fontId="55" fillId="23" borderId="11" xfId="61" applyFont="1" applyFill="1" applyBorder="1" applyAlignment="1">
      <alignment horizontal="center" vertical="center"/>
      <protection/>
    </xf>
    <xf numFmtId="0" fontId="2" fillId="25" borderId="86" xfId="60" applyFont="1" applyFill="1" applyBorder="1" applyAlignment="1">
      <alignment horizontal="center"/>
      <protection/>
    </xf>
    <xf numFmtId="0" fontId="2" fillId="25" borderId="79" xfId="60" applyFont="1" applyFill="1" applyBorder="1" applyAlignment="1">
      <alignment horizontal="center"/>
      <protection/>
    </xf>
    <xf numFmtId="0" fontId="4" fillId="25" borderId="46" xfId="60" applyFont="1" applyFill="1" applyBorder="1" applyAlignment="1">
      <alignment horizontal="center" vertical="center"/>
      <protection/>
    </xf>
    <xf numFmtId="0" fontId="4" fillId="25" borderId="86" xfId="60" applyFont="1" applyFill="1" applyBorder="1" applyAlignment="1">
      <alignment horizontal="center" vertical="center"/>
      <protection/>
    </xf>
    <xf numFmtId="0" fontId="4" fillId="25" borderId="46" xfId="60" applyFont="1" applyFill="1" applyBorder="1" applyAlignment="1">
      <alignment horizontal="center" vertical="center" wrapText="1"/>
      <protection/>
    </xf>
    <xf numFmtId="0" fontId="4" fillId="25" borderId="65" xfId="60" applyFont="1" applyFill="1" applyBorder="1" applyAlignment="1">
      <alignment horizontal="center" vertical="center" wrapText="1"/>
      <protection/>
    </xf>
    <xf numFmtId="0" fontId="55" fillId="2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5" fillId="23" borderId="86" xfId="0" applyFont="1" applyFill="1" applyBorder="1" applyAlignment="1">
      <alignment horizontal="center" vertical="center" wrapText="1"/>
    </xf>
    <xf numFmtId="0" fontId="55" fillId="23" borderId="48" xfId="0" applyFont="1" applyFill="1" applyBorder="1" applyAlignment="1">
      <alignment horizontal="center" vertical="center" wrapText="1"/>
    </xf>
    <xf numFmtId="0" fontId="55" fillId="23" borderId="79" xfId="0" applyFont="1" applyFill="1" applyBorder="1" applyAlignment="1">
      <alignment horizontal="center" vertical="center" wrapText="1"/>
    </xf>
    <xf numFmtId="0" fontId="55" fillId="23" borderId="22" xfId="0" applyFont="1" applyFill="1" applyBorder="1" applyAlignment="1">
      <alignment horizontal="center" vertical="center" wrapText="1"/>
    </xf>
    <xf numFmtId="0" fontId="55" fillId="23" borderId="14" xfId="0" applyFont="1" applyFill="1" applyBorder="1" applyAlignment="1">
      <alignment horizontal="center" vertical="center" wrapText="1"/>
    </xf>
    <xf numFmtId="0" fontId="55" fillId="23" borderId="40" xfId="0" applyFont="1" applyFill="1" applyBorder="1" applyAlignment="1">
      <alignment horizontal="center" vertical="center" wrapText="1"/>
    </xf>
    <xf numFmtId="0" fontId="55" fillId="23" borderId="87" xfId="0" applyFont="1" applyFill="1" applyBorder="1" applyAlignment="1">
      <alignment horizontal="center" vertical="center" wrapText="1"/>
    </xf>
    <xf numFmtId="0" fontId="55" fillId="23" borderId="62" xfId="0" applyFont="1" applyFill="1" applyBorder="1" applyAlignment="1">
      <alignment horizontal="center" vertical="center" wrapText="1"/>
    </xf>
    <xf numFmtId="0" fontId="55" fillId="23" borderId="88" xfId="0" applyFont="1" applyFill="1" applyBorder="1" applyAlignment="1">
      <alignment horizontal="center" vertical="center"/>
    </xf>
    <xf numFmtId="0" fontId="55" fillId="23" borderId="89" xfId="0" applyFont="1" applyFill="1" applyBorder="1" applyAlignment="1">
      <alignment horizontal="center" vertical="center"/>
    </xf>
    <xf numFmtId="0" fontId="55" fillId="23" borderId="85" xfId="0" applyFont="1" applyFill="1" applyBorder="1" applyAlignment="1">
      <alignment horizontal="center" vertical="center"/>
    </xf>
    <xf numFmtId="0" fontId="55" fillId="23" borderId="47" xfId="0" applyFont="1" applyFill="1" applyBorder="1" applyAlignment="1">
      <alignment horizontal="center" vertical="center" wrapText="1"/>
    </xf>
    <xf numFmtId="0" fontId="55" fillId="23" borderId="13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4" fillId="23" borderId="88" xfId="0" applyFont="1" applyFill="1" applyBorder="1" applyAlignment="1">
      <alignment horizontal="center" vertical="top" wrapText="1"/>
    </xf>
    <xf numFmtId="0" fontId="4" fillId="23" borderId="89" xfId="0" applyFont="1" applyFill="1" applyBorder="1" applyAlignment="1">
      <alignment horizontal="center" vertical="top" wrapText="1"/>
    </xf>
    <xf numFmtId="0" fontId="4" fillId="23" borderId="54" xfId="0" applyFont="1" applyFill="1" applyBorder="1" applyAlignment="1">
      <alignment horizontal="center" vertical="top" wrapText="1"/>
    </xf>
    <xf numFmtId="0" fontId="4" fillId="23" borderId="89" xfId="0" applyFont="1" applyFill="1" applyBorder="1" applyAlignment="1">
      <alignment horizontal="center"/>
    </xf>
    <xf numFmtId="0" fontId="4" fillId="25" borderId="71" xfId="57" applyNumberFormat="1" applyFont="1" applyFill="1" applyBorder="1" applyAlignment="1">
      <alignment horizontal="center" vertical="center"/>
      <protection/>
    </xf>
    <xf numFmtId="0" fontId="4" fillId="25" borderId="90" xfId="57" applyNumberFormat="1" applyFont="1" applyFill="1" applyBorder="1" applyAlignment="1">
      <alignment horizontal="center" vertical="center"/>
      <protection/>
    </xf>
    <xf numFmtId="0" fontId="4" fillId="25" borderId="71" xfId="57" applyFont="1" applyFill="1" applyBorder="1" applyAlignment="1">
      <alignment horizontal="center" vertical="center"/>
      <protection/>
    </xf>
    <xf numFmtId="0" fontId="4" fillId="25" borderId="91" xfId="57" applyFont="1" applyFill="1" applyBorder="1" applyAlignment="1">
      <alignment horizontal="center" vertical="center"/>
      <protection/>
    </xf>
    <xf numFmtId="0" fontId="55" fillId="23" borderId="12" xfId="0" applyFont="1" applyFill="1" applyBorder="1" applyAlignment="1">
      <alignment horizontal="left" vertical="center" wrapText="1"/>
    </xf>
    <xf numFmtId="0" fontId="55" fillId="23" borderId="36" xfId="0" applyFont="1" applyFill="1" applyBorder="1" applyAlignment="1">
      <alignment horizontal="left" vertical="center" wrapText="1"/>
    </xf>
    <xf numFmtId="0" fontId="55" fillId="25" borderId="12" xfId="0" applyFont="1" applyFill="1" applyBorder="1" applyAlignment="1">
      <alignment horizontal="left" vertical="center" wrapText="1"/>
    </xf>
    <xf numFmtId="0" fontId="55" fillId="25" borderId="36" xfId="0" applyFont="1" applyFill="1" applyBorder="1" applyAlignment="1">
      <alignment horizontal="left" vertical="center" wrapText="1"/>
    </xf>
    <xf numFmtId="0" fontId="56" fillId="0" borderId="86" xfId="0" applyFont="1" applyFill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 wrapText="1"/>
    </xf>
    <xf numFmtId="0" fontId="56" fillId="0" borderId="79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umberCellStyle" xfId="63"/>
    <cellStyle name="Output" xfId="64"/>
    <cellStyle name="Percent" xfId="65"/>
    <cellStyle name="Percent 2" xfId="66"/>
    <cellStyle name="Percent 2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075"/>
          <c:w val="0.955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1'!$A$6:$A$14</c:f>
              <c:strCache/>
            </c:strRef>
          </c:cat>
          <c:val>
            <c:numRef>
              <c:f>'Figure 1'!$C$6:$C$14</c:f>
              <c:numCache/>
            </c:numRef>
          </c:val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1'!$A$6:$A$14</c:f>
              <c:strCache/>
            </c:strRef>
          </c:cat>
          <c:val>
            <c:numRef>
              <c:f>'Figure 1'!$E$6:$E$14</c:f>
              <c:numCache/>
            </c:numRef>
          </c:val>
        </c:ser>
        <c:axId val="30451452"/>
        <c:axId val="5627613"/>
      </c:bar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451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5"/>
          <c:y val="0.92925"/>
          <c:w val="0.154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"/>
          <c:y val="0.0855"/>
          <c:w val="0.585"/>
          <c:h val="0.821"/>
        </c:manualLayout>
      </c:layout>
      <c:pieChart>
        <c:varyColors val="1"/>
        <c:ser>
          <c:idx val="0"/>
          <c:order val="0"/>
          <c:tx>
            <c:strRef>
              <c:f>'Figures 2 &amp; 3'!$H$2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'Figures 2 &amp; 3'!$G$4:$G$10</c:f>
              <c:strCache/>
            </c:strRef>
          </c:cat>
          <c:val>
            <c:numRef>
              <c:f>'Figures 2 &amp; 3'!$H$4:$H$10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075"/>
          <c:y val="0.20575"/>
          <c:w val="0.44175"/>
          <c:h val="0.652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'Figures 2 &amp; 3'!$A$3:$A$9</c:f>
              <c:strCache/>
            </c:strRef>
          </c:cat>
          <c:val>
            <c:numRef>
              <c:f>'Figures 2 &amp; 3'!$B$3:$B$9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025"/>
          <c:w val="0.93425"/>
          <c:h val="0.89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4 - Table 3'!$A$4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3'!$B$3:$C$3</c:f>
              <c:numCache/>
            </c:numRef>
          </c:cat>
          <c:val>
            <c:numRef>
              <c:f>'Figure 4 - Table 3'!$B$4:$C$4</c:f>
              <c:numCache/>
            </c:numRef>
          </c:val>
        </c:ser>
        <c:ser>
          <c:idx val="1"/>
          <c:order val="1"/>
          <c:tx>
            <c:strRef>
              <c:f>'Figure 4 - Table 3'!$A$5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3'!$B$3:$C$3</c:f>
              <c:numCache/>
            </c:numRef>
          </c:cat>
          <c:val>
            <c:numRef>
              <c:f>'Figure 4 - Table 3'!$B$5:$C$5</c:f>
              <c:numCache/>
            </c:numRef>
          </c:val>
        </c:ser>
        <c:ser>
          <c:idx val="2"/>
          <c:order val="2"/>
          <c:tx>
            <c:strRef>
              <c:f>'Figure 4 - Table 3'!$A$6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3'!$B$3:$C$3</c:f>
              <c:numCache/>
            </c:numRef>
          </c:cat>
          <c:val>
            <c:numRef>
              <c:f>'Figure 4 - Table 3'!$B$6:$C$6</c:f>
              <c:numCache/>
            </c:numRef>
          </c:val>
        </c:ser>
        <c:ser>
          <c:idx val="3"/>
          <c:order val="3"/>
          <c:tx>
            <c:strRef>
              <c:f>'Figure 4 - Table 3'!$A$7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3'!$B$3:$C$3</c:f>
              <c:numCache/>
            </c:numRef>
          </c:cat>
          <c:val>
            <c:numRef>
              <c:f>'Figure 4 - Table 3'!$B$7:$C$7</c:f>
              <c:numCache/>
            </c:numRef>
          </c:val>
        </c:ser>
        <c:overlap val="100"/>
        <c:axId val="50648518"/>
        <c:axId val="53183479"/>
      </c:bar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648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5"/>
          <c:y val="0.937"/>
          <c:w val="0.8392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-0.00775"/>
          <c:w val="0.99775"/>
          <c:h val="0.9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4 - Figure 5'!$A$37</c:f>
              <c:strCache>
                <c:ptCount val="1"/>
                <c:pt idx="0">
                  <c:v>LSU</c:v>
                </c:pt>
              </c:strCache>
            </c:strRef>
          </c:tx>
          <c:spPr>
            <a:solidFill>
              <a:srgbClr val="B2581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5'!$B$37:$C$37</c:f>
              <c:numCache/>
            </c:numRef>
          </c:cat>
          <c:val>
            <c:numRef>
              <c:f>'Table 4 - Figure 5'!#REF!</c:f>
            </c:numRef>
          </c:val>
        </c:ser>
        <c:ser>
          <c:idx val="1"/>
          <c:order val="1"/>
          <c:tx>
            <c:strRef>
              <c:f>'Table 4 - Figure 5'!$A$38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5'!$B$37:$C$37</c:f>
              <c:numCache/>
            </c:numRef>
          </c:cat>
          <c:val>
            <c:numRef>
              <c:f>'Table 4 - Figure 5'!$B$38:$C$38</c:f>
              <c:numCache/>
            </c:numRef>
          </c:val>
        </c:ser>
        <c:ser>
          <c:idx val="2"/>
          <c:order val="2"/>
          <c:tx>
            <c:strRef>
              <c:f>'Table 4 - Figure 5'!$A$39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5'!$B$37:$C$37</c:f>
              <c:numCache/>
            </c:numRef>
          </c:cat>
          <c:val>
            <c:numRef>
              <c:f>'Table 4 - Figure 5'!$B$39:$C$39</c:f>
              <c:numCache/>
            </c:numRef>
          </c:val>
        </c:ser>
        <c:ser>
          <c:idx val="3"/>
          <c:order val="3"/>
          <c:tx>
            <c:strRef>
              <c:f>'Table 4 - Figure 5'!$A$40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5'!$B$37:$C$37</c:f>
              <c:numCache/>
            </c:numRef>
          </c:cat>
          <c:val>
            <c:numRef>
              <c:f>'Table 4 - Figure 5'!$B$40:$C$40</c:f>
              <c:numCache/>
            </c:numRef>
          </c:val>
        </c:ser>
        <c:ser>
          <c:idx val="4"/>
          <c:order val="4"/>
          <c:tx>
            <c:strRef>
              <c:f>'Table 4 - Figure 5'!$A$41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5'!$B$37:$C$37</c:f>
              <c:numCache/>
            </c:numRef>
          </c:cat>
          <c:val>
            <c:numRef>
              <c:f>'Table 4 - Figure 5'!$B$41:$C$41</c:f>
              <c:numCache/>
            </c:numRef>
          </c:val>
        </c:ser>
        <c:ser>
          <c:idx val="5"/>
          <c:order val="5"/>
          <c:tx>
            <c:strRef>
              <c:f>'Table 4 - Figure 5'!$A$42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69B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5'!$B$37:$C$37</c:f>
              <c:numCache/>
            </c:numRef>
          </c:cat>
          <c:val>
            <c:numRef>
              <c:f>'Table 4 - Figure 5'!$B$42:$C$42</c:f>
              <c:numCache/>
            </c:numRef>
          </c:val>
        </c:ser>
        <c:ser>
          <c:idx val="6"/>
          <c:order val="6"/>
          <c:tx>
            <c:strRef>
              <c:f>'Table 4 - Figure 5'!$A$43</c:f>
              <c:strCache>
                <c:ptCount val="1"/>
                <c:pt idx="0">
                  <c:v>Goat</c:v>
                </c:pt>
              </c:strCache>
            </c:strRef>
          </c:tx>
          <c:spPr>
            <a:solidFill>
              <a:srgbClr val="CDE2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5'!$B$37:$C$37</c:f>
              <c:numCache/>
            </c:numRef>
          </c:cat>
          <c:val>
            <c:numRef>
              <c:f>'Table 4 - Figure 5'!$B$43:$C$43</c:f>
              <c:numCache/>
            </c:numRef>
          </c:val>
        </c:ser>
        <c:overlap val="100"/>
        <c:axId val="8889264"/>
        <c:axId val="12894513"/>
      </c:bar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889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3185"/>
          <c:y val="0.945"/>
          <c:w val="0.3572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5"/>
          <c:y val="-0.00775"/>
          <c:w val="0.9975"/>
          <c:h val="0.9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5 - Figure 6'!$C$19:$D$19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6'!$E$18:$F$18</c:f>
              <c:numCache/>
            </c:numRef>
          </c:cat>
          <c:val>
            <c:numRef>
              <c:f>'Table 5 - Figure 6'!$E$19:$F$19</c:f>
              <c:numCache/>
            </c:numRef>
          </c:val>
        </c:ser>
        <c:ser>
          <c:idx val="1"/>
          <c:order val="1"/>
          <c:tx>
            <c:strRef>
              <c:f>'Table 5 - Figure 6'!$C$20:$D$20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6'!$E$18:$F$18</c:f>
              <c:numCache/>
            </c:numRef>
          </c:cat>
          <c:val>
            <c:numRef>
              <c:f>'Table 5 - Figure 6'!$E$20:$F$20</c:f>
              <c:numCache/>
            </c:numRef>
          </c:val>
        </c:ser>
        <c:overlap val="100"/>
        <c:axId val="48941754"/>
        <c:axId val="37822603"/>
      </c:bar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941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25"/>
          <c:y val="0.9445"/>
          <c:w val="0.2345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47625</xdr:rowOff>
    </xdr:from>
    <xdr:to>
      <xdr:col>10</xdr:col>
      <xdr:colOff>571500</xdr:colOff>
      <xdr:row>43</xdr:row>
      <xdr:rowOff>47625</xdr:rowOff>
    </xdr:to>
    <xdr:graphicFrame>
      <xdr:nvGraphicFramePr>
        <xdr:cNvPr id="1" name="Chart 5"/>
        <xdr:cNvGraphicFramePr/>
      </xdr:nvGraphicFramePr>
      <xdr:xfrm>
        <a:off x="866775" y="3810000"/>
        <a:ext cx="6934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17</xdr:row>
      <xdr:rowOff>28575</xdr:rowOff>
    </xdr:from>
    <xdr:to>
      <xdr:col>10</xdr:col>
      <xdr:colOff>9525</xdr:colOff>
      <xdr:row>38</xdr:row>
      <xdr:rowOff>57150</xdr:rowOff>
    </xdr:to>
    <xdr:graphicFrame>
      <xdr:nvGraphicFramePr>
        <xdr:cNvPr id="1" name="Chart 3"/>
        <xdr:cNvGraphicFramePr/>
      </xdr:nvGraphicFramePr>
      <xdr:xfrm>
        <a:off x="8591550" y="3009900"/>
        <a:ext cx="5353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114300</xdr:rowOff>
    </xdr:from>
    <xdr:to>
      <xdr:col>3</xdr:col>
      <xdr:colOff>1171575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76200" y="2943225"/>
        <a:ext cx="64674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2</xdr:col>
      <xdr:colOff>228600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23825" y="1781175"/>
        <a:ext cx="4886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95250</xdr:rowOff>
    </xdr:from>
    <xdr:to>
      <xdr:col>8</xdr:col>
      <xdr:colOff>542925</xdr:colOff>
      <xdr:row>74</xdr:row>
      <xdr:rowOff>123825</xdr:rowOff>
    </xdr:to>
    <xdr:graphicFrame>
      <xdr:nvGraphicFramePr>
        <xdr:cNvPr id="1" name="Chart 5"/>
        <xdr:cNvGraphicFramePr/>
      </xdr:nvGraphicFramePr>
      <xdr:xfrm>
        <a:off x="104775" y="8143875"/>
        <a:ext cx="64579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26</xdr:row>
      <xdr:rowOff>76200</xdr:rowOff>
    </xdr:from>
    <xdr:to>
      <xdr:col>4</xdr:col>
      <xdr:colOff>342900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333375" y="4143375"/>
        <a:ext cx="6096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yetca\AppData\Local\Microsoft\Windows\Temporary%20Internet%20Files\Content.Outlook\QL4SC9PC\Graf_Tab_EE_14_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_KEY_FIGURES"/>
      <sheetName val="FIG1_UUA N NB OF HOLDING"/>
      <sheetName val="TAB2_Economic size of the Farm"/>
      <sheetName val="FIG2_3_HOLD PER TYPE OF FARM1"/>
      <sheetName val="TAB3_&amp;_FIG4_LAND USE"/>
      <sheetName val="TAB4_AND FIGURE5 LIVESTOCK"/>
      <sheetName val="TAB5_FIG6_LABOUR FORCE"/>
      <sheetName val="TAB6_TYPE OF TENURE"/>
      <sheetName val="FIG7_Irricagtion by crops"/>
      <sheetName val="TAB7_Irrigation_Key Figures"/>
      <sheetName val="TAB8_Animal Housing"/>
      <sheetName val="TAB9_KEY FIGURES OGA"/>
      <sheetName val="TAB10_ORGANIC FARMING"/>
    </sheetNames>
  </externalBook>
</externalLink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Estonia"/>
    <tableColumn id="4" name="2003"/>
    <tableColumn id="2" name="2010"/>
    <tableColumn id="3" name="Change _x000A_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I24" sqref="I24"/>
    </sheetView>
  </sheetViews>
  <sheetFormatPr defaultColWidth="9.140625" defaultRowHeight="12.75"/>
  <cols>
    <col min="1" max="1" width="8.7109375" style="1" customWidth="1"/>
    <col min="2" max="2" width="42.421875" style="1" customWidth="1"/>
    <col min="3" max="5" width="9.7109375" style="1" customWidth="1"/>
    <col min="6" max="16384" width="9.140625" style="1" customWidth="1"/>
  </cols>
  <sheetData>
    <row r="1" spans="1:2" ht="12.75">
      <c r="A1" s="34" t="s">
        <v>175</v>
      </c>
      <c r="B1" s="35"/>
    </row>
    <row r="2" spans="1:2" ht="11.25">
      <c r="A2" s="35"/>
      <c r="B2" s="35"/>
    </row>
    <row r="4" spans="2:5" s="36" customFormat="1" ht="24.75" customHeight="1">
      <c r="B4" s="114" t="s">
        <v>159</v>
      </c>
      <c r="C4" s="113" t="s">
        <v>160</v>
      </c>
      <c r="D4" s="113" t="s">
        <v>37</v>
      </c>
      <c r="E4" s="112" t="s">
        <v>186</v>
      </c>
    </row>
    <row r="5" spans="2:5" ht="12" customHeight="1">
      <c r="B5" s="41" t="s">
        <v>14</v>
      </c>
      <c r="C5" s="201">
        <v>36860</v>
      </c>
      <c r="D5" s="201">
        <v>19610</v>
      </c>
      <c r="E5" s="204">
        <v>-46.79869777536625</v>
      </c>
    </row>
    <row r="6" spans="2:5" ht="12" customHeight="1">
      <c r="B6" s="42" t="s">
        <v>15</v>
      </c>
      <c r="C6" s="202">
        <v>795640</v>
      </c>
      <c r="D6" s="202">
        <v>940930</v>
      </c>
      <c r="E6" s="204">
        <v>18.260771203056663</v>
      </c>
    </row>
    <row r="7" spans="2:5" ht="12" customHeight="1">
      <c r="B7" s="42" t="s">
        <v>16</v>
      </c>
      <c r="C7" s="202">
        <v>326260</v>
      </c>
      <c r="D7" s="202">
        <v>306280</v>
      </c>
      <c r="E7" s="204">
        <v>-6.123950223747926</v>
      </c>
    </row>
    <row r="8" spans="2:5" ht="12" customHeight="1">
      <c r="B8" s="42" t="s">
        <v>17</v>
      </c>
      <c r="C8" s="202">
        <v>92500</v>
      </c>
      <c r="D8" s="202">
        <v>52340</v>
      </c>
      <c r="E8" s="204">
        <v>-43.41621621621622</v>
      </c>
    </row>
    <row r="9" spans="2:5" ht="12" customHeight="1">
      <c r="B9" s="42" t="s">
        <v>18</v>
      </c>
      <c r="C9" s="202">
        <v>21.5854584915898</v>
      </c>
      <c r="D9" s="202">
        <v>47.98215196328404</v>
      </c>
      <c r="E9" s="204">
        <v>122.289241537209</v>
      </c>
    </row>
    <row r="10" spans="2:5" ht="12" customHeight="1">
      <c r="B10" s="43" t="s">
        <v>19</v>
      </c>
      <c r="C10" s="203">
        <v>0.5798825279449824</v>
      </c>
      <c r="D10" s="203">
        <v>0.7021200229530484</v>
      </c>
      <c r="E10" s="204">
        <v>21.079699614550833</v>
      </c>
    </row>
    <row r="11" spans="2:5" ht="11.25">
      <c r="B11" s="37"/>
      <c r="C11" s="38"/>
      <c r="D11" s="38"/>
      <c r="E11" s="38"/>
    </row>
    <row r="12" spans="1:5" ht="11.25">
      <c r="A12" s="40" t="s">
        <v>158</v>
      </c>
      <c r="C12" s="39"/>
      <c r="D12" s="39"/>
      <c r="E12" s="39"/>
    </row>
    <row r="13" spans="1:5" ht="11.25">
      <c r="A13" s="40"/>
      <c r="C13" s="39"/>
      <c r="D13" s="39"/>
      <c r="E13" s="39"/>
    </row>
    <row r="15" spans="3:4" ht="11.25">
      <c r="C15" s="14"/>
      <c r="D15" s="14"/>
    </row>
    <row r="17" ht="11.25">
      <c r="D17" s="129"/>
    </row>
    <row r="19" ht="11.25">
      <c r="D19" s="130"/>
    </row>
    <row r="20" spans="4:5" ht="11.25">
      <c r="D20" s="129"/>
      <c r="E20" s="130"/>
    </row>
    <row r="22" ht="11.25">
      <c r="F22" s="125"/>
    </row>
    <row r="23" spans="4:6" ht="11.25">
      <c r="D23" s="14"/>
      <c r="F23" s="130"/>
    </row>
    <row r="25" spans="4:6" ht="11.25">
      <c r="D25" s="14"/>
      <c r="F25" s="130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2:H19"/>
  <sheetViews>
    <sheetView showGridLines="0" zoomScalePageLayoutView="0" workbookViewId="0" topLeftCell="A1">
      <selection activeCell="B5" sqref="B5:D17"/>
    </sheetView>
  </sheetViews>
  <sheetFormatPr defaultColWidth="9.140625" defaultRowHeight="12.75"/>
  <cols>
    <col min="1" max="1" width="9.140625" style="27" customWidth="1"/>
    <col min="2" max="2" width="17.28125" style="27" customWidth="1"/>
    <col min="3" max="3" width="22.8515625" style="27" customWidth="1"/>
    <col min="4" max="11" width="13.140625" style="27" customWidth="1"/>
    <col min="12" max="12" width="13.140625" style="21" customWidth="1"/>
    <col min="13" max="15" width="13.140625" style="27" customWidth="1"/>
    <col min="16" max="16384" width="9.140625" style="27" customWidth="1"/>
  </cols>
  <sheetData>
    <row r="2" ht="12.75">
      <c r="B2" s="46" t="s">
        <v>188</v>
      </c>
    </row>
    <row r="3" spans="3:8" ht="11.25" hidden="1">
      <c r="C3" s="27" t="s">
        <v>70</v>
      </c>
      <c r="D3" s="27" t="s">
        <v>71</v>
      </c>
      <c r="E3" s="27" t="s">
        <v>72</v>
      </c>
      <c r="F3" s="27" t="s">
        <v>73</v>
      </c>
      <c r="G3" s="27" t="s">
        <v>74</v>
      </c>
      <c r="H3" s="27" t="s">
        <v>75</v>
      </c>
    </row>
    <row r="5" spans="2:4" ht="12.75">
      <c r="B5" s="305" t="s">
        <v>196</v>
      </c>
      <c r="C5" s="306"/>
      <c r="D5" s="238">
        <v>19610</v>
      </c>
    </row>
    <row r="6" spans="2:4" ht="12.75">
      <c r="B6" s="307" t="s">
        <v>76</v>
      </c>
      <c r="C6" s="308"/>
      <c r="D6" s="239">
        <v>2650</v>
      </c>
    </row>
    <row r="7" spans="2:4" ht="12.75">
      <c r="B7" s="309" t="s">
        <v>127</v>
      </c>
      <c r="C7" s="208" t="s">
        <v>128</v>
      </c>
      <c r="D7" s="240">
        <v>320</v>
      </c>
    </row>
    <row r="8" spans="2:4" ht="12.75">
      <c r="B8" s="310"/>
      <c r="C8" s="209" t="s">
        <v>129</v>
      </c>
      <c r="D8" s="241">
        <v>140</v>
      </c>
    </row>
    <row r="9" spans="2:4" ht="12.75">
      <c r="B9" s="310"/>
      <c r="C9" s="209" t="s">
        <v>130</v>
      </c>
      <c r="D9" s="241">
        <v>170</v>
      </c>
    </row>
    <row r="10" spans="2:4" ht="12.75">
      <c r="B10" s="310"/>
      <c r="C10" s="209" t="s">
        <v>131</v>
      </c>
      <c r="D10" s="241">
        <v>20</v>
      </c>
    </row>
    <row r="11" spans="2:4" ht="12.75">
      <c r="B11" s="310"/>
      <c r="C11" s="209" t="s">
        <v>132</v>
      </c>
      <c r="D11" s="241">
        <v>250</v>
      </c>
    </row>
    <row r="12" spans="2:4" ht="12.75">
      <c r="B12" s="310"/>
      <c r="C12" s="209" t="s">
        <v>133</v>
      </c>
      <c r="D12" s="241">
        <v>30</v>
      </c>
    </row>
    <row r="13" spans="2:4" ht="12.75">
      <c r="B13" s="310"/>
      <c r="C13" s="209" t="s">
        <v>134</v>
      </c>
      <c r="D13" s="241">
        <v>860</v>
      </c>
    </row>
    <row r="14" spans="2:4" ht="12.75">
      <c r="B14" s="310"/>
      <c r="C14" s="209" t="s">
        <v>193</v>
      </c>
      <c r="D14" s="241">
        <v>490</v>
      </c>
    </row>
    <row r="15" spans="2:4" ht="12.75">
      <c r="B15" s="310"/>
      <c r="C15" s="209" t="s">
        <v>194</v>
      </c>
      <c r="D15" s="241">
        <v>500</v>
      </c>
    </row>
    <row r="16" spans="2:4" ht="12.75">
      <c r="B16" s="310"/>
      <c r="C16" s="209" t="s">
        <v>135</v>
      </c>
      <c r="D16" s="241">
        <v>970</v>
      </c>
    </row>
    <row r="17" spans="2:4" ht="12.75">
      <c r="B17" s="311"/>
      <c r="C17" s="210" t="s">
        <v>136</v>
      </c>
      <c r="D17" s="242">
        <v>480</v>
      </c>
    </row>
    <row r="19" ht="11.25">
      <c r="B19" s="53" t="s">
        <v>195</v>
      </c>
    </row>
  </sheetData>
  <sheetProtection/>
  <mergeCells count="3">
    <mergeCell ref="B5:C5"/>
    <mergeCell ref="B6:C6"/>
    <mergeCell ref="B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7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9.140625" style="60" customWidth="1"/>
    <col min="2" max="2" width="10.28125" style="60" customWidth="1"/>
    <col min="3" max="3" width="22.8515625" style="60" customWidth="1"/>
    <col min="4" max="4" width="19.8515625" style="60" customWidth="1"/>
    <col min="5" max="16384" width="9.140625" style="60" customWidth="1"/>
  </cols>
  <sheetData>
    <row r="2" ht="15">
      <c r="B2" s="59" t="s">
        <v>189</v>
      </c>
    </row>
    <row r="3" ht="15">
      <c r="B3" s="59"/>
    </row>
    <row r="4" spans="2:4" ht="22.5">
      <c r="B4" s="103" t="s">
        <v>77</v>
      </c>
      <c r="C4" s="103" t="s">
        <v>78</v>
      </c>
      <c r="D4" s="103" t="s">
        <v>137</v>
      </c>
    </row>
    <row r="5" spans="2:4" ht="15">
      <c r="B5" s="104"/>
      <c r="C5" s="104"/>
      <c r="D5" s="104" t="s">
        <v>118</v>
      </c>
    </row>
    <row r="6" spans="2:4" ht="15">
      <c r="B6" s="261">
        <v>2003</v>
      </c>
      <c r="C6" s="198">
        <v>280</v>
      </c>
      <c r="D6" s="198">
        <v>16130</v>
      </c>
    </row>
    <row r="7" spans="2:4" ht="15">
      <c r="B7" s="262">
        <v>2005</v>
      </c>
      <c r="C7" s="199">
        <v>670</v>
      </c>
      <c r="D7" s="199">
        <v>35720</v>
      </c>
    </row>
    <row r="8" spans="2:4" ht="15">
      <c r="B8" s="262">
        <v>2007</v>
      </c>
      <c r="C8" s="199">
        <v>930</v>
      </c>
      <c r="D8" s="199">
        <v>54750</v>
      </c>
    </row>
    <row r="9" spans="2:4" ht="15">
      <c r="B9" s="263">
        <v>2010</v>
      </c>
      <c r="C9" s="200">
        <v>1060</v>
      </c>
      <c r="D9" s="200">
        <v>82390</v>
      </c>
    </row>
    <row r="10" ht="15">
      <c r="B10" s="26" t="s">
        <v>183</v>
      </c>
    </row>
    <row r="14" spans="1:4" ht="15">
      <c r="A14"/>
      <c r="C14"/>
      <c r="D14"/>
    </row>
    <row r="15" spans="1:4" ht="15">
      <c r="A15"/>
      <c r="C15"/>
      <c r="D15"/>
    </row>
    <row r="16" spans="1:4" ht="15">
      <c r="A16"/>
      <c r="C16"/>
      <c r="D16"/>
    </row>
    <row r="17" spans="1:4" ht="15">
      <c r="A17"/>
      <c r="C17"/>
      <c r="D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115" zoomScaleNormal="115" zoomScalePageLayoutView="0" workbookViewId="0" topLeftCell="A16">
      <selection activeCell="K5" sqref="K5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6" width="9.140625" style="1" customWidth="1"/>
    <col min="7" max="7" width="13.8515625" style="1" customWidth="1"/>
    <col min="8" max="8" width="16.00390625" style="1" customWidth="1"/>
    <col min="9" max="12" width="9.140625" style="1" customWidth="1"/>
    <col min="13" max="13" width="15.28125" style="1" customWidth="1"/>
    <col min="14" max="16384" width="9.140625" style="1" customWidth="1"/>
  </cols>
  <sheetData>
    <row r="1" spans="1:12" ht="12.75">
      <c r="A1" s="265">
        <v>2010</v>
      </c>
      <c r="B1" s="265"/>
      <c r="C1" s="265"/>
      <c r="D1" s="265"/>
      <c r="E1" s="265"/>
      <c r="F1" s="265"/>
      <c r="G1" s="266"/>
      <c r="H1" s="266"/>
      <c r="I1" s="266"/>
      <c r="J1" s="266"/>
      <c r="K1" s="266"/>
      <c r="L1" s="266"/>
    </row>
    <row r="2" spans="1:16" ht="38.25" customHeight="1">
      <c r="A2" s="3" t="s">
        <v>20</v>
      </c>
      <c r="B2" s="264" t="s">
        <v>21</v>
      </c>
      <c r="C2" s="264"/>
      <c r="D2" s="264" t="s">
        <v>1</v>
      </c>
      <c r="E2" s="264"/>
      <c r="F2" s="3" t="s">
        <v>20</v>
      </c>
      <c r="G2" s="264"/>
      <c r="H2" s="264"/>
      <c r="I2" s="264"/>
      <c r="J2" s="264"/>
      <c r="K2" s="2"/>
      <c r="L2" s="2"/>
      <c r="M2" s="2"/>
      <c r="N2" s="2"/>
      <c r="O2" s="2"/>
      <c r="P2" s="2"/>
    </row>
    <row r="3" spans="1:16" ht="11.25">
      <c r="A3" s="146"/>
      <c r="B3" s="147" t="s">
        <v>22</v>
      </c>
      <c r="C3" s="147" t="s">
        <v>23</v>
      </c>
      <c r="D3" s="147" t="s">
        <v>24</v>
      </c>
      <c r="E3" s="147" t="s">
        <v>23</v>
      </c>
      <c r="F3" s="146"/>
      <c r="G3" s="4"/>
      <c r="H3" s="4"/>
      <c r="I3" s="4"/>
      <c r="J3" s="4"/>
      <c r="K3" s="2"/>
      <c r="L3" s="2"/>
      <c r="M3" s="2"/>
      <c r="N3" s="2"/>
      <c r="O3" s="2"/>
      <c r="P3" s="2"/>
    </row>
    <row r="4" spans="1:16" ht="11.25">
      <c r="A4" s="2" t="s">
        <v>0</v>
      </c>
      <c r="B4" s="6">
        <v>19610</v>
      </c>
      <c r="C4" s="7">
        <f>+B4/$B$4</f>
        <v>1</v>
      </c>
      <c r="D4" s="6">
        <v>940930</v>
      </c>
      <c r="E4" s="7">
        <f>+D4/$D$4</f>
        <v>1</v>
      </c>
      <c r="F4" s="2" t="s">
        <v>0</v>
      </c>
      <c r="G4" s="6"/>
      <c r="H4" s="7"/>
      <c r="I4" s="6"/>
      <c r="J4" s="7"/>
      <c r="K4" s="3"/>
      <c r="L4" s="3"/>
      <c r="M4" s="3"/>
      <c r="N4" s="3"/>
      <c r="O4" s="2"/>
      <c r="P4" s="2"/>
    </row>
    <row r="5" spans="1:16" s="10" customFormat="1" ht="31.5" customHeight="1">
      <c r="A5" s="146"/>
      <c r="B5" s="148" t="s">
        <v>25</v>
      </c>
      <c r="C5" s="149" t="s">
        <v>26</v>
      </c>
      <c r="D5" s="148" t="s">
        <v>27</v>
      </c>
      <c r="E5" s="149" t="s">
        <v>28</v>
      </c>
      <c r="F5" s="146"/>
      <c r="G5" s="8"/>
      <c r="H5" s="9"/>
      <c r="I5" s="8"/>
      <c r="J5" s="9"/>
      <c r="K5" s="2"/>
      <c r="L5" s="137"/>
      <c r="M5" s="138"/>
      <c r="N5" s="79"/>
      <c r="O5" s="134"/>
      <c r="P5" s="134"/>
    </row>
    <row r="6" spans="1:16" ht="12.75">
      <c r="A6" s="2" t="s">
        <v>29</v>
      </c>
      <c r="B6" s="6">
        <v>150</v>
      </c>
      <c r="C6" s="7">
        <f>+B6/$B$4</f>
        <v>0.007649158592554819</v>
      </c>
      <c r="D6" s="6">
        <v>0</v>
      </c>
      <c r="E6" s="135">
        <f>+D6/$D$4</f>
        <v>0</v>
      </c>
      <c r="F6" s="2"/>
      <c r="G6" s="6"/>
      <c r="H6" s="7"/>
      <c r="I6" s="6"/>
      <c r="J6" s="7"/>
      <c r="K6" s="2"/>
      <c r="L6" s="136"/>
      <c r="M6" s="140"/>
      <c r="N6" s="134"/>
      <c r="O6" s="134"/>
      <c r="P6" s="134"/>
    </row>
    <row r="7" spans="1:16" ht="12.75">
      <c r="A7" s="2" t="s">
        <v>39</v>
      </c>
      <c r="B7" s="6">
        <v>2210</v>
      </c>
      <c r="C7" s="7">
        <f>+B7/$B$4</f>
        <v>0.112697603263641</v>
      </c>
      <c r="D7" s="6">
        <v>2920</v>
      </c>
      <c r="E7" s="135">
        <f>+D7/$D$4</f>
        <v>0.003103312680008077</v>
      </c>
      <c r="F7" s="2"/>
      <c r="G7" s="6"/>
      <c r="H7" s="7"/>
      <c r="I7" s="6"/>
      <c r="J7" s="135"/>
      <c r="K7" s="2"/>
      <c r="L7" s="136"/>
      <c r="M7" s="139"/>
      <c r="N7" s="79"/>
      <c r="O7" s="79"/>
      <c r="P7" s="134"/>
    </row>
    <row r="8" spans="1:16" ht="12.75">
      <c r="A8" s="2" t="s">
        <v>40</v>
      </c>
      <c r="B8" s="6">
        <v>4250</v>
      </c>
      <c r="C8" s="7">
        <f aca="true" t="shared" si="0" ref="C8:C14">+B8/$B$4</f>
        <v>0.21672616012238655</v>
      </c>
      <c r="D8" s="6">
        <v>14100</v>
      </c>
      <c r="E8" s="135">
        <f aca="true" t="shared" si="1" ref="E8:E14">+D8/$D$4</f>
        <v>0.014985174242504756</v>
      </c>
      <c r="F8" s="2"/>
      <c r="G8" s="6"/>
      <c r="H8" s="7"/>
      <c r="I8" s="6"/>
      <c r="J8" s="135"/>
      <c r="K8" s="2"/>
      <c r="L8" s="136"/>
      <c r="M8" s="139"/>
      <c r="N8" s="79"/>
      <c r="O8" s="131"/>
      <c r="P8" s="134"/>
    </row>
    <row r="9" spans="1:16" ht="12.75">
      <c r="A9" s="2" t="s">
        <v>41</v>
      </c>
      <c r="B9" s="6">
        <v>4070</v>
      </c>
      <c r="C9" s="7">
        <f t="shared" si="0"/>
        <v>0.20754716981132076</v>
      </c>
      <c r="D9" s="6">
        <v>29300</v>
      </c>
      <c r="E9" s="135">
        <f t="shared" si="1"/>
        <v>0.031139404631587896</v>
      </c>
      <c r="F9" s="2"/>
      <c r="G9" s="6"/>
      <c r="H9" s="7"/>
      <c r="I9" s="6"/>
      <c r="J9" s="135"/>
      <c r="K9" s="2"/>
      <c r="L9" s="136"/>
      <c r="M9" s="139"/>
      <c r="N9" s="79"/>
      <c r="O9" s="131"/>
      <c r="P9" s="134"/>
    </row>
    <row r="10" spans="1:16" ht="12.75">
      <c r="A10" s="2" t="s">
        <v>42</v>
      </c>
      <c r="B10" s="6">
        <v>3470</v>
      </c>
      <c r="C10" s="7">
        <f t="shared" si="0"/>
        <v>0.17695053544110148</v>
      </c>
      <c r="D10" s="6">
        <v>48690</v>
      </c>
      <c r="E10" s="135">
        <f t="shared" si="1"/>
        <v>0.05174667616081961</v>
      </c>
      <c r="F10" s="2"/>
      <c r="G10" s="6"/>
      <c r="H10" s="7"/>
      <c r="I10" s="6"/>
      <c r="J10" s="135"/>
      <c r="K10" s="2"/>
      <c r="L10" s="136"/>
      <c r="M10" s="139"/>
      <c r="N10" s="79"/>
      <c r="O10" s="131"/>
      <c r="P10" s="134"/>
    </row>
    <row r="11" spans="1:16" ht="12.75">
      <c r="A11" s="2" t="s">
        <v>43</v>
      </c>
      <c r="B11" s="6">
        <v>1480</v>
      </c>
      <c r="C11" s="7">
        <f t="shared" si="0"/>
        <v>0.07547169811320754</v>
      </c>
      <c r="D11" s="6">
        <v>35970</v>
      </c>
      <c r="E11" s="135">
        <f t="shared" si="1"/>
        <v>0.0382281359931132</v>
      </c>
      <c r="F11" s="2"/>
      <c r="G11" s="6"/>
      <c r="H11" s="7"/>
      <c r="I11" s="6"/>
      <c r="J11" s="135"/>
      <c r="K11" s="2"/>
      <c r="L11" s="136"/>
      <c r="M11" s="139"/>
      <c r="N11" s="79"/>
      <c r="O11" s="131"/>
      <c r="P11" s="134"/>
    </row>
    <row r="12" spans="1:16" ht="12.75">
      <c r="A12" s="2" t="s">
        <v>44</v>
      </c>
      <c r="B12" s="6">
        <v>1170</v>
      </c>
      <c r="C12" s="7">
        <f t="shared" si="0"/>
        <v>0.05966343702192759</v>
      </c>
      <c r="D12" s="6">
        <v>45050</v>
      </c>
      <c r="E12" s="135">
        <f t="shared" si="1"/>
        <v>0.04787816309396023</v>
      </c>
      <c r="F12" s="2"/>
      <c r="G12" s="6"/>
      <c r="H12" s="7"/>
      <c r="I12" s="6"/>
      <c r="J12" s="135"/>
      <c r="K12" s="2"/>
      <c r="L12" s="136"/>
      <c r="M12" s="139"/>
      <c r="N12" s="79"/>
      <c r="O12" s="131"/>
      <c r="P12" s="134"/>
    </row>
    <row r="13" spans="1:16" ht="12.75">
      <c r="A13" s="2" t="s">
        <v>45</v>
      </c>
      <c r="B13" s="6">
        <v>1090</v>
      </c>
      <c r="C13" s="7">
        <f t="shared" si="0"/>
        <v>0.05558388577256502</v>
      </c>
      <c r="D13" s="6">
        <v>76210</v>
      </c>
      <c r="E13" s="135">
        <f>+D13/$D$4</f>
        <v>0.08099433539158067</v>
      </c>
      <c r="F13" s="2"/>
      <c r="G13" s="6"/>
      <c r="H13" s="7"/>
      <c r="I13" s="6"/>
      <c r="J13" s="135"/>
      <c r="K13" s="2"/>
      <c r="L13" s="136"/>
      <c r="M13" s="139"/>
      <c r="N13" s="79"/>
      <c r="O13" s="131"/>
      <c r="P13" s="134"/>
    </row>
    <row r="14" spans="1:16" ht="12.75">
      <c r="A14" s="2" t="s">
        <v>46</v>
      </c>
      <c r="B14" s="6">
        <v>1720</v>
      </c>
      <c r="C14" s="7">
        <f t="shared" si="0"/>
        <v>0.08771035186129526</v>
      </c>
      <c r="D14" s="6">
        <v>688710</v>
      </c>
      <c r="E14" s="135">
        <f t="shared" si="1"/>
        <v>0.731946053372727</v>
      </c>
      <c r="F14" s="2"/>
      <c r="G14" s="6"/>
      <c r="H14" s="7"/>
      <c r="I14" s="6"/>
      <c r="J14" s="135"/>
      <c r="K14" s="2"/>
      <c r="L14" s="136"/>
      <c r="M14" s="139"/>
      <c r="N14" s="79"/>
      <c r="O14" s="131"/>
      <c r="P14" s="134"/>
    </row>
    <row r="15" spans="1:1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79"/>
      <c r="N15" s="79"/>
      <c r="O15" s="131"/>
      <c r="P15" s="134"/>
    </row>
    <row r="16" spans="1:16" ht="12.75">
      <c r="A16" s="5"/>
      <c r="B16" s="11">
        <f>SUM(B6:B14)</f>
        <v>19610</v>
      </c>
      <c r="C16" s="5"/>
      <c r="D16" s="12">
        <f>D4/B4</f>
        <v>47.98215196328404</v>
      </c>
      <c r="E16" s="5"/>
      <c r="F16" s="5"/>
      <c r="G16" s="11"/>
      <c r="H16" s="5"/>
      <c r="I16" s="12"/>
      <c r="J16" s="5"/>
      <c r="K16" s="2"/>
      <c r="L16" s="2"/>
      <c r="M16" s="79"/>
      <c r="N16" s="79"/>
      <c r="O16" s="131"/>
      <c r="P16" s="134"/>
    </row>
    <row r="17" spans="1:16" ht="12.75">
      <c r="A17" s="5"/>
      <c r="B17" s="5"/>
      <c r="C17" s="5"/>
      <c r="D17" s="5"/>
      <c r="E17" s="5"/>
      <c r="H17" s="79"/>
      <c r="I17" s="79"/>
      <c r="J17" s="131"/>
      <c r="K17" s="2"/>
      <c r="L17" s="2"/>
      <c r="M17" s="79"/>
      <c r="N17" s="79"/>
      <c r="O17" s="131"/>
      <c r="P17" s="134"/>
    </row>
    <row r="18" spans="1:16" ht="12.75">
      <c r="A18" s="5"/>
      <c r="B18" s="5"/>
      <c r="C18" s="5"/>
      <c r="D18" s="5"/>
      <c r="E18" s="5"/>
      <c r="G18" s="132"/>
      <c r="H18" s="79"/>
      <c r="I18" s="79"/>
      <c r="J18" s="131"/>
      <c r="K18" s="132"/>
      <c r="L18" s="132"/>
      <c r="M18" s="79"/>
      <c r="N18" s="79"/>
      <c r="O18" s="131"/>
      <c r="P18" s="133"/>
    </row>
    <row r="19" spans="1:10" ht="12.75">
      <c r="A19" s="5"/>
      <c r="B19" s="58" t="s">
        <v>174</v>
      </c>
      <c r="C19" s="17"/>
      <c r="D19" s="5"/>
      <c r="E19" s="5"/>
      <c r="H19"/>
      <c r="I19"/>
      <c r="J19"/>
    </row>
    <row r="20" spans="1:10" ht="12.75">
      <c r="A20" s="5"/>
      <c r="B20" s="5" t="s">
        <v>48</v>
      </c>
      <c r="D20" s="5"/>
      <c r="E20" s="5"/>
      <c r="H20" s="79"/>
      <c r="I20"/>
      <c r="J20"/>
    </row>
    <row r="21" spans="1:10" ht="12.75">
      <c r="A21" s="5"/>
      <c r="B21" s="5"/>
      <c r="C21" s="5"/>
      <c r="D21" s="5"/>
      <c r="E21" s="5"/>
      <c r="H21" s="79"/>
      <c r="I21" s="79"/>
      <c r="J21"/>
    </row>
    <row r="22" spans="1:10" ht="12.75">
      <c r="A22" s="5"/>
      <c r="B22" s="5"/>
      <c r="C22" s="5"/>
      <c r="D22" s="5"/>
      <c r="E22" s="5"/>
      <c r="H22" s="79"/>
      <c r="I22" s="79"/>
      <c r="J22"/>
    </row>
    <row r="35" spans="3:4" ht="11.25">
      <c r="C35" s="13">
        <f>SUM(C6:C13)</f>
        <v>0.9122896481387047</v>
      </c>
      <c r="D35" s="14">
        <f>AVERAGE(D6:D13)</f>
        <v>31530</v>
      </c>
    </row>
    <row r="36" spans="2:4" ht="11.25">
      <c r="B36" s="6">
        <f>B13+B14</f>
        <v>2810</v>
      </c>
      <c r="D36" s="14"/>
    </row>
    <row r="37" ht="11.25">
      <c r="D37" s="13">
        <f>E14+E13</f>
        <v>0.8129403887643076</v>
      </c>
    </row>
    <row r="38" spans="2:4" ht="11.25">
      <c r="B38" s="1">
        <f>D4/B4</f>
        <v>47.98215196328404</v>
      </c>
      <c r="D38" s="1">
        <f>(D14+D13)/D4*100</f>
        <v>81.29403887643076</v>
      </c>
    </row>
    <row r="45" ht="11.25">
      <c r="B45" s="40" t="s">
        <v>184</v>
      </c>
    </row>
  </sheetData>
  <sheetProtection/>
  <mergeCells count="6">
    <mergeCell ref="B2:C2"/>
    <mergeCell ref="D2:E2"/>
    <mergeCell ref="G2:H2"/>
    <mergeCell ref="I2:J2"/>
    <mergeCell ref="A1:F1"/>
    <mergeCell ref="G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showGridLines="0" zoomScalePageLayoutView="0" workbookViewId="0" topLeftCell="A1">
      <selection activeCell="D33" sqref="D33"/>
    </sheetView>
  </sheetViews>
  <sheetFormatPr defaultColWidth="9.140625" defaultRowHeight="12.75"/>
  <cols>
    <col min="1" max="1" width="9.140625" style="27" customWidth="1"/>
    <col min="2" max="2" width="34.57421875" style="27" customWidth="1"/>
    <col min="3" max="3" width="10.00390625" style="27" hidden="1" customWidth="1"/>
    <col min="4" max="5" width="14.421875" style="27" bestFit="1" customWidth="1"/>
    <col min="6" max="6" width="7.421875" style="27" customWidth="1"/>
    <col min="7" max="12" width="17.57421875" style="27" customWidth="1"/>
    <col min="13" max="16384" width="9.140625" style="27" customWidth="1"/>
  </cols>
  <sheetData>
    <row r="1" ht="12.75">
      <c r="B1" s="19" t="s">
        <v>173</v>
      </c>
    </row>
    <row r="2" ht="11.25">
      <c r="B2" s="27" t="s">
        <v>140</v>
      </c>
    </row>
    <row r="3" ht="11.25" hidden="1">
      <c r="D3" s="27" t="s">
        <v>55</v>
      </c>
    </row>
    <row r="4" spans="2:6" s="44" customFormat="1" ht="38.25" customHeight="1">
      <c r="B4" s="271" t="s">
        <v>141</v>
      </c>
      <c r="C4" s="20" t="s">
        <v>56</v>
      </c>
      <c r="D4" s="267" t="s">
        <v>58</v>
      </c>
      <c r="E4" s="268"/>
      <c r="F4" s="269" t="s">
        <v>151</v>
      </c>
    </row>
    <row r="5" spans="2:6" ht="11.25">
      <c r="B5" s="272"/>
      <c r="C5" s="22"/>
      <c r="D5" s="61">
        <v>2007</v>
      </c>
      <c r="E5" s="99">
        <v>2010</v>
      </c>
      <c r="F5" s="270"/>
    </row>
    <row r="6" spans="2:6" s="21" customFormat="1" ht="12.75">
      <c r="B6" s="251" t="s">
        <v>0</v>
      </c>
      <c r="C6" s="23" t="s">
        <v>0</v>
      </c>
      <c r="D6" s="243">
        <v>491336950</v>
      </c>
      <c r="E6" s="244">
        <v>594584270</v>
      </c>
      <c r="F6" s="150">
        <v>21.01354681344442</v>
      </c>
    </row>
    <row r="7" spans="2:6" ht="12.75">
      <c r="B7" s="252" t="s">
        <v>190</v>
      </c>
      <c r="C7" s="21" t="s">
        <v>0</v>
      </c>
      <c r="D7" s="245">
        <v>7807350</v>
      </c>
      <c r="E7" s="246">
        <v>4623970</v>
      </c>
      <c r="F7" s="151">
        <v>-40.77414231461379</v>
      </c>
    </row>
    <row r="8" spans="2:6" ht="12.75">
      <c r="B8" s="252" t="s">
        <v>142</v>
      </c>
      <c r="C8" s="24" t="s">
        <v>0</v>
      </c>
      <c r="D8" s="247">
        <v>13254060</v>
      </c>
      <c r="E8" s="248">
        <v>8582130</v>
      </c>
      <c r="F8" s="152">
        <v>-35.24904821616923</v>
      </c>
    </row>
    <row r="9" spans="2:6" ht="12.75">
      <c r="B9" s="252" t="s">
        <v>143</v>
      </c>
      <c r="C9" s="24" t="s">
        <v>0</v>
      </c>
      <c r="D9" s="247">
        <v>19451560</v>
      </c>
      <c r="E9" s="248">
        <v>15677930</v>
      </c>
      <c r="F9" s="152">
        <v>-19.40014065709897</v>
      </c>
    </row>
    <row r="10" spans="2:8" ht="12.75">
      <c r="B10" s="252" t="s">
        <v>144</v>
      </c>
      <c r="C10" s="24" t="s">
        <v>0</v>
      </c>
      <c r="D10" s="247">
        <v>20158090</v>
      </c>
      <c r="E10" s="248">
        <v>19127470</v>
      </c>
      <c r="F10" s="152">
        <v>-5.112686767446718</v>
      </c>
      <c r="H10" s="124"/>
    </row>
    <row r="11" spans="2:6" ht="12.75">
      <c r="B11" s="252" t="s">
        <v>145</v>
      </c>
      <c r="C11" s="24" t="s">
        <v>0</v>
      </c>
      <c r="D11" s="247">
        <v>18360370</v>
      </c>
      <c r="E11" s="248">
        <v>19790310</v>
      </c>
      <c r="F11" s="152">
        <v>7.7881872750930405</v>
      </c>
    </row>
    <row r="12" spans="2:6" ht="12.75">
      <c r="B12" s="252" t="s">
        <v>146</v>
      </c>
      <c r="C12" s="24" t="s">
        <v>0</v>
      </c>
      <c r="D12" s="247">
        <v>33449440</v>
      </c>
      <c r="E12" s="248">
        <v>33489960</v>
      </c>
      <c r="F12" s="152">
        <v>0.12113805193749133</v>
      </c>
    </row>
    <row r="13" spans="2:6" ht="12.75">
      <c r="B13" s="252" t="s">
        <v>147</v>
      </c>
      <c r="C13" s="24" t="s">
        <v>0</v>
      </c>
      <c r="D13" s="247">
        <v>40466110</v>
      </c>
      <c r="E13" s="248">
        <v>50012280</v>
      </c>
      <c r="F13" s="152">
        <v>23.590530446341397</v>
      </c>
    </row>
    <row r="14" spans="2:6" ht="12.75">
      <c r="B14" s="252" t="s">
        <v>148</v>
      </c>
      <c r="C14" s="24" t="s">
        <v>0</v>
      </c>
      <c r="D14" s="247">
        <v>59343210</v>
      </c>
      <c r="E14" s="248">
        <v>76262980</v>
      </c>
      <c r="F14" s="152">
        <v>28.511720211966963</v>
      </c>
    </row>
    <row r="15" spans="2:6" ht="12.75">
      <c r="B15" s="252" t="s">
        <v>149</v>
      </c>
      <c r="C15" s="24" t="s">
        <v>0</v>
      </c>
      <c r="D15" s="247">
        <v>54334610</v>
      </c>
      <c r="E15" s="248">
        <v>60202140</v>
      </c>
      <c r="F15" s="152">
        <v>10.79888122874168</v>
      </c>
    </row>
    <row r="16" spans="2:6" ht="12.75">
      <c r="B16" s="253" t="s">
        <v>150</v>
      </c>
      <c r="C16" s="25" t="s">
        <v>0</v>
      </c>
      <c r="D16" s="249">
        <v>224712160</v>
      </c>
      <c r="E16" s="250">
        <v>306815100</v>
      </c>
      <c r="F16" s="153">
        <v>36.53693685290551</v>
      </c>
    </row>
    <row r="18" ht="11.25">
      <c r="B18" s="26" t="s">
        <v>156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4.57421875" style="15" customWidth="1"/>
    <col min="2" max="2" width="24.8515625" style="15" customWidth="1"/>
    <col min="3" max="3" width="21.140625" style="15" customWidth="1"/>
    <col min="4" max="4" width="22.140625" style="15" customWidth="1"/>
    <col min="5" max="5" width="11.00390625" style="15" bestFit="1" customWidth="1"/>
    <col min="6" max="6" width="23.57421875" style="15" customWidth="1"/>
    <col min="7" max="7" width="36.28125" style="15" customWidth="1"/>
    <col min="8" max="8" width="14.28125" style="15" bestFit="1" customWidth="1"/>
    <col min="9" max="9" width="12.00390625" style="15" customWidth="1"/>
    <col min="10" max="16384" width="9.140625" style="15" customWidth="1"/>
  </cols>
  <sheetData>
    <row r="2" spans="1:8" ht="14.25">
      <c r="A2" s="105" t="s">
        <v>38</v>
      </c>
      <c r="B2" s="106" t="s">
        <v>23</v>
      </c>
      <c r="G2" s="105" t="s">
        <v>38</v>
      </c>
      <c r="H2" s="106" t="s">
        <v>23</v>
      </c>
    </row>
    <row r="3" spans="1:8" ht="14.25">
      <c r="A3" s="62" t="s">
        <v>59</v>
      </c>
      <c r="B3" s="63">
        <v>24.93625701172871</v>
      </c>
      <c r="G3" s="126"/>
      <c r="H3" s="127"/>
    </row>
    <row r="4" spans="1:8" ht="14.25">
      <c r="A4" s="64" t="s">
        <v>64</v>
      </c>
      <c r="B4" s="65">
        <v>20.856705762366143</v>
      </c>
      <c r="G4" s="66" t="s">
        <v>60</v>
      </c>
      <c r="H4" s="67">
        <v>39.39262806262938</v>
      </c>
    </row>
    <row r="5" spans="1:8" ht="14.25">
      <c r="A5" s="64" t="s">
        <v>161</v>
      </c>
      <c r="B5" s="65">
        <v>17.950025497195305</v>
      </c>
      <c r="G5" s="66" t="s">
        <v>64</v>
      </c>
      <c r="H5" s="67">
        <v>18.3744736469399</v>
      </c>
    </row>
    <row r="6" spans="1:8" ht="14.25">
      <c r="A6" s="64" t="s">
        <v>60</v>
      </c>
      <c r="B6" s="65">
        <v>9.688934217236104</v>
      </c>
      <c r="G6" s="66" t="s">
        <v>165</v>
      </c>
      <c r="H6" s="67">
        <v>14.635666362313957</v>
      </c>
    </row>
    <row r="7" spans="1:8" ht="14.25">
      <c r="A7" s="64" t="s">
        <v>162</v>
      </c>
      <c r="B7" s="65">
        <v>9.535951045385008</v>
      </c>
      <c r="G7" s="66" t="s">
        <v>166</v>
      </c>
      <c r="H7" s="67">
        <v>10.247363254328945</v>
      </c>
    </row>
    <row r="8" spans="1:8" ht="14.25">
      <c r="A8" s="64" t="s">
        <v>163</v>
      </c>
      <c r="B8" s="65">
        <v>8.669046404895461</v>
      </c>
      <c r="G8" s="66" t="s">
        <v>167</v>
      </c>
      <c r="H8" s="67">
        <v>7.27141335239158</v>
      </c>
    </row>
    <row r="9" spans="1:8" ht="14.25">
      <c r="A9" s="70" t="s">
        <v>164</v>
      </c>
      <c r="B9" s="71">
        <v>8.36308006119327</v>
      </c>
      <c r="G9" s="66" t="s">
        <v>168</v>
      </c>
      <c r="H9" s="67">
        <v>5.560083182153473</v>
      </c>
    </row>
    <row r="10" spans="7:8" ht="14.25">
      <c r="G10" s="68" t="s">
        <v>169</v>
      </c>
      <c r="H10" s="69">
        <v>4.518372139242769</v>
      </c>
    </row>
    <row r="15" spans="1:7" ht="14.25">
      <c r="A15" s="47" t="s">
        <v>177</v>
      </c>
      <c r="G15" s="46" t="s">
        <v>176</v>
      </c>
    </row>
    <row r="16" spans="1:8" ht="14.25">
      <c r="A16" s="48" t="s">
        <v>48</v>
      </c>
      <c r="G16" s="15" t="s">
        <v>48</v>
      </c>
      <c r="H16" s="48"/>
    </row>
    <row r="21" ht="14.25">
      <c r="I21" s="18"/>
    </row>
    <row r="22" ht="14.25">
      <c r="B22" s="45"/>
    </row>
    <row r="41" ht="14.25">
      <c r="G41" s="29" t="s">
        <v>67</v>
      </c>
    </row>
    <row r="43" ht="14.25">
      <c r="A43" s="29" t="s">
        <v>67</v>
      </c>
    </row>
    <row r="44" ht="14.25">
      <c r="A44" s="2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28">
      <selection activeCell="I78" sqref="I78"/>
    </sheetView>
  </sheetViews>
  <sheetFormatPr defaultColWidth="9.140625" defaultRowHeight="12.75"/>
  <cols>
    <col min="1" max="1" width="61.8515625" style="29" customWidth="1"/>
    <col min="2" max="2" width="9.8515625" style="29" customWidth="1"/>
    <col min="3" max="3" width="10.7109375" style="29" customWidth="1"/>
    <col min="4" max="4" width="10.00390625" style="29" customWidth="1"/>
    <col min="5" max="5" width="13.00390625" style="29" customWidth="1"/>
    <col min="6" max="6" width="10.421875" style="29" customWidth="1"/>
    <col min="7" max="16384" width="9.140625" style="29" customWidth="1"/>
  </cols>
  <sheetData>
    <row r="1" spans="1:3" ht="11.25">
      <c r="A1" s="156"/>
      <c r="B1" s="156" t="s">
        <v>36</v>
      </c>
      <c r="C1" s="156" t="s">
        <v>36</v>
      </c>
    </row>
    <row r="2" spans="1:5" ht="11.25">
      <c r="A2" s="157" t="s">
        <v>31</v>
      </c>
      <c r="B2" s="157">
        <f>B48/1000</f>
        <v>795.64</v>
      </c>
      <c r="C2" s="157">
        <f>D48/1000</f>
        <v>940.93</v>
      </c>
      <c r="E2" s="30"/>
    </row>
    <row r="3" spans="2:5" ht="11.25">
      <c r="B3" s="31">
        <v>2003</v>
      </c>
      <c r="C3" s="31">
        <v>2010</v>
      </c>
      <c r="E3" s="30"/>
    </row>
    <row r="4" spans="1:5" ht="11.25">
      <c r="A4" s="108" t="s">
        <v>32</v>
      </c>
      <c r="B4" s="108">
        <v>535.55</v>
      </c>
      <c r="C4" s="108">
        <v>640.04</v>
      </c>
      <c r="E4" s="30"/>
    </row>
    <row r="5" spans="1:5" ht="11.25">
      <c r="A5" s="109" t="s">
        <v>34</v>
      </c>
      <c r="B5" s="109">
        <v>250.4</v>
      </c>
      <c r="C5" s="109">
        <v>296.06</v>
      </c>
      <c r="E5" s="30"/>
    </row>
    <row r="6" spans="1:5" ht="11.25">
      <c r="A6" s="109" t="s">
        <v>35</v>
      </c>
      <c r="B6" s="109">
        <v>2.91</v>
      </c>
      <c r="C6" s="109">
        <v>3.12</v>
      </c>
      <c r="E6" s="30"/>
    </row>
    <row r="7" spans="1:5" ht="11.25">
      <c r="A7" s="110" t="s">
        <v>33</v>
      </c>
      <c r="B7" s="110">
        <v>6.78</v>
      </c>
      <c r="C7" s="110">
        <v>1.71</v>
      </c>
      <c r="E7" s="30"/>
    </row>
    <row r="10" spans="1:3" ht="12.75">
      <c r="A10" s="49" t="s">
        <v>170</v>
      </c>
      <c r="C10" s="32"/>
    </row>
    <row r="11" spans="1:3" ht="12">
      <c r="A11" s="29" t="s">
        <v>48</v>
      </c>
      <c r="C11" s="32"/>
    </row>
    <row r="12" ht="11.25">
      <c r="B12" s="33"/>
    </row>
    <row r="40" ht="11.25">
      <c r="A40" s="1" t="s">
        <v>65</v>
      </c>
    </row>
    <row r="42" ht="11.25">
      <c r="A42" s="50"/>
    </row>
    <row r="44" ht="12.75">
      <c r="A44" s="49" t="s">
        <v>178</v>
      </c>
    </row>
    <row r="46" spans="1:6" ht="11.25" customHeight="1">
      <c r="A46" s="273"/>
      <c r="B46" s="275">
        <v>2003</v>
      </c>
      <c r="C46" s="276"/>
      <c r="D46" s="275">
        <v>2010</v>
      </c>
      <c r="E46" s="276"/>
      <c r="F46" s="277" t="s">
        <v>69</v>
      </c>
    </row>
    <row r="47" spans="1:6" ht="26.25" customHeight="1">
      <c r="A47" s="274"/>
      <c r="B47" s="122" t="s">
        <v>30</v>
      </c>
      <c r="C47" s="123" t="s">
        <v>61</v>
      </c>
      <c r="D47" s="122" t="s">
        <v>30</v>
      </c>
      <c r="E47" s="123" t="s">
        <v>61</v>
      </c>
      <c r="F47" s="278"/>
    </row>
    <row r="48" spans="1:7" ht="12.75">
      <c r="A48" s="72" t="s">
        <v>116</v>
      </c>
      <c r="B48" s="170">
        <v>795640</v>
      </c>
      <c r="C48" s="158">
        <v>100</v>
      </c>
      <c r="D48" s="170">
        <v>940930</v>
      </c>
      <c r="E48" s="158">
        <v>100</v>
      </c>
      <c r="F48" s="174">
        <v>18.26077120305666</v>
      </c>
      <c r="G48" s="145"/>
    </row>
    <row r="49" spans="1:6" s="83" customFormat="1" ht="12.75">
      <c r="A49" s="81" t="s">
        <v>32</v>
      </c>
      <c r="B49" s="171">
        <v>535550</v>
      </c>
      <c r="C49" s="160">
        <v>67.31059273038056</v>
      </c>
      <c r="D49" s="171">
        <v>640040</v>
      </c>
      <c r="E49" s="161">
        <v>68.02206327782088</v>
      </c>
      <c r="F49" s="175">
        <v>19.51078330688078</v>
      </c>
    </row>
    <row r="50" spans="1:6" ht="12.75">
      <c r="A50" s="76" t="s">
        <v>79</v>
      </c>
      <c r="B50" s="172">
        <v>258210</v>
      </c>
      <c r="C50" s="163">
        <v>32.45311950128198</v>
      </c>
      <c r="D50" s="172">
        <v>275140</v>
      </c>
      <c r="E50" s="164">
        <v>29.24128256087063</v>
      </c>
      <c r="F50" s="176">
        <v>6.556678672398436</v>
      </c>
    </row>
    <row r="51" spans="1:6" ht="12.75">
      <c r="A51" s="76" t="s">
        <v>113</v>
      </c>
      <c r="B51" s="172">
        <v>4230</v>
      </c>
      <c r="C51" s="163">
        <v>0.5316474787592378</v>
      </c>
      <c r="D51" s="172">
        <v>7330</v>
      </c>
      <c r="E51" s="164">
        <v>0.7790165049472331</v>
      </c>
      <c r="F51" s="176">
        <v>73.28605200945626</v>
      </c>
    </row>
    <row r="52" spans="1:6" ht="12.75">
      <c r="A52" s="76" t="s">
        <v>80</v>
      </c>
      <c r="B52" s="172">
        <v>12550</v>
      </c>
      <c r="C52" s="163">
        <v>1.5773465386355638</v>
      </c>
      <c r="D52" s="172">
        <v>6110</v>
      </c>
      <c r="E52" s="164">
        <v>0.6493575505085394</v>
      </c>
      <c r="F52" s="176">
        <v>-51.31474103585657</v>
      </c>
    </row>
    <row r="53" spans="1:6" ht="12.75" hidden="1">
      <c r="A53" s="84" t="s">
        <v>94</v>
      </c>
      <c r="B53" s="172">
        <v>0</v>
      </c>
      <c r="C53" s="163">
        <v>0</v>
      </c>
      <c r="D53" s="172">
        <v>0</v>
      </c>
      <c r="E53" s="164">
        <v>0</v>
      </c>
      <c r="F53" s="176" t="e">
        <v>#DIV/0!</v>
      </c>
    </row>
    <row r="54" spans="1:6" ht="12.75">
      <c r="A54" s="84" t="s">
        <v>95</v>
      </c>
      <c r="B54" s="172">
        <v>230</v>
      </c>
      <c r="C54" s="163">
        <v>0.028907546126388822</v>
      </c>
      <c r="D54" s="172">
        <v>60</v>
      </c>
      <c r="E54" s="164">
        <v>0.006376669890427556</v>
      </c>
      <c r="F54" s="176">
        <v>-73.91304347826086</v>
      </c>
    </row>
    <row r="55" spans="1:6" ht="12.75">
      <c r="A55" s="84" t="s">
        <v>114</v>
      </c>
      <c r="B55" s="172">
        <v>46730</v>
      </c>
      <c r="C55" s="163">
        <v>5.873259262983259</v>
      </c>
      <c r="D55" s="172">
        <v>99330</v>
      </c>
      <c r="E55" s="164">
        <v>10.556577003602818</v>
      </c>
      <c r="F55" s="176">
        <v>112.56152364647977</v>
      </c>
    </row>
    <row r="56" spans="1:6" ht="12.75">
      <c r="A56" s="84" t="s">
        <v>96</v>
      </c>
      <c r="B56" s="172">
        <v>2590</v>
      </c>
      <c r="C56" s="163">
        <v>0.32552410637976975</v>
      </c>
      <c r="D56" s="172">
        <v>2030</v>
      </c>
      <c r="E56" s="164">
        <v>0.21574399795946564</v>
      </c>
      <c r="F56" s="176">
        <v>-21.62162162162162</v>
      </c>
    </row>
    <row r="57" spans="1:6" ht="12.75">
      <c r="A57" s="84" t="s">
        <v>115</v>
      </c>
      <c r="B57" s="172">
        <v>50</v>
      </c>
      <c r="C57" s="163">
        <v>0.006284249157910614</v>
      </c>
      <c r="D57" s="172">
        <v>30</v>
      </c>
      <c r="E57" s="164">
        <v>0.003188334945213778</v>
      </c>
      <c r="F57" s="176">
        <v>-40</v>
      </c>
    </row>
    <row r="58" spans="1:6" ht="12.75">
      <c r="A58" s="84" t="s">
        <v>97</v>
      </c>
      <c r="B58" s="172">
        <v>182820</v>
      </c>
      <c r="C58" s="163">
        <v>22.977728620984365</v>
      </c>
      <c r="D58" s="172">
        <v>206060</v>
      </c>
      <c r="E58" s="164">
        <v>21.89960996035837</v>
      </c>
      <c r="F58" s="176">
        <v>12.711957116289247</v>
      </c>
    </row>
    <row r="59" spans="1:6" ht="12.75">
      <c r="A59" s="84" t="s">
        <v>98</v>
      </c>
      <c r="B59" s="172">
        <v>1540</v>
      </c>
      <c r="C59" s="163">
        <v>0.19355487406364685</v>
      </c>
      <c r="D59" s="172">
        <v>1790</v>
      </c>
      <c r="E59" s="164">
        <v>0.1902373183977554</v>
      </c>
      <c r="F59" s="176">
        <v>16.233766233766232</v>
      </c>
    </row>
    <row r="60" spans="1:6" ht="12.75" hidden="1">
      <c r="A60" s="84" t="s">
        <v>99</v>
      </c>
      <c r="B60" s="172">
        <v>0</v>
      </c>
      <c r="C60" s="163">
        <v>0</v>
      </c>
      <c r="D60" s="172">
        <v>0</v>
      </c>
      <c r="E60" s="164">
        <v>0</v>
      </c>
      <c r="F60" s="176" t="e">
        <v>#DIV/0!</v>
      </c>
    </row>
    <row r="61" spans="1:6" ht="12.75">
      <c r="A61" s="84" t="s">
        <v>191</v>
      </c>
      <c r="B61" s="172">
        <v>26600</v>
      </c>
      <c r="C61" s="163">
        <v>3.343220552008446</v>
      </c>
      <c r="D61" s="172">
        <v>42160</v>
      </c>
      <c r="E61" s="164">
        <v>4.480673376340429</v>
      </c>
      <c r="F61" s="176">
        <v>58.49624060150376</v>
      </c>
    </row>
    <row r="62" spans="1:6" s="83" customFormat="1" ht="12.75">
      <c r="A62" s="84" t="s">
        <v>81</v>
      </c>
      <c r="B62" s="172">
        <v>6780</v>
      </c>
      <c r="C62" s="163">
        <v>0.8521441858126791</v>
      </c>
      <c r="D62" s="172">
        <v>1710</v>
      </c>
      <c r="E62" s="164">
        <v>0.18173509187718534</v>
      </c>
      <c r="F62" s="176">
        <v>-74.77876106194691</v>
      </c>
    </row>
    <row r="63" spans="1:6" s="83" customFormat="1" ht="12.75">
      <c r="A63" s="84" t="s">
        <v>82</v>
      </c>
      <c r="B63" s="172">
        <v>250400</v>
      </c>
      <c r="C63" s="163">
        <v>31.471519782816348</v>
      </c>
      <c r="D63" s="172">
        <v>296060</v>
      </c>
      <c r="E63" s="164">
        <v>31.4646147959997</v>
      </c>
      <c r="F63" s="176">
        <v>18.23482428115016</v>
      </c>
    </row>
    <row r="64" spans="1:6" ht="12.75">
      <c r="A64" s="77" t="s">
        <v>83</v>
      </c>
      <c r="B64" s="172">
        <v>250400</v>
      </c>
      <c r="C64" s="163">
        <v>31.471519782816348</v>
      </c>
      <c r="D64" s="172">
        <v>186640</v>
      </c>
      <c r="E64" s="164">
        <v>19.835694472489983</v>
      </c>
      <c r="F64" s="176">
        <v>-25.463258785942493</v>
      </c>
    </row>
    <row r="65" spans="1:6" ht="12.75" hidden="1">
      <c r="A65" s="77" t="s">
        <v>84</v>
      </c>
      <c r="B65" s="172">
        <v>0</v>
      </c>
      <c r="C65" s="163">
        <v>0</v>
      </c>
      <c r="D65" s="172">
        <v>0</v>
      </c>
      <c r="E65" s="164">
        <v>0</v>
      </c>
      <c r="F65" s="176" t="e">
        <v>#DIV/0!</v>
      </c>
    </row>
    <row r="66" spans="1:6" ht="12.75">
      <c r="A66" s="77" t="s">
        <v>85</v>
      </c>
      <c r="B66" s="172" t="s">
        <v>57</v>
      </c>
      <c r="C66" s="163" t="s">
        <v>57</v>
      </c>
      <c r="D66" s="172">
        <v>109430</v>
      </c>
      <c r="E66" s="164">
        <v>11.629983101824791</v>
      </c>
      <c r="F66" s="176" t="s">
        <v>57</v>
      </c>
    </row>
    <row r="67" spans="1:6" s="83" customFormat="1" ht="12.75">
      <c r="A67" s="84" t="s">
        <v>86</v>
      </c>
      <c r="B67" s="172">
        <v>2910</v>
      </c>
      <c r="C67" s="163">
        <v>0.3657433009903977</v>
      </c>
      <c r="D67" s="172">
        <v>3120</v>
      </c>
      <c r="E67" s="164">
        <v>0.3315868343022329</v>
      </c>
      <c r="F67" s="176">
        <v>7.216494845360824</v>
      </c>
    </row>
    <row r="68" spans="1:6" ht="12.75">
      <c r="A68" s="77" t="s">
        <v>87</v>
      </c>
      <c r="B68" s="172">
        <v>2750</v>
      </c>
      <c r="C68" s="163">
        <v>0.34563370368508367</v>
      </c>
      <c r="D68" s="172">
        <v>2570</v>
      </c>
      <c r="E68" s="164">
        <v>0.2731340269733136</v>
      </c>
      <c r="F68" s="176">
        <v>-6.545454545454546</v>
      </c>
    </row>
    <row r="69" spans="1:6" ht="12.75" hidden="1">
      <c r="A69" s="77" t="s">
        <v>88</v>
      </c>
      <c r="B69" s="172">
        <v>0</v>
      </c>
      <c r="C69" s="163">
        <v>0</v>
      </c>
      <c r="D69" s="172">
        <v>0</v>
      </c>
      <c r="E69" s="164">
        <v>0</v>
      </c>
      <c r="F69" s="176" t="e">
        <v>#DIV/0!</v>
      </c>
    </row>
    <row r="70" spans="1:6" ht="12.75" hidden="1">
      <c r="A70" s="77" t="s">
        <v>93</v>
      </c>
      <c r="B70" s="172">
        <v>0</v>
      </c>
      <c r="C70" s="163">
        <v>0</v>
      </c>
      <c r="D70" s="172">
        <v>0</v>
      </c>
      <c r="E70" s="164">
        <v>0</v>
      </c>
      <c r="F70" s="176" t="e">
        <v>#DIV/0!</v>
      </c>
    </row>
    <row r="71" spans="1:6" ht="12.75" hidden="1">
      <c r="A71" s="77" t="s">
        <v>92</v>
      </c>
      <c r="B71" s="172">
        <v>0</v>
      </c>
      <c r="C71" s="163">
        <v>0</v>
      </c>
      <c r="D71" s="172">
        <v>0</v>
      </c>
      <c r="E71" s="164">
        <v>0</v>
      </c>
      <c r="F71" s="176" t="e">
        <v>#DIV/0!</v>
      </c>
    </row>
    <row r="72" spans="1:6" ht="12.75">
      <c r="A72" s="78" t="s">
        <v>89</v>
      </c>
      <c r="B72" s="173">
        <v>160</v>
      </c>
      <c r="C72" s="167">
        <v>0.02010959730531396</v>
      </c>
      <c r="D72" s="173">
        <v>550</v>
      </c>
      <c r="E72" s="168">
        <v>0.05845280732891926</v>
      </c>
      <c r="F72" s="177">
        <v>243.75</v>
      </c>
    </row>
    <row r="73" spans="1:6" ht="11.25" hidden="1">
      <c r="A73" s="141" t="s">
        <v>90</v>
      </c>
      <c r="B73" s="82">
        <v>0</v>
      </c>
      <c r="C73" s="142">
        <f>B73/$B$48*100</f>
        <v>0</v>
      </c>
      <c r="D73" s="82">
        <v>0</v>
      </c>
      <c r="E73" s="143">
        <f>D73/$D$48*100</f>
        <v>0</v>
      </c>
      <c r="F73" s="144" t="e">
        <f>(D73-B73)/B73*100</f>
        <v>#DIV/0!</v>
      </c>
    </row>
    <row r="74" spans="1:6" ht="11.25" hidden="1">
      <c r="A74" s="78" t="s">
        <v>91</v>
      </c>
      <c r="B74" s="73">
        <v>0</v>
      </c>
      <c r="C74" s="74">
        <f>B74/$B$48*100</f>
        <v>0</v>
      </c>
      <c r="D74" s="73">
        <v>0</v>
      </c>
      <c r="E74" s="80">
        <f>D74/$D$48*100</f>
        <v>0</v>
      </c>
      <c r="F74" s="75" t="s">
        <v>57</v>
      </c>
    </row>
    <row r="75" ht="11.25">
      <c r="A75" s="1"/>
    </row>
    <row r="76" ht="11.25">
      <c r="A76" s="1" t="s">
        <v>65</v>
      </c>
    </row>
    <row r="77" ht="11.25">
      <c r="A77" s="1"/>
    </row>
  </sheetData>
  <sheetProtection/>
  <mergeCells count="4">
    <mergeCell ref="A46:A47"/>
    <mergeCell ref="B46:C46"/>
    <mergeCell ref="D46:E46"/>
    <mergeCell ref="F46:F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zoomScalePageLayoutView="0" workbookViewId="0" topLeftCell="A25">
      <selection activeCell="O25" sqref="O25"/>
    </sheetView>
  </sheetViews>
  <sheetFormatPr defaultColWidth="9.140625" defaultRowHeight="12.75"/>
  <cols>
    <col min="1" max="1" width="28.28125" style="0" customWidth="1"/>
    <col min="3" max="3" width="8.57421875" style="0" customWidth="1"/>
    <col min="6" max="6" width="8.57421875" style="0" customWidth="1"/>
    <col min="7" max="7" width="8.28125" style="0" customWidth="1"/>
  </cols>
  <sheetData>
    <row r="1" spans="1:9" ht="12.75">
      <c r="A1" s="49" t="s">
        <v>179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1:9" ht="12.75" customHeight="1">
      <c r="A3" s="282" t="s">
        <v>62</v>
      </c>
      <c r="B3" s="290">
        <v>2010</v>
      </c>
      <c r="C3" s="291"/>
      <c r="D3" s="291"/>
      <c r="E3" s="291"/>
      <c r="F3" s="291"/>
      <c r="G3" s="291"/>
      <c r="H3" s="291"/>
      <c r="I3" s="291"/>
    </row>
    <row r="4" spans="1:9" ht="12.75" customHeight="1">
      <c r="A4" s="283"/>
      <c r="B4" s="287" t="s">
        <v>14</v>
      </c>
      <c r="C4" s="293" t="s">
        <v>117</v>
      </c>
      <c r="D4" s="294"/>
      <c r="E4" s="294"/>
      <c r="F4" s="294"/>
      <c r="G4" s="294"/>
      <c r="H4" s="294"/>
      <c r="I4" s="294"/>
    </row>
    <row r="5" spans="1:9" ht="12.75" customHeight="1">
      <c r="A5" s="283"/>
      <c r="B5" s="288"/>
      <c r="C5" s="121" t="s">
        <v>138</v>
      </c>
      <c r="D5" s="100" t="s">
        <v>107</v>
      </c>
      <c r="E5" s="100" t="s">
        <v>110</v>
      </c>
      <c r="F5" s="100" t="s">
        <v>111</v>
      </c>
      <c r="G5" s="100" t="s">
        <v>108</v>
      </c>
      <c r="H5" s="100" t="s">
        <v>109</v>
      </c>
      <c r="I5" s="100" t="s">
        <v>64</v>
      </c>
    </row>
    <row r="6" spans="1:9" ht="16.5" customHeight="1">
      <c r="A6" s="284"/>
      <c r="B6" s="289"/>
      <c r="C6" s="285" t="s">
        <v>139</v>
      </c>
      <c r="D6" s="286"/>
      <c r="E6" s="286"/>
      <c r="F6" s="286"/>
      <c r="G6" s="286"/>
      <c r="H6" s="286"/>
      <c r="I6" s="286"/>
    </row>
    <row r="7" spans="1:9" ht="13.5">
      <c r="A7" s="101" t="s">
        <v>0</v>
      </c>
      <c r="B7" s="178">
        <v>9680</v>
      </c>
      <c r="C7" s="178">
        <v>306280</v>
      </c>
      <c r="D7" s="178">
        <v>182110</v>
      </c>
      <c r="E7" s="178">
        <v>8710</v>
      </c>
      <c r="F7" s="178">
        <v>370</v>
      </c>
      <c r="G7" s="178">
        <v>89090</v>
      </c>
      <c r="H7" s="178">
        <v>20550</v>
      </c>
      <c r="I7" s="170">
        <v>5460</v>
      </c>
    </row>
    <row r="8" spans="1:9" ht="13.5">
      <c r="A8" s="95" t="s">
        <v>7</v>
      </c>
      <c r="B8" s="179">
        <v>940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  <c r="H8" s="179">
        <v>0</v>
      </c>
      <c r="I8" s="180">
        <v>0</v>
      </c>
    </row>
    <row r="9" spans="1:9" ht="13.5">
      <c r="A9" s="96" t="s">
        <v>8</v>
      </c>
      <c r="B9" s="181">
        <v>5810</v>
      </c>
      <c r="C9" s="181">
        <v>9270</v>
      </c>
      <c r="D9" s="181">
        <v>4370</v>
      </c>
      <c r="E9" s="181">
        <v>1890</v>
      </c>
      <c r="F9" s="181">
        <v>240</v>
      </c>
      <c r="G9" s="181">
        <v>700</v>
      </c>
      <c r="H9" s="181">
        <v>1140</v>
      </c>
      <c r="I9" s="182">
        <v>930</v>
      </c>
    </row>
    <row r="10" spans="1:9" ht="13.5">
      <c r="A10" s="96" t="s">
        <v>9</v>
      </c>
      <c r="B10" s="181">
        <v>930</v>
      </c>
      <c r="C10" s="181">
        <v>6600</v>
      </c>
      <c r="D10" s="181">
        <v>4040</v>
      </c>
      <c r="E10" s="181">
        <v>1230</v>
      </c>
      <c r="F10" s="181">
        <v>60</v>
      </c>
      <c r="G10" s="181">
        <v>310</v>
      </c>
      <c r="H10" s="181">
        <v>260</v>
      </c>
      <c r="I10" s="182">
        <v>700</v>
      </c>
    </row>
    <row r="11" spans="1:9" ht="13.5">
      <c r="A11" s="96" t="s">
        <v>10</v>
      </c>
      <c r="B11" s="181">
        <v>410</v>
      </c>
      <c r="C11" s="181">
        <v>5020</v>
      </c>
      <c r="D11" s="181">
        <v>3430</v>
      </c>
      <c r="E11" s="181">
        <v>820</v>
      </c>
      <c r="F11" s="181">
        <v>10</v>
      </c>
      <c r="G11" s="181">
        <v>200</v>
      </c>
      <c r="H11" s="181">
        <v>90</v>
      </c>
      <c r="I11" s="182">
        <v>470</v>
      </c>
    </row>
    <row r="12" spans="1:9" ht="13.5">
      <c r="A12" s="96" t="s">
        <v>11</v>
      </c>
      <c r="B12" s="181">
        <v>280</v>
      </c>
      <c r="C12" s="181">
        <v>4780</v>
      </c>
      <c r="D12" s="181">
        <v>3340</v>
      </c>
      <c r="E12" s="181">
        <v>590</v>
      </c>
      <c r="F12" s="181">
        <v>30</v>
      </c>
      <c r="G12" s="181">
        <v>150</v>
      </c>
      <c r="H12" s="181">
        <v>50</v>
      </c>
      <c r="I12" s="182">
        <v>600</v>
      </c>
    </row>
    <row r="13" spans="1:9" ht="13.5">
      <c r="A13" s="96" t="s">
        <v>12</v>
      </c>
      <c r="B13" s="181">
        <v>640</v>
      </c>
      <c r="C13" s="181">
        <v>20390</v>
      </c>
      <c r="D13" s="181">
        <v>16380</v>
      </c>
      <c r="E13" s="181">
        <v>1790</v>
      </c>
      <c r="F13" s="181">
        <v>20</v>
      </c>
      <c r="G13" s="181">
        <v>650</v>
      </c>
      <c r="H13" s="181">
        <v>110</v>
      </c>
      <c r="I13" s="182">
        <v>1440</v>
      </c>
    </row>
    <row r="14" spans="1:9" ht="13.5">
      <c r="A14" s="96" t="s">
        <v>13</v>
      </c>
      <c r="B14" s="181">
        <v>270</v>
      </c>
      <c r="C14" s="181">
        <v>18320</v>
      </c>
      <c r="D14" s="181">
        <v>15810</v>
      </c>
      <c r="E14" s="181">
        <v>1150</v>
      </c>
      <c r="F14" s="181">
        <v>0</v>
      </c>
      <c r="G14" s="181">
        <v>780</v>
      </c>
      <c r="H14" s="181">
        <v>20</v>
      </c>
      <c r="I14" s="182">
        <v>560</v>
      </c>
    </row>
    <row r="15" spans="1:9" ht="13.5">
      <c r="A15" s="96" t="s">
        <v>197</v>
      </c>
      <c r="B15" s="181">
        <v>170</v>
      </c>
      <c r="C15" s="181">
        <v>26260</v>
      </c>
      <c r="D15" s="181">
        <v>23530</v>
      </c>
      <c r="E15" s="181">
        <v>850</v>
      </c>
      <c r="F15" s="181">
        <v>0</v>
      </c>
      <c r="G15" s="181">
        <v>1200</v>
      </c>
      <c r="H15" s="181">
        <v>10</v>
      </c>
      <c r="I15" s="182">
        <v>670</v>
      </c>
    </row>
    <row r="16" spans="1:9" ht="13.5">
      <c r="A16" s="97" t="s">
        <v>198</v>
      </c>
      <c r="B16" s="183">
        <v>240</v>
      </c>
      <c r="C16" s="183">
        <v>215640</v>
      </c>
      <c r="D16" s="183">
        <v>111200</v>
      </c>
      <c r="E16" s="183">
        <v>0</v>
      </c>
      <c r="F16" s="183">
        <v>0</v>
      </c>
      <c r="G16" s="183">
        <v>85090</v>
      </c>
      <c r="H16" s="183">
        <v>18880</v>
      </c>
      <c r="I16" s="184">
        <v>0</v>
      </c>
    </row>
    <row r="17" spans="1:9" ht="12.7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2.75" customHeight="1">
      <c r="A18" s="279" t="s">
        <v>62</v>
      </c>
      <c r="B18" s="292">
        <v>2003</v>
      </c>
      <c r="C18" s="291"/>
      <c r="D18" s="291"/>
      <c r="E18" s="291"/>
      <c r="F18" s="291"/>
      <c r="G18" s="291"/>
      <c r="H18" s="291"/>
      <c r="I18" s="291"/>
    </row>
    <row r="19" spans="1:9" ht="12.75" customHeight="1">
      <c r="A19" s="280"/>
      <c r="B19" s="287" t="s">
        <v>14</v>
      </c>
      <c r="C19" s="293" t="s">
        <v>117</v>
      </c>
      <c r="D19" s="294"/>
      <c r="E19" s="294"/>
      <c r="F19" s="294"/>
      <c r="G19" s="294"/>
      <c r="H19" s="294"/>
      <c r="I19" s="294"/>
    </row>
    <row r="20" spans="1:9" ht="12.75" customHeight="1">
      <c r="A20" s="280"/>
      <c r="B20" s="288"/>
      <c r="C20" s="120" t="s">
        <v>0</v>
      </c>
      <c r="D20" s="100" t="s">
        <v>107</v>
      </c>
      <c r="E20" s="100" t="s">
        <v>110</v>
      </c>
      <c r="F20" s="100" t="s">
        <v>152</v>
      </c>
      <c r="G20" s="100" t="s">
        <v>153</v>
      </c>
      <c r="H20" s="100" t="s">
        <v>154</v>
      </c>
      <c r="I20" s="100" t="s">
        <v>155</v>
      </c>
    </row>
    <row r="21" spans="1:9" ht="12.75">
      <c r="A21" s="281"/>
      <c r="B21" s="289"/>
      <c r="C21" s="285" t="s">
        <v>139</v>
      </c>
      <c r="D21" s="286"/>
      <c r="E21" s="286"/>
      <c r="F21" s="286"/>
      <c r="G21" s="286"/>
      <c r="H21" s="286"/>
      <c r="I21" s="286"/>
    </row>
    <row r="22" spans="1:9" ht="16.5" customHeight="1">
      <c r="A22" s="101" t="s">
        <v>0</v>
      </c>
      <c r="B22" s="178">
        <v>22780</v>
      </c>
      <c r="C22" s="185">
        <v>326260</v>
      </c>
      <c r="D22" s="178">
        <v>212240</v>
      </c>
      <c r="E22" s="178">
        <v>4690</v>
      </c>
      <c r="F22" s="178">
        <v>440</v>
      </c>
      <c r="G22" s="178">
        <v>79680</v>
      </c>
      <c r="H22" s="178">
        <v>25010</v>
      </c>
      <c r="I22" s="170">
        <v>4210</v>
      </c>
    </row>
    <row r="23" spans="1:9" ht="13.5">
      <c r="A23" s="87" t="s">
        <v>7</v>
      </c>
      <c r="B23" s="179">
        <v>590</v>
      </c>
      <c r="C23" s="186">
        <v>0</v>
      </c>
      <c r="D23" s="179">
        <v>0</v>
      </c>
      <c r="E23" s="179">
        <v>0</v>
      </c>
      <c r="F23" s="179">
        <v>0</v>
      </c>
      <c r="G23" s="179">
        <v>0</v>
      </c>
      <c r="H23" s="179">
        <v>0</v>
      </c>
      <c r="I23" s="180">
        <v>0</v>
      </c>
    </row>
    <row r="24" spans="1:9" ht="13.5">
      <c r="A24" s="88" t="s">
        <v>8</v>
      </c>
      <c r="B24" s="181">
        <v>17710</v>
      </c>
      <c r="C24" s="187">
        <v>27990</v>
      </c>
      <c r="D24" s="181">
        <v>18700</v>
      </c>
      <c r="E24" s="181">
        <v>2170</v>
      </c>
      <c r="F24" s="181">
        <v>350</v>
      </c>
      <c r="G24" s="181">
        <v>2820</v>
      </c>
      <c r="H24" s="181">
        <v>2810</v>
      </c>
      <c r="I24" s="182">
        <v>1140</v>
      </c>
    </row>
    <row r="25" spans="1:9" ht="13.5">
      <c r="A25" s="88" t="s">
        <v>9</v>
      </c>
      <c r="B25" s="181">
        <v>2000</v>
      </c>
      <c r="C25" s="187">
        <v>13710</v>
      </c>
      <c r="D25" s="181">
        <v>9870</v>
      </c>
      <c r="E25" s="181">
        <v>950</v>
      </c>
      <c r="F25" s="181">
        <v>30</v>
      </c>
      <c r="G25" s="181">
        <v>1420</v>
      </c>
      <c r="H25" s="181">
        <v>520</v>
      </c>
      <c r="I25" s="182">
        <v>930</v>
      </c>
    </row>
    <row r="26" spans="1:9" ht="13.5">
      <c r="A26" s="88" t="s">
        <v>10</v>
      </c>
      <c r="B26" s="181">
        <v>730</v>
      </c>
      <c r="C26" s="187">
        <v>8860</v>
      </c>
      <c r="D26" s="181">
        <v>6890</v>
      </c>
      <c r="E26" s="181">
        <v>440</v>
      </c>
      <c r="F26" s="181">
        <v>40</v>
      </c>
      <c r="G26" s="181">
        <v>910</v>
      </c>
      <c r="H26" s="181">
        <v>180</v>
      </c>
      <c r="I26" s="182">
        <v>410</v>
      </c>
    </row>
    <row r="27" spans="1:9" ht="13.5">
      <c r="A27" s="88" t="s">
        <v>11</v>
      </c>
      <c r="B27" s="181">
        <v>390</v>
      </c>
      <c r="C27" s="187">
        <v>6810</v>
      </c>
      <c r="D27" s="181">
        <v>5880</v>
      </c>
      <c r="E27" s="181">
        <v>130</v>
      </c>
      <c r="F27" s="181">
        <v>10</v>
      </c>
      <c r="G27" s="181">
        <v>530</v>
      </c>
      <c r="H27" s="181">
        <v>110</v>
      </c>
      <c r="I27" s="182">
        <v>150</v>
      </c>
    </row>
    <row r="28" spans="1:9" ht="13.5">
      <c r="A28" s="88" t="s">
        <v>12</v>
      </c>
      <c r="B28" s="181">
        <v>720</v>
      </c>
      <c r="C28" s="187">
        <v>22090</v>
      </c>
      <c r="D28" s="181">
        <v>18130</v>
      </c>
      <c r="E28" s="181">
        <v>800</v>
      </c>
      <c r="F28" s="181">
        <v>10</v>
      </c>
      <c r="G28" s="181">
        <v>1930</v>
      </c>
      <c r="H28" s="181">
        <v>150</v>
      </c>
      <c r="I28" s="182">
        <v>1070</v>
      </c>
    </row>
    <row r="29" spans="1:9" ht="13.5">
      <c r="A29" s="88" t="s">
        <v>13</v>
      </c>
      <c r="B29" s="181">
        <v>210</v>
      </c>
      <c r="C29" s="187">
        <v>14560</v>
      </c>
      <c r="D29" s="181">
        <v>12370</v>
      </c>
      <c r="E29" s="181">
        <v>160</v>
      </c>
      <c r="F29" s="181">
        <v>0</v>
      </c>
      <c r="G29" s="181">
        <v>1680</v>
      </c>
      <c r="H29" s="181">
        <v>190</v>
      </c>
      <c r="I29" s="182">
        <v>160</v>
      </c>
    </row>
    <row r="30" spans="1:9" ht="13.5">
      <c r="A30" s="88" t="s">
        <v>197</v>
      </c>
      <c r="B30" s="181">
        <v>170</v>
      </c>
      <c r="C30" s="187">
        <v>26600</v>
      </c>
      <c r="D30" s="181">
        <v>21280</v>
      </c>
      <c r="E30" s="181">
        <v>0</v>
      </c>
      <c r="F30" s="181">
        <v>0</v>
      </c>
      <c r="G30" s="181">
        <v>4620</v>
      </c>
      <c r="H30" s="181">
        <v>470</v>
      </c>
      <c r="I30" s="182">
        <v>200</v>
      </c>
    </row>
    <row r="31" spans="1:9" ht="13.5">
      <c r="A31" s="89" t="s">
        <v>198</v>
      </c>
      <c r="B31" s="183">
        <v>250</v>
      </c>
      <c r="C31" s="188">
        <v>205640</v>
      </c>
      <c r="D31" s="183">
        <v>119120</v>
      </c>
      <c r="E31" s="183">
        <v>0</v>
      </c>
      <c r="F31" s="183">
        <v>0</v>
      </c>
      <c r="G31" s="183">
        <v>65780</v>
      </c>
      <c r="H31" s="183">
        <v>20590</v>
      </c>
      <c r="I31" s="184">
        <v>150</v>
      </c>
    </row>
    <row r="32" spans="1:9" ht="12.75">
      <c r="A32" s="51"/>
      <c r="B32" s="51" t="s">
        <v>171</v>
      </c>
      <c r="C32" s="51"/>
      <c r="D32" s="51"/>
      <c r="E32" s="51"/>
      <c r="F32" s="51"/>
      <c r="G32" s="51"/>
      <c r="H32" s="51"/>
      <c r="I32" s="51"/>
    </row>
    <row r="33" spans="1:9" ht="12.75">
      <c r="A33" s="52" t="s">
        <v>68</v>
      </c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2"/>
      <c r="B34" s="51"/>
      <c r="C34" s="51"/>
      <c r="D34" s="51"/>
      <c r="E34" s="51"/>
      <c r="F34" s="51"/>
      <c r="G34" s="51"/>
      <c r="H34" s="51"/>
      <c r="I34" s="51"/>
    </row>
    <row r="35" spans="1:9" ht="12.75">
      <c r="A35" s="53" t="s">
        <v>49</v>
      </c>
      <c r="B35" s="51"/>
      <c r="C35" s="51"/>
      <c r="D35" s="51"/>
      <c r="E35" s="51"/>
      <c r="F35" s="51"/>
      <c r="G35" s="51"/>
      <c r="H35" s="51"/>
      <c r="I35" s="51"/>
    </row>
    <row r="36" spans="1:9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3" ht="12.75">
      <c r="A37" s="94" t="s">
        <v>2</v>
      </c>
      <c r="B37">
        <v>2003</v>
      </c>
      <c r="C37">
        <v>2010</v>
      </c>
    </row>
    <row r="38" spans="1:3" ht="12.75">
      <c r="A38" s="93" t="s">
        <v>107</v>
      </c>
      <c r="B38" s="92">
        <v>212240</v>
      </c>
      <c r="C38" s="92">
        <v>182110</v>
      </c>
    </row>
    <row r="39" spans="1:3" ht="12.75">
      <c r="A39" s="93" t="s">
        <v>108</v>
      </c>
      <c r="B39" s="92">
        <v>79680</v>
      </c>
      <c r="C39" s="92">
        <v>89090</v>
      </c>
    </row>
    <row r="40" spans="1:3" ht="12.75">
      <c r="A40" s="93" t="s">
        <v>109</v>
      </c>
      <c r="B40" s="92">
        <v>25010</v>
      </c>
      <c r="C40" s="92">
        <v>20550</v>
      </c>
    </row>
    <row r="41" spans="1:3" ht="12.75">
      <c r="A41" s="93" t="s">
        <v>110</v>
      </c>
      <c r="B41" s="92">
        <v>4690</v>
      </c>
      <c r="C41" s="92">
        <v>8710</v>
      </c>
    </row>
    <row r="42" spans="1:3" ht="12.75">
      <c r="A42" s="93" t="s">
        <v>64</v>
      </c>
      <c r="B42" s="92">
        <v>4200</v>
      </c>
      <c r="C42" s="92">
        <v>5450</v>
      </c>
    </row>
    <row r="43" spans="1:3" ht="12.75">
      <c r="A43" s="93" t="s">
        <v>111</v>
      </c>
      <c r="B43" s="92">
        <v>440</v>
      </c>
      <c r="C43" s="92">
        <v>370</v>
      </c>
    </row>
    <row r="44" spans="1:3" ht="12.75">
      <c r="A44" s="94" t="s">
        <v>0</v>
      </c>
      <c r="B44" s="92">
        <v>326260</v>
      </c>
      <c r="C44" s="92">
        <v>306280</v>
      </c>
    </row>
    <row r="47" ht="12.75">
      <c r="A47" s="49" t="s">
        <v>180</v>
      </c>
    </row>
    <row r="48" ht="12.75">
      <c r="A48" s="107" t="s">
        <v>48</v>
      </c>
    </row>
    <row r="76" ht="12.75">
      <c r="A76" s="52" t="s">
        <v>68</v>
      </c>
    </row>
  </sheetData>
  <sheetProtection/>
  <mergeCells count="10">
    <mergeCell ref="A18:A21"/>
    <mergeCell ref="A3:A6"/>
    <mergeCell ref="C21:I21"/>
    <mergeCell ref="B19:B21"/>
    <mergeCell ref="B3:I3"/>
    <mergeCell ref="B18:I18"/>
    <mergeCell ref="C4:I4"/>
    <mergeCell ref="C6:I6"/>
    <mergeCell ref="B4:B6"/>
    <mergeCell ref="C19:I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J19" sqref="J19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9.421875" style="1" customWidth="1"/>
    <col min="6" max="9" width="9.140625" style="1" customWidth="1"/>
    <col min="10" max="10" width="58.00390625" style="1" bestFit="1" customWidth="1"/>
    <col min="11" max="11" width="10.00390625" style="1" bestFit="1" customWidth="1"/>
    <col min="12" max="16384" width="9.140625" style="1" customWidth="1"/>
  </cols>
  <sheetData>
    <row r="1" spans="2:3" ht="12.75">
      <c r="B1" s="54" t="s">
        <v>181</v>
      </c>
      <c r="C1" s="35"/>
    </row>
    <row r="3" spans="2:8" ht="11.25">
      <c r="B3" s="295"/>
      <c r="C3" s="297" t="s">
        <v>106</v>
      </c>
      <c r="D3" s="298"/>
      <c r="E3" s="299"/>
      <c r="F3" s="300" t="s">
        <v>6</v>
      </c>
      <c r="G3" s="300"/>
      <c r="H3" s="300"/>
    </row>
    <row r="4" spans="2:8" ht="22.5">
      <c r="B4" s="296"/>
      <c r="C4" s="115">
        <v>2003</v>
      </c>
      <c r="D4" s="116">
        <v>2010</v>
      </c>
      <c r="E4" s="119" t="s">
        <v>47</v>
      </c>
      <c r="F4" s="117">
        <v>2003</v>
      </c>
      <c r="G4" s="117">
        <v>2010</v>
      </c>
      <c r="H4" s="118" t="s">
        <v>47</v>
      </c>
    </row>
    <row r="5" spans="2:8" ht="12.75">
      <c r="B5" s="55" t="s">
        <v>3</v>
      </c>
      <c r="C5" s="162" t="s">
        <v>5</v>
      </c>
      <c r="D5" s="189" t="s">
        <v>5</v>
      </c>
      <c r="E5" s="192" t="s">
        <v>5</v>
      </c>
      <c r="F5" s="165">
        <v>37520</v>
      </c>
      <c r="G5" s="165">
        <v>25120</v>
      </c>
      <c r="H5" s="196">
        <f aca="true" t="shared" si="0" ref="H5:H10">(G5-F5)/F5*100</f>
        <v>-33.04904051172708</v>
      </c>
    </row>
    <row r="6" spans="2:8" ht="12.75">
      <c r="B6" s="56" t="s">
        <v>53</v>
      </c>
      <c r="C6" s="159">
        <v>92500</v>
      </c>
      <c r="D6" s="190">
        <v>52340</v>
      </c>
      <c r="E6" s="193">
        <f>(D6-C6)/C6*100</f>
        <v>-43.41621621621621</v>
      </c>
      <c r="F6" s="191">
        <v>36710</v>
      </c>
      <c r="G6" s="191">
        <v>24550</v>
      </c>
      <c r="H6" s="196">
        <f t="shared" si="0"/>
        <v>-33.1244892399891</v>
      </c>
    </row>
    <row r="7" spans="2:8" ht="12.75">
      <c r="B7" s="55" t="s">
        <v>51</v>
      </c>
      <c r="C7" s="162">
        <v>77560</v>
      </c>
      <c r="D7" s="154">
        <v>39420</v>
      </c>
      <c r="E7" s="193">
        <f>(D7-C7)/C7*100</f>
        <v>-49.17483238782878</v>
      </c>
      <c r="F7" s="165">
        <v>23710</v>
      </c>
      <c r="G7" s="165">
        <v>13340</v>
      </c>
      <c r="H7" s="196">
        <f t="shared" si="0"/>
        <v>-43.73681990721215</v>
      </c>
    </row>
    <row r="8" spans="2:8" ht="12.75">
      <c r="B8" s="55" t="s">
        <v>52</v>
      </c>
      <c r="C8" s="162">
        <v>14930</v>
      </c>
      <c r="D8" s="154">
        <v>12920</v>
      </c>
      <c r="E8" s="193">
        <f>(D8-C8)/C8*100</f>
        <v>-13.462826523777629</v>
      </c>
      <c r="F8" s="165">
        <v>13000</v>
      </c>
      <c r="G8" s="165">
        <v>11200</v>
      </c>
      <c r="H8" s="196">
        <f t="shared" si="0"/>
        <v>-13.846153846153847</v>
      </c>
    </row>
    <row r="9" spans="2:8" ht="12.75">
      <c r="B9" s="55" t="s">
        <v>54</v>
      </c>
      <c r="C9" s="162" t="s">
        <v>5</v>
      </c>
      <c r="D9" s="154" t="s">
        <v>5</v>
      </c>
      <c r="E9" s="194" t="s">
        <v>5</v>
      </c>
      <c r="F9" s="165">
        <v>810</v>
      </c>
      <c r="G9" s="165">
        <v>570</v>
      </c>
      <c r="H9" s="196">
        <f t="shared" si="0"/>
        <v>-29.629629629629626</v>
      </c>
    </row>
    <row r="10" spans="2:8" ht="12.75">
      <c r="B10" s="57" t="s">
        <v>4</v>
      </c>
      <c r="C10" s="166" t="s">
        <v>5</v>
      </c>
      <c r="D10" s="155" t="s">
        <v>5</v>
      </c>
      <c r="E10" s="195" t="s">
        <v>5</v>
      </c>
      <c r="F10" s="169">
        <v>300</v>
      </c>
      <c r="G10" s="169">
        <v>190</v>
      </c>
      <c r="H10" s="197">
        <f t="shared" si="0"/>
        <v>-36.666666666666664</v>
      </c>
    </row>
    <row r="12" ht="11.25">
      <c r="B12" s="1" t="s">
        <v>157</v>
      </c>
    </row>
    <row r="14" ht="11.25">
      <c r="B14" s="2" t="s">
        <v>50</v>
      </c>
    </row>
    <row r="15" ht="11.25">
      <c r="J15" s="2"/>
    </row>
    <row r="16" spans="1:8" ht="11.25">
      <c r="A16" s="90"/>
      <c r="E16" s="128"/>
      <c r="F16" s="128"/>
      <c r="G16" s="128"/>
      <c r="H16" s="128"/>
    </row>
    <row r="17" ht="11.25">
      <c r="A17" s="90"/>
    </row>
    <row r="18" spans="1:6" ht="11.25">
      <c r="A18" s="90"/>
      <c r="C18" s="5"/>
      <c r="E18" s="91">
        <v>2003</v>
      </c>
      <c r="F18" s="91">
        <v>2010</v>
      </c>
    </row>
    <row r="19" spans="1:6" ht="11.25">
      <c r="A19" s="90"/>
      <c r="C19" s="85" t="s">
        <v>100</v>
      </c>
      <c r="E19" s="5">
        <v>8120</v>
      </c>
      <c r="F19" s="5">
        <v>4510</v>
      </c>
    </row>
    <row r="20" spans="1:6" ht="11.25">
      <c r="A20" s="86"/>
      <c r="C20" s="85" t="s">
        <v>101</v>
      </c>
      <c r="E20" s="5">
        <v>4910</v>
      </c>
      <c r="F20" s="5">
        <v>2740</v>
      </c>
    </row>
    <row r="21" ht="11.25">
      <c r="A21" s="86"/>
    </row>
    <row r="22" ht="11.25">
      <c r="A22" s="90"/>
    </row>
    <row r="23" ht="11.25">
      <c r="A23" s="90"/>
    </row>
    <row r="24" spans="1:2" ht="12.75">
      <c r="A24" s="90"/>
      <c r="B24" s="54" t="s">
        <v>185</v>
      </c>
    </row>
    <row r="25" spans="1:2" ht="11.25">
      <c r="A25" s="90"/>
      <c r="B25" s="1" t="s">
        <v>48</v>
      </c>
    </row>
    <row r="26" ht="11.25">
      <c r="A26" s="90"/>
    </row>
    <row r="27" ht="11.25">
      <c r="A27" s="86"/>
    </row>
    <row r="28" ht="11.25">
      <c r="A28" s="90"/>
    </row>
    <row r="60" ht="11.25">
      <c r="B60" s="98" t="s">
        <v>112</v>
      </c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9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2" max="2" width="44.28125" style="0" customWidth="1"/>
    <col min="3" max="9" width="12.8515625" style="0" customWidth="1"/>
  </cols>
  <sheetData>
    <row r="1" ht="12.75">
      <c r="B1" s="54" t="s">
        <v>182</v>
      </c>
    </row>
    <row r="3" spans="2:4" ht="22.5">
      <c r="B3" s="217"/>
      <c r="C3" s="214" t="s">
        <v>118</v>
      </c>
      <c r="D3" s="214" t="s">
        <v>119</v>
      </c>
    </row>
    <row r="4" spans="2:4" ht="13.5">
      <c r="B4" s="254" t="s">
        <v>0</v>
      </c>
      <c r="C4" s="215">
        <v>940930</v>
      </c>
      <c r="D4" s="216">
        <v>100</v>
      </c>
    </row>
    <row r="5" spans="2:4" ht="13.5">
      <c r="B5" s="255" t="s">
        <v>102</v>
      </c>
      <c r="C5" s="207">
        <v>377980</v>
      </c>
      <c r="D5" s="206">
        <v>40.17089475306346</v>
      </c>
    </row>
    <row r="6" spans="2:4" ht="13.5">
      <c r="B6" s="256" t="s">
        <v>104</v>
      </c>
      <c r="C6" s="205">
        <v>495620</v>
      </c>
      <c r="D6" s="211">
        <v>52.67341885156175</v>
      </c>
    </row>
    <row r="7" spans="2:4" ht="13.5">
      <c r="B7" s="257" t="s">
        <v>103</v>
      </c>
      <c r="C7" s="212">
        <v>67330</v>
      </c>
      <c r="D7" s="213">
        <v>7.155686395374788</v>
      </c>
    </row>
    <row r="9" ht="12.75">
      <c r="B9" s="1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B5" sqref="B5:B9"/>
    </sheetView>
  </sheetViews>
  <sheetFormatPr defaultColWidth="9.140625" defaultRowHeight="12.75"/>
  <cols>
    <col min="1" max="1" width="9.140625" style="15" customWidth="1"/>
    <col min="2" max="2" width="54.140625" style="15" customWidth="1"/>
    <col min="3" max="6" width="13.140625" style="15" customWidth="1"/>
    <col min="7" max="7" width="10.57421875" style="15" bestFit="1" customWidth="1"/>
    <col min="8" max="16384" width="9.140625" style="15" customWidth="1"/>
  </cols>
  <sheetData>
    <row r="1" ht="14.25">
      <c r="B1" s="111" t="s">
        <v>187</v>
      </c>
    </row>
    <row r="3" spans="2:6" ht="14.25">
      <c r="B3" s="102"/>
      <c r="C3" s="301" t="s">
        <v>120</v>
      </c>
      <c r="D3" s="302"/>
      <c r="E3" s="303" t="s">
        <v>63</v>
      </c>
      <c r="F3" s="304"/>
    </row>
    <row r="4" spans="2:6" ht="33.75">
      <c r="B4" s="218"/>
      <c r="C4" s="219" t="s">
        <v>122</v>
      </c>
      <c r="D4" s="220" t="s">
        <v>121</v>
      </c>
      <c r="E4" s="221" t="s">
        <v>122</v>
      </c>
      <c r="F4" s="222" t="s">
        <v>123</v>
      </c>
    </row>
    <row r="5" spans="2:6" ht="15">
      <c r="B5" s="258" t="s">
        <v>105</v>
      </c>
      <c r="C5" s="223">
        <v>4620</v>
      </c>
      <c r="D5" s="224">
        <v>100</v>
      </c>
      <c r="E5" s="225">
        <v>240920</v>
      </c>
      <c r="F5" s="229">
        <v>99.95436252748621</v>
      </c>
    </row>
    <row r="6" spans="2:6" ht="15">
      <c r="B6" s="259" t="s">
        <v>124</v>
      </c>
      <c r="C6" s="226">
        <v>3660</v>
      </c>
      <c r="D6" s="227">
        <v>79.22077922077922</v>
      </c>
      <c r="E6" s="228">
        <v>112380</v>
      </c>
      <c r="F6" s="230">
        <v>46.62490146454798</v>
      </c>
    </row>
    <row r="7" spans="2:6" ht="15">
      <c r="B7" s="259" t="s">
        <v>126</v>
      </c>
      <c r="C7" s="226">
        <v>920</v>
      </c>
      <c r="D7" s="227">
        <v>19.913419913419915</v>
      </c>
      <c r="E7" s="228">
        <v>65700</v>
      </c>
      <c r="F7" s="230">
        <v>27.258017674148444</v>
      </c>
    </row>
    <row r="8" spans="2:6" ht="15">
      <c r="B8" s="259" t="s">
        <v>125</v>
      </c>
      <c r="C8" s="231">
        <v>120</v>
      </c>
      <c r="D8" s="232">
        <v>2.5974025974025974</v>
      </c>
      <c r="E8" s="233">
        <v>47690</v>
      </c>
      <c r="F8" s="230">
        <v>19.785918765298927</v>
      </c>
    </row>
    <row r="9" spans="2:6" ht="15">
      <c r="B9" s="260" t="s">
        <v>192</v>
      </c>
      <c r="C9" s="234">
        <v>120</v>
      </c>
      <c r="D9" s="235">
        <v>2.5974025974025974</v>
      </c>
      <c r="E9" s="236">
        <v>15150</v>
      </c>
      <c r="F9" s="237">
        <v>6.2855246234908515</v>
      </c>
    </row>
    <row r="10" spans="2:4" ht="14.25">
      <c r="B10" s="48" t="s">
        <v>66</v>
      </c>
      <c r="C10" s="48"/>
      <c r="D10" s="48"/>
    </row>
    <row r="11" spans="4:5" ht="14.25">
      <c r="D11" s="16"/>
      <c r="E11" s="16"/>
    </row>
  </sheetData>
  <sheetProtection/>
  <mergeCells count="2">
    <mergeCell ref="C3:D3"/>
    <mergeCell ref="E3:F3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COYETTE Catherine (ESTAT)</cp:lastModifiedBy>
  <cp:lastPrinted>2012-09-28T13:20:04Z</cp:lastPrinted>
  <dcterms:created xsi:type="dcterms:W3CDTF">1996-10-14T23:33:28Z</dcterms:created>
  <dcterms:modified xsi:type="dcterms:W3CDTF">2013-03-12T14:23:12Z</dcterms:modified>
  <cp:category/>
  <cp:version/>
  <cp:contentType/>
  <cp:contentStatus/>
</cp:coreProperties>
</file>