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15345" windowHeight="4455" activeTab="4"/>
  </bookViews>
  <sheets>
    <sheet name="Table 1" sheetId="4" r:id="rId1"/>
    <sheet name="Figure 1" sheetId="17" r:id="rId2"/>
    <sheet name="Figure 2" sheetId="21" r:id="rId3"/>
    <sheet name="Figure 3" sheetId="20" r:id="rId4"/>
    <sheet name="Figure 4" sheetId="22" r:id="rId5"/>
  </sheets>
  <definedNames/>
  <calcPr calcId="145621"/>
</workbook>
</file>

<file path=xl/sharedStrings.xml><?xml version="1.0" encoding="utf-8"?>
<sst xmlns="http://schemas.openxmlformats.org/spreadsheetml/2006/main" count="359" uniqueCount="106">
  <si>
    <t>HU</t>
  </si>
  <si>
    <t>RO</t>
  </si>
  <si>
    <t>IE</t>
  </si>
  <si>
    <t>SK</t>
  </si>
  <si>
    <t>CZ</t>
  </si>
  <si>
    <t>EE</t>
  </si>
  <si>
    <t>EL</t>
  </si>
  <si>
    <t>LV</t>
  </si>
  <si>
    <t>BE</t>
  </si>
  <si>
    <t>PT</t>
  </si>
  <si>
    <t>DK</t>
  </si>
  <si>
    <t>SI</t>
  </si>
  <si>
    <t>LT</t>
  </si>
  <si>
    <t>LU</t>
  </si>
  <si>
    <t>NL</t>
  </si>
  <si>
    <t>BG</t>
  </si>
  <si>
    <t>CY</t>
  </si>
  <si>
    <t>MT</t>
  </si>
  <si>
    <t>EU-15</t>
  </si>
  <si>
    <t>(ha)</t>
  </si>
  <si>
    <t>:</t>
  </si>
  <si>
    <t>(%)</t>
  </si>
  <si>
    <t xml:space="preserve">Rural Development Information System - Indicator Database Information Monitoring (RDIS IDIM)              </t>
  </si>
  <si>
    <t>(1 000 ha)</t>
  </si>
  <si>
    <t>European Network for Rural Development (ENRD) website: http://enrd.ec.europa.eu/en/home-page_en.cfm</t>
  </si>
  <si>
    <t xml:space="preserve">UAA under agri-environmental measures </t>
  </si>
  <si>
    <t xml:space="preserve">Utilised agricultural area 
under agri-environmental measures </t>
  </si>
  <si>
    <t>Share of utilised agricultural area 
under agri-environmental measures</t>
  </si>
  <si>
    <t>2020 targets</t>
  </si>
  <si>
    <t>(thousand hectares)</t>
  </si>
  <si>
    <t>HR</t>
  </si>
  <si>
    <t>CROPS</t>
  </si>
  <si>
    <t>Utilised Agricultural Area</t>
  </si>
  <si>
    <t>GEO/TIME</t>
  </si>
  <si>
    <t>2013</t>
  </si>
  <si>
    <t>2015</t>
  </si>
  <si>
    <t>European Union (28 countries)</t>
  </si>
  <si>
    <t>EU-N13 with HR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</si>
  <si>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</si>
  <si>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</si>
  <si>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</si>
  <si>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</si>
  <si>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</si>
  <si>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</si>
  <si>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</si>
  <si>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</si>
  <si>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</si>
  <si>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</si>
  <si>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</si>
  <si>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</si>
  <si>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</si>
  <si>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</si>
  <si>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</si>
  <si>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</si>
  <si>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</si>
  <si>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</si>
  <si>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</si>
  <si>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</si>
  <si>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</si>
  <si>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</si>
  <si>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</si>
  <si>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</si>
  <si>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</si>
  <si>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</si>
  <si>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</si>
  <si>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</si>
  <si>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Share on Total UAA</t>
  </si>
  <si>
    <t>2020 
targets</t>
  </si>
  <si>
    <t>(hectares; share of total utilised agricultural area)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</si>
  <si>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DG Agriculture and Rural Development (RDIS2); Eurostat for UAA (online data code: apro_cpp_luse)</t>
    </r>
  </si>
  <si>
    <t xml:space="preserve">Rural Development Information System - Indicator Database Information Monitoring          </t>
  </si>
  <si>
    <t>European Network for Rural Development: http://enrd.ec.europa.eu/en/home-page_en.cfm</t>
  </si>
  <si>
    <t>EU-28 (¹)</t>
  </si>
  <si>
    <t>(¹) EU-28 excluding Croatia for 2013.</t>
  </si>
  <si>
    <t>(²) EU-N13  =  BG, CZ, EE, HR, CY, LV, LT, HU, MT, PL, RO, SI and SK</t>
  </si>
  <si>
    <t xml:space="preserve">Share in total utilised agricultural area 
under agri-environmental measures </t>
  </si>
  <si>
    <t>Other Member States</t>
  </si>
  <si>
    <t>Germany</t>
  </si>
  <si>
    <t xml:space="preserve">Rural Development Information System - Indicator Database Information Monitoring (RDIS IDIM)         </t>
  </si>
  <si>
    <t>Maintenance of organic farming</t>
  </si>
  <si>
    <t>Conversion to organic farming</t>
  </si>
  <si>
    <t>2020 
targets (¹)</t>
  </si>
  <si>
    <t>EU-28 (²)</t>
  </si>
  <si>
    <t>(²) EU-28 excluding Croatia for 2013.</t>
  </si>
  <si>
    <t>2020 targets (¹)</t>
  </si>
  <si>
    <t>(¹) Targets for 2020 in percentage is based on Eurostat estimates of utilised agricultural area in 2020.</t>
  </si>
  <si>
    <t>Note: EU-28 total excluding Croatia for 2013; Targets for 2020 in percentage is based on Eurostat estimates of utilised agricultural area in 2020.</t>
  </si>
  <si>
    <t>Mainten. as % of  nat. total</t>
  </si>
  <si>
    <t>MS as share of EU-28</t>
  </si>
  <si>
    <t>Total per MS</t>
  </si>
  <si>
    <t>Total per EU aggr.</t>
  </si>
  <si>
    <t xml:space="preserve">Agricultural area 
under agri-environmental measures </t>
  </si>
  <si>
    <t>(¹) Eurostat estimation</t>
  </si>
  <si>
    <t>Table 1: Agricultural land enrolled in agri-environmental measures; 2013 and targets for 2020</t>
  </si>
  <si>
    <t>Figure 3: Agricultural land under agri-environmental measures, 2013 and targets for 2020</t>
  </si>
  <si>
    <t>EU-28</t>
  </si>
  <si>
    <t>Figure 1: Agricultural land under agri-environmental measures as share of the country's UAA, 2013 and targets for 2020</t>
  </si>
  <si>
    <r>
      <rPr>
        <i/>
        <sz val="9"/>
        <color theme="1"/>
        <rFont val="Arial"/>
        <family val="2"/>
      </rPr>
      <t xml:space="preserve">Sources: </t>
    </r>
    <r>
      <rPr>
        <sz val="9"/>
        <color theme="1"/>
        <rFont val="Arial"/>
        <family val="2"/>
      </rPr>
      <t xml:space="preserve">DG Agriculture and Rural Development (RDIS2, 12 June 2017); </t>
    </r>
  </si>
  <si>
    <t>Share of area under agri-environmental commitments on total UAA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</si>
  <si>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DG Agriculture and Rural Development (RDIS2, 12 June 2017); Eurostat for utilised agricultural area (online data code: apro_acs_a)</t>
    </r>
  </si>
  <si>
    <r>
      <rPr>
        <i/>
        <sz val="9"/>
        <color theme="1"/>
        <rFont val="Arial"/>
        <family val="2"/>
      </rPr>
      <t xml:space="preserve">Sources: </t>
    </r>
    <r>
      <rPr>
        <sz val="9"/>
        <color theme="1"/>
        <rFont val="Arial"/>
        <family val="2"/>
      </rPr>
      <t>DG Agriculture and Rural Development (RDIS2 12 June 2017); Eurostat for utilised agricultural area (online data code: apro_acs_a)</t>
    </r>
  </si>
  <si>
    <t>Source: DG Agriculture and Rural Development (RDIS2 12 June 2017); Eurostat for utilised agricultural area (online data code: apro_acs_a)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</si>
  <si>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DG Agriculture and Rural Development (RDIS2, 12 June 2017)</t>
    </r>
  </si>
  <si>
    <t>Figure 2: Member States’ share of EU-28 total agricultural land under agri-environmental measures; 2013 and targets for 2020</t>
  </si>
  <si>
    <t>Figure 4: Share of area under maintenance of and conversion to organic farming commitments, targets for 2020</t>
  </si>
  <si>
    <t>Note: data for the Netherlands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</si>
</sst>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€_-;\-* #,##0.00_€_-;_-* &quot;-&quot;??_€_-;_-@_-"/>
    <numFmt numFmtId="165" formatCode="_-* #,##0.00\ _€_-;\-* #,##0.00\ _€_-;_-* &quot;-&quot;??\ _€_-;_-@_-"/>
    <numFmt numFmtId="166" formatCode="#,##0.0_i"/>
    <numFmt numFmtId="167" formatCode="#,##0_i"/>
    <numFmt numFmtId="168" formatCode="#,##0.0"/>
    <numFmt numFmtId="169" formatCode="_-* #,##0_€_-;\-* #,##0_€_-;_-* &quot;-&quot;??_€_-;_-@_-"/>
    <numFmt numFmtId="170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theme="0" tint="-0.24993999302387238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/>
      <protection/>
    </xf>
    <xf numFmtId="166" fontId="3" fillId="0" borderId="0" applyFill="0" applyBorder="0" applyProtection="0">
      <alignment horizontal="right"/>
    </xf>
    <xf numFmtId="0" fontId="0" fillId="0" borderId="0">
      <alignment/>
      <protection/>
    </xf>
  </cellStyleXfs>
  <cellXfs count="160">
    <xf numFmtId="0" fontId="0" fillId="0" borderId="0" xfId="0"/>
    <xf numFmtId="0" fontId="5" fillId="0" borderId="0" xfId="0" applyFont="1" applyFill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167" fontId="5" fillId="2" borderId="3" xfId="22" applyNumberFormat="1" applyFont="1" applyFill="1" applyBorder="1" applyAlignment="1">
      <alignment horizontal="right"/>
    </xf>
    <xf numFmtId="167" fontId="5" fillId="0" borderId="1" xfId="22" applyNumberFormat="1" applyFont="1" applyBorder="1" applyAlignment="1">
      <alignment horizontal="right"/>
    </xf>
    <xf numFmtId="167" fontId="5" fillId="0" borderId="2" xfId="22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5" fillId="0" borderId="3" xfId="22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/>
    <xf numFmtId="0" fontId="6" fillId="4" borderId="6" xfId="0" applyNumberFormat="1" applyFont="1" applyFill="1" applyBorder="1" applyAlignment="1">
      <alignment/>
    </xf>
    <xf numFmtId="0" fontId="6" fillId="5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68" fontId="6" fillId="0" borderId="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/>
    <xf numFmtId="168" fontId="5" fillId="2" borderId="8" xfId="22" applyNumberFormat="1" applyFont="1" applyFill="1" applyBorder="1" applyAlignment="1">
      <alignment horizontal="right"/>
    </xf>
    <xf numFmtId="168" fontId="5" fillId="2" borderId="3" xfId="22" applyNumberFormat="1" applyFont="1" applyFill="1" applyBorder="1" applyAlignment="1">
      <alignment horizontal="right"/>
    </xf>
    <xf numFmtId="168" fontId="5" fillId="0" borderId="9" xfId="22" applyNumberFormat="1" applyFont="1" applyBorder="1" applyAlignment="1">
      <alignment horizontal="right"/>
    </xf>
    <xf numFmtId="168" fontId="5" fillId="0" borderId="3" xfId="22" applyNumberFormat="1" applyFont="1" applyBorder="1" applyAlignment="1">
      <alignment horizontal="right"/>
    </xf>
    <xf numFmtId="168" fontId="5" fillId="0" borderId="10" xfId="22" applyNumberFormat="1" applyFont="1" applyBorder="1" applyAlignment="1">
      <alignment horizontal="right"/>
    </xf>
    <xf numFmtId="168" fontId="5" fillId="0" borderId="1" xfId="22" applyNumberFormat="1" applyFont="1" applyBorder="1" applyAlignment="1">
      <alignment horizontal="right"/>
    </xf>
    <xf numFmtId="168" fontId="5" fillId="0" borderId="11" xfId="22" applyNumberFormat="1" applyFont="1" applyBorder="1" applyAlignment="1">
      <alignment horizontal="right"/>
    </xf>
    <xf numFmtId="168" fontId="5" fillId="0" borderId="2" xfId="22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/>
    </xf>
    <xf numFmtId="167" fontId="5" fillId="2" borderId="3" xfId="22" applyNumberFormat="1" applyFont="1" applyFill="1" applyBorder="1" applyAlignment="1">
      <alignment horizontal="right" indent="2"/>
    </xf>
    <xf numFmtId="167" fontId="5" fillId="0" borderId="3" xfId="22" applyNumberFormat="1" applyFont="1" applyBorder="1" applyAlignment="1">
      <alignment horizontal="right" indent="2"/>
    </xf>
    <xf numFmtId="167" fontId="5" fillId="0" borderId="1" xfId="22" applyNumberFormat="1" applyFont="1" applyBorder="1" applyAlignment="1">
      <alignment horizontal="right" indent="2"/>
    </xf>
    <xf numFmtId="167" fontId="5" fillId="0" borderId="2" xfId="22" applyNumberFormat="1" applyFont="1" applyBorder="1" applyAlignment="1">
      <alignment horizontal="right" indent="2"/>
    </xf>
    <xf numFmtId="168" fontId="5" fillId="2" borderId="8" xfId="22" applyNumberFormat="1" applyFont="1" applyFill="1" applyBorder="1" applyAlignment="1">
      <alignment horizontal="right" indent="4"/>
    </xf>
    <xf numFmtId="168" fontId="5" fillId="2" borderId="3" xfId="22" applyNumberFormat="1" applyFont="1" applyFill="1" applyBorder="1" applyAlignment="1">
      <alignment horizontal="right" indent="4"/>
    </xf>
    <xf numFmtId="168" fontId="5" fillId="0" borderId="9" xfId="22" applyNumberFormat="1" applyFont="1" applyBorder="1" applyAlignment="1">
      <alignment horizontal="right" indent="4"/>
    </xf>
    <xf numFmtId="168" fontId="5" fillId="0" borderId="3" xfId="22" applyNumberFormat="1" applyFont="1" applyBorder="1" applyAlignment="1">
      <alignment horizontal="right" indent="4"/>
    </xf>
    <xf numFmtId="168" fontId="5" fillId="0" borderId="10" xfId="22" applyNumberFormat="1" applyFont="1" applyBorder="1" applyAlignment="1">
      <alignment horizontal="right" indent="4"/>
    </xf>
    <xf numFmtId="168" fontId="5" fillId="0" borderId="1" xfId="22" applyNumberFormat="1" applyFont="1" applyBorder="1" applyAlignment="1">
      <alignment horizontal="right" indent="4"/>
    </xf>
    <xf numFmtId="168" fontId="5" fillId="0" borderId="11" xfId="22" applyNumberFormat="1" applyFont="1" applyBorder="1" applyAlignment="1">
      <alignment horizontal="right" indent="4"/>
    </xf>
    <xf numFmtId="168" fontId="5" fillId="0" borderId="2" xfId="22" applyNumberFormat="1" applyFont="1" applyBorder="1" applyAlignment="1">
      <alignment horizontal="right" indent="4"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 horizontal="left"/>
    </xf>
    <xf numFmtId="167" fontId="5" fillId="0" borderId="15" xfId="22" applyNumberFormat="1" applyFont="1" applyBorder="1" applyAlignment="1">
      <alignment horizontal="right" indent="2"/>
    </xf>
    <xf numFmtId="0" fontId="4" fillId="2" borderId="16" xfId="0" applyFont="1" applyFill="1" applyBorder="1" applyAlignment="1">
      <alignment horizontal="left"/>
    </xf>
    <xf numFmtId="167" fontId="5" fillId="2" borderId="16" xfId="22" applyNumberFormat="1" applyFont="1" applyFill="1" applyBorder="1" applyAlignment="1">
      <alignment horizontal="right" indent="2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167" fontId="5" fillId="0" borderId="14" xfId="22" applyNumberFormat="1" applyFont="1" applyBorder="1" applyAlignment="1">
      <alignment horizontal="right" indent="2"/>
    </xf>
    <xf numFmtId="0" fontId="4" fillId="2" borderId="14" xfId="0" applyFont="1" applyFill="1" applyBorder="1" applyAlignment="1">
      <alignment horizontal="left"/>
    </xf>
    <xf numFmtId="167" fontId="5" fillId="2" borderId="14" xfId="22" applyNumberFormat="1" applyFont="1" applyFill="1" applyBorder="1" applyAlignment="1">
      <alignment horizontal="right" indent="2"/>
    </xf>
    <xf numFmtId="166" fontId="5" fillId="0" borderId="14" xfId="22" applyNumberFormat="1" applyFont="1" applyBorder="1" applyAlignment="1">
      <alignment horizontal="right" indent="4"/>
    </xf>
    <xf numFmtId="167" fontId="5" fillId="0" borderId="1" xfId="22" applyNumberFormat="1" applyFont="1" applyBorder="1" applyAlignment="1">
      <alignment horizontal="right" indent="4"/>
    </xf>
    <xf numFmtId="167" fontId="5" fillId="0" borderId="15" xfId="22" applyNumberFormat="1" applyFont="1" applyBorder="1" applyAlignment="1">
      <alignment horizontal="right" indent="4"/>
    </xf>
    <xf numFmtId="167" fontId="5" fillId="0" borderId="2" xfId="22" applyNumberFormat="1" applyFont="1" applyBorder="1" applyAlignment="1">
      <alignment horizontal="right" indent="4"/>
    </xf>
    <xf numFmtId="167" fontId="5" fillId="2" borderId="14" xfId="22" applyNumberFormat="1" applyFont="1" applyFill="1" applyBorder="1" applyAlignment="1">
      <alignment horizontal="right" indent="4"/>
    </xf>
    <xf numFmtId="166" fontId="5" fillId="0" borderId="1" xfId="22" applyNumberFormat="1" applyFont="1" applyBorder="1" applyAlignment="1">
      <alignment horizontal="right" indent="4"/>
    </xf>
    <xf numFmtId="166" fontId="5" fillId="0" borderId="3" xfId="22" applyNumberFormat="1" applyFont="1" applyBorder="1" applyAlignment="1">
      <alignment horizontal="right" indent="4"/>
    </xf>
    <xf numFmtId="166" fontId="5" fillId="0" borderId="15" xfId="22" applyNumberFormat="1" applyFont="1" applyBorder="1" applyAlignment="1">
      <alignment horizontal="right" indent="4"/>
    </xf>
    <xf numFmtId="166" fontId="5" fillId="2" borderId="16" xfId="22" applyNumberFormat="1" applyFont="1" applyFill="1" applyBorder="1" applyAlignment="1">
      <alignment horizontal="right" indent="4"/>
    </xf>
    <xf numFmtId="166" fontId="5" fillId="0" borderId="2" xfId="22" applyNumberFormat="1" applyFont="1" applyBorder="1" applyAlignment="1">
      <alignment horizontal="right" indent="4"/>
    </xf>
    <xf numFmtId="168" fontId="5" fillId="0" borderId="17" xfId="22" applyNumberFormat="1" applyFont="1" applyBorder="1" applyAlignment="1">
      <alignment horizontal="right"/>
    </xf>
    <xf numFmtId="168" fontId="5" fillId="0" borderId="15" xfId="22" applyNumberFormat="1" applyFont="1" applyBorder="1" applyAlignment="1">
      <alignment horizontal="right"/>
    </xf>
    <xf numFmtId="0" fontId="4" fillId="3" borderId="12" xfId="23" applyFont="1" applyFill="1" applyBorder="1" applyAlignment="1">
      <alignment horizontal="center"/>
      <protection/>
    </xf>
    <xf numFmtId="0" fontId="4" fillId="3" borderId="12" xfId="23" applyFont="1" applyFill="1" applyBorder="1" applyAlignment="1">
      <alignment horizontal="center" vertical="center" wrapText="1"/>
      <protection/>
    </xf>
    <xf numFmtId="0" fontId="4" fillId="0" borderId="14" xfId="23" applyFont="1" applyBorder="1" applyAlignment="1">
      <alignment horizontal="left"/>
      <protection/>
    </xf>
    <xf numFmtId="3" fontId="5" fillId="0" borderId="14" xfId="22" applyNumberFormat="1" applyFont="1" applyFill="1" applyBorder="1" applyAlignment="1">
      <alignment horizontal="right" indent="1"/>
    </xf>
    <xf numFmtId="0" fontId="4" fillId="0" borderId="1" xfId="23" applyFont="1" applyBorder="1" applyAlignment="1">
      <alignment horizontal="left"/>
      <protection/>
    </xf>
    <xf numFmtId="0" fontId="4" fillId="0" borderId="18" xfId="23" applyFont="1" applyBorder="1" applyAlignment="1">
      <alignment horizontal="left"/>
      <protection/>
    </xf>
    <xf numFmtId="0" fontId="4" fillId="0" borderId="5" xfId="0" applyFont="1" applyBorder="1" applyAlignment="1">
      <alignment horizontal="left"/>
    </xf>
    <xf numFmtId="0" fontId="4" fillId="0" borderId="14" xfId="23" applyFont="1" applyBorder="1" applyAlignment="1">
      <alignment/>
      <protection/>
    </xf>
    <xf numFmtId="0" fontId="4" fillId="0" borderId="1" xfId="23" applyFont="1" applyBorder="1" applyAlignment="1">
      <alignment/>
      <protection/>
    </xf>
    <xf numFmtId="0" fontId="4" fillId="0" borderId="18" xfId="23" applyFont="1" applyBorder="1" applyAlignment="1">
      <alignment/>
      <protection/>
    </xf>
    <xf numFmtId="0" fontId="4" fillId="0" borderId="19" xfId="23" applyFont="1" applyBorder="1" applyAlignment="1">
      <alignment horizontal="left"/>
      <protection/>
    </xf>
    <xf numFmtId="0" fontId="4" fillId="2" borderId="3" xfId="23" applyFont="1" applyFill="1" applyBorder="1" applyAlignment="1">
      <alignment/>
      <protection/>
    </xf>
    <xf numFmtId="3" fontId="4" fillId="2" borderId="3" xfId="22" applyNumberFormat="1" applyFont="1" applyFill="1" applyBorder="1" applyAlignment="1">
      <alignment horizontal="right" indent="1"/>
    </xf>
    <xf numFmtId="3" fontId="5" fillId="0" borderId="14" xfId="22" applyNumberFormat="1" applyFont="1" applyBorder="1" applyAlignment="1">
      <alignment horizontal="right" indent="1"/>
    </xf>
    <xf numFmtId="0" fontId="4" fillId="3" borderId="16" xfId="23" applyFont="1" applyFill="1" applyBorder="1" applyAlignment="1">
      <alignment horizontal="center"/>
      <protection/>
    </xf>
    <xf numFmtId="0" fontId="4" fillId="3" borderId="16" xfId="23" applyFont="1" applyFill="1" applyBorder="1" applyAlignment="1">
      <alignment horizontal="center" vertical="center" wrapText="1"/>
      <protection/>
    </xf>
    <xf numFmtId="167" fontId="5" fillId="0" borderId="0" xfId="0" applyNumberFormat="1" applyFont="1"/>
    <xf numFmtId="9" fontId="5" fillId="0" borderId="0" xfId="15" applyFont="1"/>
    <xf numFmtId="9" fontId="5" fillId="0" borderId="14" xfId="15" applyFont="1" applyFill="1" applyBorder="1" applyAlignment="1">
      <alignment horizontal="right" indent="1"/>
    </xf>
    <xf numFmtId="3" fontId="5" fillId="0" borderId="0" xfId="22" applyNumberFormat="1" applyFont="1" applyFill="1" applyBorder="1" applyAlignment="1">
      <alignment horizontal="right" indent="1"/>
    </xf>
    <xf numFmtId="0" fontId="4" fillId="0" borderId="0" xfId="23" applyFont="1" applyFill="1" applyBorder="1" applyAlignment="1">
      <alignment horizontal="center" vertical="center" wrapText="1"/>
      <protection/>
    </xf>
    <xf numFmtId="3" fontId="4" fillId="0" borderId="0" xfId="22" applyNumberFormat="1" applyFont="1" applyFill="1" applyBorder="1" applyAlignment="1">
      <alignment horizontal="right" indent="1"/>
    </xf>
    <xf numFmtId="170" fontId="4" fillId="2" borderId="3" xfId="15" applyNumberFormat="1" applyFont="1" applyFill="1" applyBorder="1" applyAlignment="1">
      <alignment horizontal="right" indent="1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69" fontId="5" fillId="0" borderId="1" xfId="18" applyNumberFormat="1" applyFont="1" applyBorder="1"/>
    <xf numFmtId="9" fontId="5" fillId="0" borderId="1" xfId="15" applyFont="1" applyBorder="1"/>
    <xf numFmtId="169" fontId="5" fillId="0" borderId="2" xfId="18" applyNumberFormat="1" applyFont="1" applyBorder="1"/>
    <xf numFmtId="9" fontId="5" fillId="0" borderId="2" xfId="15" applyFont="1" applyBorder="1"/>
    <xf numFmtId="0" fontId="5" fillId="0" borderId="0" xfId="0" applyFont="1" applyAlignment="1">
      <alignment/>
    </xf>
    <xf numFmtId="0" fontId="4" fillId="0" borderId="15" xfId="23" applyFont="1" applyBorder="1" applyAlignment="1">
      <alignment/>
      <protection/>
    </xf>
    <xf numFmtId="3" fontId="5" fillId="0" borderId="0" xfId="22" applyNumberFormat="1" applyFont="1" applyBorder="1" applyAlignment="1">
      <alignment horizontal="right" indent="1"/>
    </xf>
    <xf numFmtId="3" fontId="5" fillId="0" borderId="15" xfId="22" applyNumberFormat="1" applyFont="1" applyBorder="1" applyAlignment="1">
      <alignment horizontal="right" indent="1"/>
    </xf>
    <xf numFmtId="3" fontId="5" fillId="0" borderId="15" xfId="22" applyNumberFormat="1" applyFont="1" applyFill="1" applyBorder="1" applyAlignment="1">
      <alignment horizontal="right" indent="1"/>
    </xf>
    <xf numFmtId="0" fontId="4" fillId="0" borderId="2" xfId="23" applyFont="1" applyBorder="1" applyAlignment="1">
      <alignment/>
      <protection/>
    </xf>
    <xf numFmtId="3" fontId="5" fillId="0" borderId="2" xfId="22" applyNumberFormat="1" applyFont="1" applyBorder="1" applyAlignment="1">
      <alignment horizontal="right" indent="1"/>
    </xf>
    <xf numFmtId="3" fontId="5" fillId="0" borderId="2" xfId="22" applyNumberFormat="1" applyFont="1" applyFill="1" applyBorder="1" applyAlignment="1">
      <alignment horizontal="right" indent="1"/>
    </xf>
    <xf numFmtId="169" fontId="5" fillId="0" borderId="15" xfId="18" applyNumberFormat="1" applyFont="1" applyBorder="1"/>
    <xf numFmtId="9" fontId="5" fillId="0" borderId="15" xfId="15" applyFont="1" applyBorder="1"/>
    <xf numFmtId="9" fontId="5" fillId="0" borderId="15" xfId="15" applyFont="1" applyFill="1" applyBorder="1" applyAlignment="1">
      <alignment horizontal="right" indent="1"/>
    </xf>
    <xf numFmtId="9" fontId="5" fillId="0" borderId="2" xfId="15" applyFont="1" applyFill="1" applyBorder="1" applyAlignment="1">
      <alignment horizontal="right" indent="1"/>
    </xf>
    <xf numFmtId="0" fontId="5" fillId="0" borderId="0" xfId="0" applyFont="1"/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2" xfId="0" applyFont="1" applyBorder="1"/>
    <xf numFmtId="0" fontId="4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vertical="top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/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umberCellStyle" xfId="22"/>
    <cellStyle name="Normal 3" xfId="23"/>
  </cellStyles>
  <dxfs count="5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1'!$C$68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1'!$B$69:$B$97</c:f>
              <c:strCache/>
            </c:strRef>
          </c:cat>
          <c:val>
            <c:numRef>
              <c:f>'Figure 1'!$C$69:$C$97</c:f>
              <c:numCache/>
            </c:numRef>
          </c:val>
        </c:ser>
        <c:axId val="61359134"/>
        <c:axId val="15361295"/>
      </c:barChart>
      <c:lineChart>
        <c:grouping val="standard"/>
        <c:varyColors val="0"/>
        <c:ser>
          <c:idx val="2"/>
          <c:order val="1"/>
          <c:tx>
            <c:strRef>
              <c:f>'Figure 1'!$D$68</c:f>
              <c:strCache>
                <c:ptCount val="1"/>
                <c:pt idx="0">
                  <c:v>2020 targets (¹)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1'!$B$69:$B$97</c:f>
              <c:strCache/>
            </c:strRef>
          </c:cat>
          <c:val>
            <c:numRef>
              <c:f>'Figure 1'!$D$69:$D$97</c:f>
              <c:numCache/>
            </c:numRef>
          </c:val>
          <c:smooth val="0"/>
        </c:ser>
        <c:marker val="1"/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359134"/>
        <c:crosses val="autoZero"/>
        <c:crossBetween val="between"/>
        <c:dispUnits/>
      </c:valAx>
      <c:spPr>
        <a:ln w="60325" cap="flat">
          <a:solidFill/>
          <a:beve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195"/>
          <c:y val="0.11475"/>
          <c:w val="0.75175"/>
          <c:h val="0.78575"/>
        </c:manualLayout>
      </c:layout>
      <c:pieChart>
        <c:varyColors val="1"/>
        <c:ser>
          <c:idx val="0"/>
          <c:order val="0"/>
          <c:tx>
            <c:strRef>
              <c:f>'Figure 2'!$C$44</c:f>
              <c:strCache>
                <c:ptCount val="1"/>
                <c:pt idx="0">
                  <c:v>2013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0.00275"/>
                  <c:y val="-0.07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2'!$B$45:$B$51</c:f>
              <c:strCache/>
            </c:strRef>
          </c:cat>
          <c:val>
            <c:numRef>
              <c:f>'Figure 2'!$C$45:$C$51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195"/>
          <c:y val="0.11475"/>
          <c:w val="0.75175"/>
          <c:h val="0.78575"/>
        </c:manualLayout>
      </c:layout>
      <c:pieChart>
        <c:varyColors val="1"/>
        <c:ser>
          <c:idx val="0"/>
          <c:order val="0"/>
          <c:tx>
            <c:strRef>
              <c:f>'Figure 2'!$G$44</c:f>
              <c:strCache>
                <c:ptCount val="1"/>
                <c:pt idx="0">
                  <c:v>2020 
targets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6"/>
              <c:layout>
                <c:manualLayout>
                  <c:x val="-0.013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2'!$F$45:$F$53</c:f>
              <c:strCache/>
            </c:strRef>
          </c:cat>
          <c:val>
            <c:numRef>
              <c:f>'Figure 2'!$G$45:$G$53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25"/>
          <c:y val="0.02275"/>
          <c:w val="0.9455"/>
          <c:h val="0.6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3'!$C$45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3'!$B$47:$B$74</c:f>
              <c:strCache/>
            </c:strRef>
          </c:cat>
          <c:val>
            <c:numRef>
              <c:f>'Figure 3'!$C$47:$C$74</c:f>
              <c:numCache/>
            </c:numRef>
          </c:val>
        </c:ser>
        <c:axId val="4033928"/>
        <c:axId val="36305353"/>
      </c:barChart>
      <c:lineChart>
        <c:grouping val="standard"/>
        <c:varyColors val="0"/>
        <c:ser>
          <c:idx val="2"/>
          <c:order val="1"/>
          <c:tx>
            <c:strRef>
              <c:f>'Figure 3'!$D$45</c:f>
              <c:strCache>
                <c:ptCount val="1"/>
                <c:pt idx="0">
                  <c:v>2020 targets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3'!$B$47:$B$74</c:f>
              <c:strCache/>
            </c:strRef>
          </c:cat>
          <c:val>
            <c:numRef>
              <c:f>'Figure 3'!$D$47:$D$74</c:f>
              <c:numCache/>
            </c:numRef>
          </c:val>
          <c:smooth val="0"/>
        </c:ser>
        <c:marker val="1"/>
        <c:axId val="4033928"/>
        <c:axId val="36305353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33928"/>
        <c:crosses val="autoZero"/>
        <c:crossBetween val="between"/>
        <c:dispUnits/>
      </c:valAx>
      <c:spPr>
        <a:ln w="60325" cap="flat">
          <a:solidFill/>
          <a:beve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4'!$D$44</c:f>
              <c:strCache>
                <c:ptCount val="1"/>
                <c:pt idx="0">
                  <c:v>Maintenance of organic farming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4'!$B$45:$B$71</c:f>
              <c:strCache/>
            </c:strRef>
          </c:cat>
          <c:val>
            <c:numRef>
              <c:f>'Figure 4'!$D$45:$D$71</c:f>
              <c:numCache/>
            </c:numRef>
          </c:val>
        </c:ser>
        <c:ser>
          <c:idx val="0"/>
          <c:order val="1"/>
          <c:tx>
            <c:strRef>
              <c:f>'Figure 4'!$C$44</c:f>
              <c:strCache>
                <c:ptCount val="1"/>
                <c:pt idx="0">
                  <c:v>Conversion to organic farming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4'!$B$45:$B$71</c:f>
              <c:strCache/>
            </c:strRef>
          </c:cat>
          <c:val>
            <c:numRef>
              <c:f>'Figure 4'!$C$45:$C$71</c:f>
              <c:numCache/>
            </c:numRef>
          </c:val>
        </c:ser>
        <c:overlap val="100"/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12722"/>
        <c:crosses val="autoZero"/>
        <c:crossBetween val="between"/>
        <c:dispUnits/>
        <c:majorUnit val="200"/>
      </c:valAx>
    </c:plotArea>
    <c:legend>
      <c:legendPos val="b"/>
      <c:layout>
        <c:manualLayout>
          <c:xMode val="edge"/>
          <c:yMode val="edge"/>
          <c:x val="0.046"/>
          <c:y val="0.922"/>
          <c:w val="0.71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5"/>
          <c:y val="0.035"/>
          <c:w val="0.6755"/>
          <c:h val="0.782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4'!$B$43:$B$43</c:f>
              <c:strCache/>
            </c:strRef>
          </c:cat>
          <c:val>
            <c:numRef>
              <c:f>'Figure 4'!$D$43:$D$43</c:f>
              <c:numCache/>
            </c:numRef>
          </c:val>
        </c:ser>
        <c:ser>
          <c:idx val="0"/>
          <c:order val="1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4'!$B$43:$B$43</c:f>
              <c:strCache/>
            </c:strRef>
          </c:cat>
          <c:val>
            <c:numRef>
              <c:f>'Figure 4'!$C$43:$C$43</c:f>
              <c:numCache/>
            </c:numRef>
          </c:val>
        </c:ser>
        <c:overlap val="100"/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100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28575</xdr:rowOff>
    </xdr:from>
    <xdr:to>
      <xdr:col>16</xdr:col>
      <xdr:colOff>28575</xdr:colOff>
      <xdr:row>36</xdr:row>
      <xdr:rowOff>0</xdr:rowOff>
    </xdr:to>
    <xdr:graphicFrame macro="">
      <xdr:nvGraphicFramePr>
        <xdr:cNvPr id="2052" name="Chart 8"/>
        <xdr:cNvGraphicFramePr/>
      </xdr:nvGraphicFramePr>
      <xdr:xfrm>
        <a:off x="638175" y="742950"/>
        <a:ext cx="99441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6</xdr:col>
      <xdr:colOff>904875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619125" y="1009650"/>
        <a:ext cx="44958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4</xdr:row>
      <xdr:rowOff>123825</xdr:rowOff>
    </xdr:from>
    <xdr:to>
      <xdr:col>13</xdr:col>
      <xdr:colOff>581025</xdr:colOff>
      <xdr:row>32</xdr:row>
      <xdr:rowOff>28575</xdr:rowOff>
    </xdr:to>
    <xdr:graphicFrame macro="">
      <xdr:nvGraphicFramePr>
        <xdr:cNvPr id="3" name="Chart 2"/>
        <xdr:cNvGraphicFramePr/>
      </xdr:nvGraphicFramePr>
      <xdr:xfrm>
        <a:off x="5438775" y="1104900"/>
        <a:ext cx="44958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9525</xdr:rowOff>
    </xdr:from>
    <xdr:to>
      <xdr:col>11</xdr:col>
      <xdr:colOff>523875</xdr:colOff>
      <xdr:row>34</xdr:row>
      <xdr:rowOff>9525</xdr:rowOff>
    </xdr:to>
    <xdr:graphicFrame macro="">
      <xdr:nvGraphicFramePr>
        <xdr:cNvPr id="3" name="Chart 8"/>
        <xdr:cNvGraphicFramePr/>
      </xdr:nvGraphicFramePr>
      <xdr:xfrm>
        <a:off x="304800" y="923925"/>
        <a:ext cx="7620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9525</xdr:rowOff>
    </xdr:from>
    <xdr:to>
      <xdr:col>13</xdr:col>
      <xdr:colOff>561975</xdr:colOff>
      <xdr:row>28</xdr:row>
      <xdr:rowOff>9525</xdr:rowOff>
    </xdr:to>
    <xdr:graphicFrame macro="">
      <xdr:nvGraphicFramePr>
        <xdr:cNvPr id="4" name="Chart 3"/>
        <xdr:cNvGraphicFramePr/>
      </xdr:nvGraphicFramePr>
      <xdr:xfrm>
        <a:off x="1981200" y="733425"/>
        <a:ext cx="77152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266700</xdr:colOff>
      <xdr:row>24</xdr:row>
      <xdr:rowOff>171450</xdr:rowOff>
    </xdr:to>
    <xdr:graphicFrame macro="">
      <xdr:nvGraphicFramePr>
        <xdr:cNvPr id="5" name="Chart 4"/>
        <xdr:cNvGraphicFramePr/>
      </xdr:nvGraphicFramePr>
      <xdr:xfrm>
        <a:off x="619125" y="723900"/>
        <a:ext cx="12573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7"/>
  <sheetViews>
    <sheetView showGridLines="0" workbookViewId="0" topLeftCell="A4">
      <selection activeCell="I36" sqref="I36"/>
    </sheetView>
  </sheetViews>
  <sheetFormatPr defaultColWidth="9.140625" defaultRowHeight="15"/>
  <cols>
    <col min="1" max="1" width="9.140625" style="101" customWidth="1"/>
    <col min="2" max="2" width="15.421875" style="101" customWidth="1"/>
    <col min="3" max="5" width="16.00390625" style="101" customWidth="1"/>
    <col min="6" max="6" width="17.7109375" style="101" customWidth="1"/>
    <col min="7" max="8" width="10.7109375" style="101" customWidth="1"/>
    <col min="9" max="16384" width="9.140625" style="101" customWidth="1"/>
  </cols>
  <sheetData>
    <row r="3" spans="2:6" ht="31.5" customHeight="1">
      <c r="B3" s="135" t="s">
        <v>93</v>
      </c>
      <c r="C3" s="135"/>
      <c r="D3" s="135"/>
      <c r="E3" s="135"/>
      <c r="F3" s="135"/>
    </row>
    <row r="4" spans="2:6" s="49" customFormat="1" ht="18.75" customHeight="1">
      <c r="B4" s="136" t="s">
        <v>68</v>
      </c>
      <c r="C4" s="136"/>
      <c r="D4" s="136"/>
      <c r="E4" s="136"/>
      <c r="F4" s="136"/>
    </row>
    <row r="5" spans="2:6" ht="22.5" customHeight="1">
      <c r="B5" s="141"/>
      <c r="C5" s="145" t="s">
        <v>91</v>
      </c>
      <c r="D5" s="145"/>
      <c r="E5" s="137" t="s">
        <v>98</v>
      </c>
      <c r="F5" s="138"/>
    </row>
    <row r="6" spans="2:6" ht="11.25" customHeight="1">
      <c r="B6" s="142"/>
      <c r="C6" s="144" t="s">
        <v>19</v>
      </c>
      <c r="D6" s="140"/>
      <c r="E6" s="139" t="s">
        <v>21</v>
      </c>
      <c r="F6" s="140"/>
    </row>
    <row r="7" spans="2:6" ht="24">
      <c r="B7" s="143"/>
      <c r="C7" s="108">
        <v>2013</v>
      </c>
      <c r="D7" s="35" t="s">
        <v>67</v>
      </c>
      <c r="E7" s="36">
        <v>2013</v>
      </c>
      <c r="F7" s="34" t="s">
        <v>81</v>
      </c>
    </row>
    <row r="8" spans="2:9" ht="15">
      <c r="B8" s="4" t="s">
        <v>82</v>
      </c>
      <c r="C8" s="37">
        <v>46854995</v>
      </c>
      <c r="D8" s="37">
        <v>40275489.61</v>
      </c>
      <c r="E8" s="41">
        <v>26.293737016922325</v>
      </c>
      <c r="F8" s="42">
        <v>22.528103914069934</v>
      </c>
      <c r="H8" s="91"/>
      <c r="I8" s="92"/>
    </row>
    <row r="9" spans="2:9" ht="15">
      <c r="B9" s="9" t="s">
        <v>38</v>
      </c>
      <c r="C9" s="38">
        <v>204865.6</v>
      </c>
      <c r="D9" s="38">
        <v>249878</v>
      </c>
      <c r="E9" s="43">
        <v>15.30481035732162</v>
      </c>
      <c r="F9" s="44">
        <v>18.775396729983168</v>
      </c>
      <c r="H9" s="91"/>
      <c r="I9" s="92"/>
    </row>
    <row r="10" spans="2:9" ht="15">
      <c r="B10" s="2" t="s">
        <v>39</v>
      </c>
      <c r="C10" s="39">
        <v>841454</v>
      </c>
      <c r="D10" s="39">
        <v>159000</v>
      </c>
      <c r="E10" s="45">
        <v>16.845554952743782</v>
      </c>
      <c r="F10" s="46">
        <v>3.172709114454982</v>
      </c>
      <c r="H10" s="91"/>
      <c r="I10" s="92"/>
    </row>
    <row r="11" spans="2:9" ht="15">
      <c r="B11" s="2" t="s">
        <v>40</v>
      </c>
      <c r="C11" s="39">
        <v>1075214</v>
      </c>
      <c r="D11" s="39">
        <v>1345500</v>
      </c>
      <c r="E11" s="45">
        <v>30.537176938369782</v>
      </c>
      <c r="F11" s="46">
        <v>38.51195860000229</v>
      </c>
      <c r="H11" s="91"/>
      <c r="I11" s="92"/>
    </row>
    <row r="12" spans="2:9" ht="15">
      <c r="B12" s="2" t="s">
        <v>41</v>
      </c>
      <c r="C12" s="39">
        <v>171749</v>
      </c>
      <c r="D12" s="39">
        <v>432106</v>
      </c>
      <c r="E12" s="45">
        <v>6.535847476976938</v>
      </c>
      <c r="F12" s="46">
        <v>16.411477620159896</v>
      </c>
      <c r="H12" s="91"/>
      <c r="I12" s="92"/>
    </row>
    <row r="13" spans="2:9" ht="15">
      <c r="B13" s="2" t="s">
        <v>77</v>
      </c>
      <c r="C13" s="39">
        <v>5211696.9</v>
      </c>
      <c r="D13" s="39">
        <v>3590253</v>
      </c>
      <c r="E13" s="45">
        <v>31.208513377565932</v>
      </c>
      <c r="F13" s="46">
        <v>21.459072244436875</v>
      </c>
      <c r="H13" s="91"/>
      <c r="I13" s="92"/>
    </row>
    <row r="14" spans="2:9" ht="15">
      <c r="B14" s="2" t="s">
        <v>43</v>
      </c>
      <c r="C14" s="39">
        <v>549764.2</v>
      </c>
      <c r="D14" s="39">
        <v>854000</v>
      </c>
      <c r="E14" s="45">
        <v>56.91729992752872</v>
      </c>
      <c r="F14" s="46">
        <v>85.95008051529791</v>
      </c>
      <c r="H14" s="91"/>
      <c r="I14" s="92"/>
    </row>
    <row r="15" spans="2:9" ht="15">
      <c r="B15" s="2" t="s">
        <v>44</v>
      </c>
      <c r="C15" s="39">
        <v>2222104</v>
      </c>
      <c r="D15" s="39">
        <v>1308689</v>
      </c>
      <c r="E15" s="45">
        <v>49.62944929970362</v>
      </c>
      <c r="F15" s="46">
        <v>29.547648721630676</v>
      </c>
      <c r="H15" s="91"/>
      <c r="I15" s="92"/>
    </row>
    <row r="16" spans="2:9" ht="15">
      <c r="B16" s="2" t="s">
        <v>45</v>
      </c>
      <c r="C16" s="39">
        <v>93273</v>
      </c>
      <c r="D16" s="39">
        <v>691530.5499999999</v>
      </c>
      <c r="E16" s="45">
        <v>1.7548946193993626</v>
      </c>
      <c r="F16" s="46">
        <v>13.580912345613546</v>
      </c>
      <c r="H16" s="91"/>
      <c r="I16" s="92"/>
    </row>
    <row r="17" spans="2:9" ht="15">
      <c r="B17" s="2" t="s">
        <v>46</v>
      </c>
      <c r="C17" s="39">
        <v>5526028.6</v>
      </c>
      <c r="D17" s="39">
        <v>5369764.83</v>
      </c>
      <c r="E17" s="45">
        <v>23.520450044414517</v>
      </c>
      <c r="F17" s="46">
        <v>22.47032418942183</v>
      </c>
      <c r="H17" s="91"/>
      <c r="I17" s="92"/>
    </row>
    <row r="18" spans="2:9" ht="15">
      <c r="B18" s="2" t="s">
        <v>47</v>
      </c>
      <c r="C18" s="39">
        <v>6473440.2</v>
      </c>
      <c r="D18" s="39">
        <v>3710007</v>
      </c>
      <c r="E18" s="45">
        <v>22.340719568663275</v>
      </c>
      <c r="F18" s="46">
        <v>12.742487184551052</v>
      </c>
      <c r="H18" s="91"/>
      <c r="I18" s="92"/>
    </row>
    <row r="19" spans="2:9" ht="15">
      <c r="B19" s="2" t="s">
        <v>48</v>
      </c>
      <c r="C19" s="39" t="s">
        <v>20</v>
      </c>
      <c r="D19" s="39">
        <v>98644</v>
      </c>
      <c r="E19" s="45" t="s">
        <v>20</v>
      </c>
      <c r="F19" s="46">
        <v>6.415327484505375</v>
      </c>
      <c r="H19" s="91"/>
      <c r="I19" s="92"/>
    </row>
    <row r="20" spans="2:9" ht="15">
      <c r="B20" s="2" t="s">
        <v>49</v>
      </c>
      <c r="C20" s="39">
        <v>2870459.3</v>
      </c>
      <c r="D20" s="39">
        <v>3455053.63</v>
      </c>
      <c r="E20" s="45">
        <v>23.10042893932078</v>
      </c>
      <c r="F20" s="46">
        <v>27.289184488610204</v>
      </c>
      <c r="H20" s="91"/>
      <c r="I20" s="92"/>
    </row>
    <row r="21" spans="2:9" ht="15">
      <c r="B21" s="2" t="s">
        <v>50</v>
      </c>
      <c r="C21" s="39">
        <v>9445.4</v>
      </c>
      <c r="D21" s="39">
        <v>77742</v>
      </c>
      <c r="E21" s="45">
        <v>8.816764678428077</v>
      </c>
      <c r="F21" s="46">
        <v>61.47070451490472</v>
      </c>
      <c r="H21" s="91"/>
      <c r="I21" s="92"/>
    </row>
    <row r="22" spans="2:9" ht="15">
      <c r="B22" s="2" t="s">
        <v>51</v>
      </c>
      <c r="C22" s="39">
        <v>235050</v>
      </c>
      <c r="D22" s="39">
        <v>395000</v>
      </c>
      <c r="E22" s="45">
        <v>12.51797411727113</v>
      </c>
      <c r="F22" s="46">
        <v>20.95713073005093</v>
      </c>
      <c r="H22" s="91"/>
      <c r="I22" s="92"/>
    </row>
    <row r="23" spans="2:9" ht="15">
      <c r="B23" s="2" t="s">
        <v>52</v>
      </c>
      <c r="C23" s="39">
        <v>297991.3</v>
      </c>
      <c r="D23" s="39">
        <v>286300</v>
      </c>
      <c r="E23" s="45">
        <v>10.306125060524312</v>
      </c>
      <c r="F23" s="46">
        <v>9.524411502481737</v>
      </c>
      <c r="H23" s="91"/>
      <c r="I23" s="92"/>
    </row>
    <row r="24" spans="2:9" ht="15">
      <c r="B24" s="2" t="s">
        <v>53</v>
      </c>
      <c r="C24" s="39">
        <v>118393</v>
      </c>
      <c r="D24" s="39">
        <v>122800</v>
      </c>
      <c r="E24" s="45">
        <v>90.34874847374849</v>
      </c>
      <c r="F24" s="46">
        <v>93.46932562033795</v>
      </c>
      <c r="H24" s="91"/>
      <c r="I24" s="92"/>
    </row>
    <row r="25" spans="2:9" ht="15">
      <c r="B25" s="2" t="s">
        <v>54</v>
      </c>
      <c r="C25" s="39">
        <v>1156936.2</v>
      </c>
      <c r="D25" s="39">
        <v>649679</v>
      </c>
      <c r="E25" s="45">
        <v>21.667378964066124</v>
      </c>
      <c r="F25" s="46">
        <v>12.151595918787232</v>
      </c>
      <c r="H25" s="91"/>
      <c r="I25" s="92"/>
    </row>
    <row r="26" spans="2:9" ht="15">
      <c r="B26" s="2" t="s">
        <v>55</v>
      </c>
      <c r="C26" s="39">
        <v>2035.8</v>
      </c>
      <c r="D26" s="39">
        <v>700.1</v>
      </c>
      <c r="E26" s="45">
        <v>17.414884516680925</v>
      </c>
      <c r="F26" s="46">
        <v>5.988879384088965</v>
      </c>
      <c r="H26" s="91"/>
      <c r="I26" s="92"/>
    </row>
    <row r="27" spans="2:9" ht="15">
      <c r="B27" s="2" t="s">
        <v>56</v>
      </c>
      <c r="C27" s="39">
        <v>235994</v>
      </c>
      <c r="D27" s="39">
        <v>112250</v>
      </c>
      <c r="E27" s="45">
        <v>12.773002814462005</v>
      </c>
      <c r="F27" s="46">
        <v>6.081538669917378</v>
      </c>
      <c r="H27" s="91"/>
      <c r="I27" s="92"/>
    </row>
    <row r="28" spans="2:9" ht="15">
      <c r="B28" s="2" t="s">
        <v>57</v>
      </c>
      <c r="C28" s="39">
        <v>2202586</v>
      </c>
      <c r="D28" s="39">
        <v>2210600</v>
      </c>
      <c r="E28" s="45">
        <v>76.94784868853147</v>
      </c>
      <c r="F28" s="46">
        <v>81.26010880752831</v>
      </c>
      <c r="H28" s="91"/>
      <c r="I28" s="92"/>
    </row>
    <row r="29" spans="2:9" ht="15">
      <c r="B29" s="2" t="s">
        <v>58</v>
      </c>
      <c r="C29" s="39">
        <v>2614808.2</v>
      </c>
      <c r="D29" s="39">
        <v>2504000</v>
      </c>
      <c r="E29" s="45">
        <v>18.145914961241925</v>
      </c>
      <c r="F29" s="46">
        <v>17.391062771735356</v>
      </c>
      <c r="H29" s="91"/>
      <c r="I29" s="92"/>
    </row>
    <row r="30" spans="2:9" ht="15">
      <c r="B30" s="2" t="s">
        <v>59</v>
      </c>
      <c r="C30" s="39">
        <v>1092928.2</v>
      </c>
      <c r="D30" s="39">
        <v>1144525</v>
      </c>
      <c r="E30" s="45">
        <v>29.408012528152017</v>
      </c>
      <c r="F30" s="46">
        <v>30.9332753150017</v>
      </c>
      <c r="H30" s="91"/>
      <c r="I30" s="92"/>
    </row>
    <row r="31" spans="2:9" ht="15">
      <c r="B31" s="2" t="s">
        <v>60</v>
      </c>
      <c r="C31" s="39">
        <v>2195185</v>
      </c>
      <c r="D31" s="39">
        <v>1577050</v>
      </c>
      <c r="E31" s="45">
        <v>15.787427793887506</v>
      </c>
      <c r="F31" s="46">
        <v>11.398600842616839</v>
      </c>
      <c r="H31" s="91"/>
      <c r="I31" s="92"/>
    </row>
    <row r="32" spans="2:9" ht="15">
      <c r="B32" s="2" t="s">
        <v>61</v>
      </c>
      <c r="C32" s="39">
        <v>225589.4</v>
      </c>
      <c r="D32" s="39">
        <v>382810</v>
      </c>
      <c r="E32" s="45">
        <v>47.106725970473384</v>
      </c>
      <c r="F32" s="46">
        <v>80.27723021431868</v>
      </c>
      <c r="H32" s="91"/>
      <c r="I32" s="92"/>
    </row>
    <row r="33" spans="2:9" ht="15">
      <c r="B33" s="2" t="s">
        <v>62</v>
      </c>
      <c r="C33" s="39">
        <v>359831.6</v>
      </c>
      <c r="D33" s="39">
        <v>396490</v>
      </c>
      <c r="E33" s="45">
        <v>18.65852912352023</v>
      </c>
      <c r="F33" s="46">
        <v>20.633755906659175</v>
      </c>
      <c r="H33" s="91"/>
      <c r="I33" s="92"/>
    </row>
    <row r="34" spans="2:9" ht="15">
      <c r="B34" s="2" t="s">
        <v>63</v>
      </c>
      <c r="C34" s="39">
        <v>2115695</v>
      </c>
      <c r="D34" s="39">
        <v>2271121</v>
      </c>
      <c r="E34" s="45">
        <v>93.67285043832463</v>
      </c>
      <c r="F34" s="46">
        <v>99.90414815466502</v>
      </c>
      <c r="H34" s="91"/>
      <c r="I34" s="92"/>
    </row>
    <row r="35" spans="2:9" ht="15">
      <c r="B35" s="2" t="s">
        <v>64</v>
      </c>
      <c r="C35" s="39">
        <v>1894261</v>
      </c>
      <c r="D35" s="39">
        <v>1901300</v>
      </c>
      <c r="E35" s="45">
        <v>62.391669521224735</v>
      </c>
      <c r="F35" s="46">
        <v>62.78336387801938</v>
      </c>
      <c r="H35" s="91"/>
      <c r="I35" s="92"/>
    </row>
    <row r="36" spans="2:9" ht="15">
      <c r="B36" s="3" t="s">
        <v>65</v>
      </c>
      <c r="C36" s="40">
        <v>6858216</v>
      </c>
      <c r="D36" s="40">
        <v>4978696.5</v>
      </c>
      <c r="E36" s="47">
        <v>39.7370415435425</v>
      </c>
      <c r="F36" s="48">
        <v>29.035379366653057</v>
      </c>
      <c r="H36" s="91"/>
      <c r="I36" s="92"/>
    </row>
    <row r="37" spans="2:6" ht="19.5" customHeight="1">
      <c r="B37" s="134" t="s">
        <v>85</v>
      </c>
      <c r="C37" s="134"/>
      <c r="D37" s="134"/>
      <c r="E37" s="134"/>
      <c r="F37" s="134"/>
    </row>
    <row r="38" spans="2:6" ht="11.25" customHeight="1">
      <c r="B38" s="133" t="s">
        <v>83</v>
      </c>
      <c r="C38" s="133"/>
      <c r="D38" s="133"/>
      <c r="E38" s="133"/>
      <c r="F38" s="133"/>
    </row>
    <row r="39" spans="2:6" ht="11.25" customHeight="1">
      <c r="B39" s="133"/>
      <c r="C39" s="133"/>
      <c r="D39" s="133"/>
      <c r="E39" s="133"/>
      <c r="F39" s="133"/>
    </row>
    <row r="40" spans="2:10" ht="15">
      <c r="B40" s="131"/>
      <c r="C40" s="131"/>
      <c r="D40" s="131"/>
      <c r="E40" s="131"/>
      <c r="F40" s="131"/>
      <c r="J40" s="1"/>
    </row>
    <row r="41" spans="2:10" ht="29.25" customHeight="1">
      <c r="B41" s="132" t="s">
        <v>99</v>
      </c>
      <c r="C41" s="132"/>
      <c r="D41" s="132"/>
      <c r="E41" s="132"/>
      <c r="F41" s="132"/>
      <c r="J41" s="1"/>
    </row>
    <row r="42" spans="2:6" ht="15">
      <c r="B42" s="129" t="s">
        <v>70</v>
      </c>
      <c r="C42" s="129"/>
      <c r="D42" s="129"/>
      <c r="E42" s="129"/>
      <c r="F42" s="129"/>
    </row>
    <row r="43" spans="2:10" ht="15">
      <c r="B43" s="130" t="s">
        <v>71</v>
      </c>
      <c r="C43" s="130"/>
      <c r="D43" s="130"/>
      <c r="E43" s="130"/>
      <c r="F43" s="130"/>
      <c r="G43" s="102"/>
      <c r="J43" s="1"/>
    </row>
    <row r="45" spans="2:6" ht="15">
      <c r="B45" s="16"/>
      <c r="C45" s="17"/>
      <c r="D45" s="18"/>
      <c r="E45" s="18"/>
      <c r="F45" s="18"/>
    </row>
    <row r="46" spans="2:6" ht="15">
      <c r="B46" s="16" t="s">
        <v>31</v>
      </c>
      <c r="C46" s="17" t="s">
        <v>32</v>
      </c>
      <c r="D46" s="18"/>
      <c r="E46" s="18"/>
      <c r="F46" s="24" t="s">
        <v>66</v>
      </c>
    </row>
    <row r="47" spans="2:8" ht="15">
      <c r="B47" s="18"/>
      <c r="C47" s="18"/>
      <c r="D47" s="18"/>
      <c r="E47" s="18"/>
      <c r="G47" s="19">
        <v>2013</v>
      </c>
      <c r="H47" s="19" t="s">
        <v>35</v>
      </c>
    </row>
    <row r="48" spans="2:8" ht="15">
      <c r="B48" s="20" t="s">
        <v>33</v>
      </c>
      <c r="C48" s="20" t="s">
        <v>34</v>
      </c>
      <c r="D48" s="20" t="s">
        <v>35</v>
      </c>
      <c r="F48" s="19" t="s">
        <v>36</v>
      </c>
      <c r="G48" s="22">
        <f aca="true" t="shared" si="0" ref="G48:G58">(C8/C49)*100</f>
        <v>26.293737016922325</v>
      </c>
      <c r="H48" s="22">
        <f aca="true" t="shared" si="1" ref="H48:H58">(D8/D49)*100</f>
        <v>22.528103914069934</v>
      </c>
    </row>
    <row r="49" spans="2:8" ht="15">
      <c r="B49" s="20" t="s">
        <v>36</v>
      </c>
      <c r="C49" s="21">
        <v>178198310</v>
      </c>
      <c r="D49" s="21">
        <v>178778870</v>
      </c>
      <c r="F49" s="19" t="s">
        <v>38</v>
      </c>
      <c r="G49" s="22">
        <f t="shared" si="0"/>
        <v>15.30481035732162</v>
      </c>
      <c r="H49" s="22">
        <f t="shared" si="1"/>
        <v>18.775396729983168</v>
      </c>
    </row>
    <row r="50" spans="2:8" ht="15">
      <c r="B50" s="20" t="s">
        <v>38</v>
      </c>
      <c r="C50" s="21">
        <v>1338570</v>
      </c>
      <c r="D50" s="21">
        <v>1330880</v>
      </c>
      <c r="F50" s="19" t="s">
        <v>39</v>
      </c>
      <c r="G50" s="22">
        <f t="shared" si="0"/>
        <v>16.845554952743782</v>
      </c>
      <c r="H50" s="22">
        <f t="shared" si="1"/>
        <v>3.172709114454982</v>
      </c>
    </row>
    <row r="51" spans="2:8" ht="15">
      <c r="B51" s="20" t="s">
        <v>39</v>
      </c>
      <c r="C51" s="21">
        <v>4995110</v>
      </c>
      <c r="D51" s="21">
        <v>5011490</v>
      </c>
      <c r="F51" s="19" t="s">
        <v>40</v>
      </c>
      <c r="G51" s="22">
        <f t="shared" si="0"/>
        <v>30.537176938369782</v>
      </c>
      <c r="H51" s="22">
        <f t="shared" si="1"/>
        <v>38.51195860000229</v>
      </c>
    </row>
    <row r="52" spans="2:8" ht="15">
      <c r="B52" s="20" t="s">
        <v>40</v>
      </c>
      <c r="C52" s="21">
        <v>3521000</v>
      </c>
      <c r="D52" s="21">
        <v>3493720</v>
      </c>
      <c r="F52" s="19" t="s">
        <v>41</v>
      </c>
      <c r="G52" s="22">
        <f t="shared" si="0"/>
        <v>6.535847476976938</v>
      </c>
      <c r="H52" s="22">
        <f t="shared" si="1"/>
        <v>16.411477620159896</v>
      </c>
    </row>
    <row r="53" spans="2:8" ht="15">
      <c r="B53" s="20" t="s">
        <v>41</v>
      </c>
      <c r="C53" s="21">
        <v>2627800</v>
      </c>
      <c r="D53" s="21">
        <v>2632950</v>
      </c>
      <c r="F53" s="19" t="s">
        <v>42</v>
      </c>
      <c r="G53" s="22">
        <f t="shared" si="0"/>
        <v>31.208513377565932</v>
      </c>
      <c r="H53" s="22">
        <f t="shared" si="1"/>
        <v>21.459072244436875</v>
      </c>
    </row>
    <row r="54" spans="2:8" ht="15">
      <c r="B54" s="20" t="s">
        <v>42</v>
      </c>
      <c r="C54" s="21">
        <v>16699599.999999998</v>
      </c>
      <c r="D54" s="21">
        <v>16730700</v>
      </c>
      <c r="F54" s="19" t="s">
        <v>43</v>
      </c>
      <c r="G54" s="22">
        <f t="shared" si="0"/>
        <v>56.91729992752872</v>
      </c>
      <c r="H54" s="22">
        <f t="shared" si="1"/>
        <v>85.95008051529791</v>
      </c>
    </row>
    <row r="55" spans="2:8" ht="15">
      <c r="B55" s="20" t="s">
        <v>43</v>
      </c>
      <c r="C55" s="21">
        <v>965900</v>
      </c>
      <c r="D55" s="21">
        <v>993600</v>
      </c>
      <c r="F55" s="19" t="s">
        <v>44</v>
      </c>
      <c r="G55" s="22">
        <f t="shared" si="0"/>
        <v>49.62944929970362</v>
      </c>
      <c r="H55" s="22">
        <f t="shared" si="1"/>
        <v>29.547648721630676</v>
      </c>
    </row>
    <row r="56" spans="2:8" ht="15">
      <c r="B56" s="20" t="s">
        <v>44</v>
      </c>
      <c r="C56" s="21">
        <v>4477390</v>
      </c>
      <c r="D56" s="21">
        <v>4429080</v>
      </c>
      <c r="F56" s="19" t="s">
        <v>45</v>
      </c>
      <c r="G56" s="22">
        <f t="shared" si="0"/>
        <v>1.7548946193993626</v>
      </c>
      <c r="H56" s="22">
        <f t="shared" si="1"/>
        <v>13.580912345613546</v>
      </c>
    </row>
    <row r="57" spans="2:8" ht="15">
      <c r="B57" s="20" t="s">
        <v>45</v>
      </c>
      <c r="C57" s="21">
        <v>5315020</v>
      </c>
      <c r="D57" s="21">
        <v>5091930</v>
      </c>
      <c r="F57" s="19" t="s">
        <v>46</v>
      </c>
      <c r="G57" s="22">
        <f t="shared" si="0"/>
        <v>23.520450044414517</v>
      </c>
      <c r="H57" s="22">
        <f t="shared" si="1"/>
        <v>22.47032418942183</v>
      </c>
    </row>
    <row r="58" spans="2:8" ht="15">
      <c r="B58" s="20" t="s">
        <v>46</v>
      </c>
      <c r="C58" s="21">
        <v>23494570</v>
      </c>
      <c r="D58" s="21">
        <v>23897140</v>
      </c>
      <c r="F58" s="19" t="s">
        <v>47</v>
      </c>
      <c r="G58" s="22">
        <f t="shared" si="0"/>
        <v>22.340719568663275</v>
      </c>
      <c r="H58" s="22">
        <f t="shared" si="1"/>
        <v>12.742487184551052</v>
      </c>
    </row>
    <row r="59" spans="2:8" ht="15">
      <c r="B59" s="20" t="s">
        <v>47</v>
      </c>
      <c r="C59" s="21">
        <v>28975970</v>
      </c>
      <c r="D59" s="21">
        <v>29115250</v>
      </c>
      <c r="F59" s="19" t="s">
        <v>48</v>
      </c>
      <c r="G59" s="22" t="s">
        <v>20</v>
      </c>
      <c r="H59" s="22">
        <f aca="true" t="shared" si="2" ref="H59:H76">(D19/D60)*100</f>
        <v>6.415327484505375</v>
      </c>
    </row>
    <row r="60" spans="2:8" ht="15">
      <c r="B60" s="20" t="s">
        <v>48</v>
      </c>
      <c r="C60" s="21">
        <v>1300810</v>
      </c>
      <c r="D60" s="21">
        <v>1537630</v>
      </c>
      <c r="F60" s="19" t="s">
        <v>49</v>
      </c>
      <c r="G60" s="22">
        <f aca="true" t="shared" si="3" ref="G60:G76">(C20/C61)*100</f>
        <v>23.10042893932078</v>
      </c>
      <c r="H60" s="22">
        <f t="shared" si="2"/>
        <v>27.289184488610204</v>
      </c>
    </row>
    <row r="61" spans="2:8" ht="15">
      <c r="B61" s="20" t="s">
        <v>49</v>
      </c>
      <c r="C61" s="21">
        <v>12426000</v>
      </c>
      <c r="D61" s="21">
        <v>12660890</v>
      </c>
      <c r="F61" s="19" t="s">
        <v>50</v>
      </c>
      <c r="G61" s="22">
        <f t="shared" si="3"/>
        <v>8.816764678428077</v>
      </c>
      <c r="H61" s="22">
        <f t="shared" si="2"/>
        <v>61.47070451490472</v>
      </c>
    </row>
    <row r="62" spans="2:8" ht="15">
      <c r="B62" s="20" t="s">
        <v>50</v>
      </c>
      <c r="C62" s="21">
        <v>107130</v>
      </c>
      <c r="D62" s="21">
        <v>126470</v>
      </c>
      <c r="F62" s="19" t="s">
        <v>51</v>
      </c>
      <c r="G62" s="22">
        <f t="shared" si="3"/>
        <v>12.51797411727113</v>
      </c>
      <c r="H62" s="22">
        <f t="shared" si="2"/>
        <v>20.95713073005093</v>
      </c>
    </row>
    <row r="63" spans="2:8" ht="15">
      <c r="B63" s="20" t="s">
        <v>51</v>
      </c>
      <c r="C63" s="21">
        <v>1877700</v>
      </c>
      <c r="D63" s="21">
        <v>1884800</v>
      </c>
      <c r="F63" s="19" t="s">
        <v>52</v>
      </c>
      <c r="G63" s="22">
        <f t="shared" si="3"/>
        <v>10.306125060524312</v>
      </c>
      <c r="H63" s="22">
        <f t="shared" si="2"/>
        <v>9.524411502481737</v>
      </c>
    </row>
    <row r="64" spans="2:8" ht="15">
      <c r="B64" s="20" t="s">
        <v>52</v>
      </c>
      <c r="C64" s="21">
        <v>2891400</v>
      </c>
      <c r="D64" s="21">
        <v>3005960</v>
      </c>
      <c r="F64" s="19" t="s">
        <v>53</v>
      </c>
      <c r="G64" s="22">
        <f t="shared" si="3"/>
        <v>90.34874847374849</v>
      </c>
      <c r="H64" s="22">
        <f t="shared" si="2"/>
        <v>93.46932562033795</v>
      </c>
    </row>
    <row r="65" spans="2:8" ht="15">
      <c r="B65" s="20" t="s">
        <v>53</v>
      </c>
      <c r="C65" s="21">
        <v>131039.99999999999</v>
      </c>
      <c r="D65" s="21">
        <v>131380</v>
      </c>
      <c r="F65" s="19" t="s">
        <v>54</v>
      </c>
      <c r="G65" s="22">
        <f t="shared" si="3"/>
        <v>21.667378964066124</v>
      </c>
      <c r="H65" s="22">
        <f t="shared" si="2"/>
        <v>12.151595918787232</v>
      </c>
    </row>
    <row r="66" spans="2:8" ht="15">
      <c r="B66" s="20" t="s">
        <v>54</v>
      </c>
      <c r="C66" s="21">
        <v>5339530</v>
      </c>
      <c r="D66" s="21">
        <v>5346450</v>
      </c>
      <c r="F66" s="19" t="s">
        <v>55</v>
      </c>
      <c r="G66" s="22">
        <f t="shared" si="3"/>
        <v>17.414884516680925</v>
      </c>
      <c r="H66" s="22">
        <f t="shared" si="2"/>
        <v>5.988879384088965</v>
      </c>
    </row>
    <row r="67" spans="2:8" ht="15">
      <c r="B67" s="20" t="s">
        <v>55</v>
      </c>
      <c r="C67" s="21">
        <v>11690</v>
      </c>
      <c r="D67" s="21">
        <v>11690</v>
      </c>
      <c r="F67" s="19" t="s">
        <v>56</v>
      </c>
      <c r="G67" s="22">
        <f t="shared" si="3"/>
        <v>12.773002814462005</v>
      </c>
      <c r="H67" s="22">
        <f t="shared" si="2"/>
        <v>6.081538669917378</v>
      </c>
    </row>
    <row r="68" spans="2:8" ht="15">
      <c r="B68" s="20" t="s">
        <v>56</v>
      </c>
      <c r="C68" s="21">
        <v>1847600</v>
      </c>
      <c r="D68" s="21">
        <v>1845750</v>
      </c>
      <c r="F68" s="19" t="s">
        <v>57</v>
      </c>
      <c r="G68" s="22">
        <f t="shared" si="3"/>
        <v>76.94784868853147</v>
      </c>
      <c r="H68" s="22">
        <f t="shared" si="2"/>
        <v>81.26010880752831</v>
      </c>
    </row>
    <row r="69" spans="2:8" ht="15">
      <c r="B69" s="20" t="s">
        <v>57</v>
      </c>
      <c r="C69" s="21">
        <v>2862440</v>
      </c>
      <c r="D69" s="21">
        <v>2720400</v>
      </c>
      <c r="F69" s="19" t="s">
        <v>58</v>
      </c>
      <c r="G69" s="22">
        <f t="shared" si="3"/>
        <v>18.145914961241925</v>
      </c>
      <c r="H69" s="22">
        <f t="shared" si="2"/>
        <v>17.391062771735356</v>
      </c>
    </row>
    <row r="70" spans="2:8" ht="15">
      <c r="B70" s="20" t="s">
        <v>58</v>
      </c>
      <c r="C70" s="21">
        <v>14409900</v>
      </c>
      <c r="D70" s="21">
        <v>14398200</v>
      </c>
      <c r="F70" s="19" t="s">
        <v>59</v>
      </c>
      <c r="G70" s="22">
        <f t="shared" si="3"/>
        <v>29.408012528152017</v>
      </c>
      <c r="H70" s="22">
        <f t="shared" si="2"/>
        <v>30.9332753150017</v>
      </c>
    </row>
    <row r="71" spans="2:8" ht="15">
      <c r="B71" s="20" t="s">
        <v>59</v>
      </c>
      <c r="C71" s="21">
        <v>3716430</v>
      </c>
      <c r="D71" s="21">
        <v>3699980</v>
      </c>
      <c r="F71" s="19" t="s">
        <v>60</v>
      </c>
      <c r="G71" s="22">
        <f t="shared" si="3"/>
        <v>15.787427793887506</v>
      </c>
      <c r="H71" s="22">
        <f t="shared" si="2"/>
        <v>11.398600842616839</v>
      </c>
    </row>
    <row r="72" spans="2:8" ht="15">
      <c r="B72" s="20" t="s">
        <v>60</v>
      </c>
      <c r="C72" s="21">
        <v>13904640</v>
      </c>
      <c r="D72" s="21">
        <v>13835470</v>
      </c>
      <c r="F72" s="19" t="s">
        <v>61</v>
      </c>
      <c r="G72" s="22">
        <f t="shared" si="3"/>
        <v>47.106725970473384</v>
      </c>
      <c r="H72" s="22">
        <f t="shared" si="2"/>
        <v>80.27723021431868</v>
      </c>
    </row>
    <row r="73" spans="2:8" ht="15">
      <c r="B73" s="20" t="s">
        <v>61</v>
      </c>
      <c r="C73" s="21">
        <v>478890</v>
      </c>
      <c r="D73" s="21">
        <v>476860</v>
      </c>
      <c r="F73" s="19" t="s">
        <v>62</v>
      </c>
      <c r="G73" s="22">
        <f t="shared" si="3"/>
        <v>18.65852912352023</v>
      </c>
      <c r="H73" s="22">
        <f t="shared" si="2"/>
        <v>20.633755906659175</v>
      </c>
    </row>
    <row r="74" spans="2:8" ht="15">
      <c r="B74" s="20" t="s">
        <v>62</v>
      </c>
      <c r="C74" s="21">
        <v>1928510</v>
      </c>
      <c r="D74" s="21">
        <v>1921560</v>
      </c>
      <c r="F74" s="19" t="s">
        <v>63</v>
      </c>
      <c r="G74" s="22">
        <f t="shared" si="3"/>
        <v>93.67285043832463</v>
      </c>
      <c r="H74" s="22">
        <f t="shared" si="2"/>
        <v>99.90414815466502</v>
      </c>
    </row>
    <row r="75" spans="2:8" ht="15">
      <c r="B75" s="20" t="s">
        <v>63</v>
      </c>
      <c r="C75" s="21">
        <v>2258600</v>
      </c>
      <c r="D75" s="21">
        <v>2273300</v>
      </c>
      <c r="F75" s="19" t="s">
        <v>64</v>
      </c>
      <c r="G75" s="22">
        <f t="shared" si="3"/>
        <v>62.391669521224735</v>
      </c>
      <c r="H75" s="22">
        <f t="shared" si="2"/>
        <v>62.78336387801938</v>
      </c>
    </row>
    <row r="76" spans="2:8" ht="15">
      <c r="B76" s="20" t="s">
        <v>64</v>
      </c>
      <c r="C76" s="21">
        <v>3036080</v>
      </c>
      <c r="D76" s="21">
        <v>3028350</v>
      </c>
      <c r="F76" s="19" t="s">
        <v>65</v>
      </c>
      <c r="G76" s="22">
        <f t="shared" si="3"/>
        <v>39.7370415435425</v>
      </c>
      <c r="H76" s="22">
        <f t="shared" si="2"/>
        <v>29.035379366653057</v>
      </c>
    </row>
    <row r="77" spans="2:4" ht="15">
      <c r="B77" s="20" t="s">
        <v>65</v>
      </c>
      <c r="C77" s="21">
        <v>17259000</v>
      </c>
      <c r="D77" s="21">
        <v>17147000</v>
      </c>
    </row>
  </sheetData>
  <mergeCells count="14">
    <mergeCell ref="B37:F37"/>
    <mergeCell ref="B3:F3"/>
    <mergeCell ref="B4:F4"/>
    <mergeCell ref="E5:F5"/>
    <mergeCell ref="E6:F6"/>
    <mergeCell ref="B5:B7"/>
    <mergeCell ref="C6:D6"/>
    <mergeCell ref="C5:D5"/>
    <mergeCell ref="B42:F42"/>
    <mergeCell ref="B43:F43"/>
    <mergeCell ref="B40:F40"/>
    <mergeCell ref="B41:F41"/>
    <mergeCell ref="B38:F38"/>
    <mergeCell ref="B39:F39"/>
  </mergeCells>
  <conditionalFormatting sqref="H8:I36">
    <cfRule type="cellIs" priority="2" dxfId="3" operator="lessThan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127"/>
  <sheetViews>
    <sheetView showGridLines="0" workbookViewId="0" topLeftCell="A1">
      <selection activeCell="B40" sqref="B40:L44"/>
    </sheetView>
  </sheetViews>
  <sheetFormatPr defaultColWidth="9.140625" defaultRowHeight="15"/>
  <cols>
    <col min="1" max="1" width="9.140625" style="101" customWidth="1"/>
    <col min="2" max="2" width="13.28125" style="101" customWidth="1"/>
    <col min="3" max="3" width="12.00390625" style="101" customWidth="1"/>
    <col min="4" max="4" width="14.140625" style="101" customWidth="1"/>
    <col min="5" max="16384" width="9.140625" style="101" customWidth="1"/>
  </cols>
  <sheetData>
    <row r="3" spans="2:21" ht="15">
      <c r="B3" s="111" t="s">
        <v>96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2:21" ht="15">
      <c r="B4" s="117" t="s">
        <v>21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6" ht="34.5" customHeight="1"/>
    <row r="36" ht="12" customHeight="1"/>
    <row r="40" spans="2:21" ht="15">
      <c r="B40" s="23" t="s">
        <v>85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ht="15">
      <c r="B41" s="23" t="s">
        <v>83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ht="15">
      <c r="B42" s="117" t="s">
        <v>100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2:21" ht="15">
      <c r="B43" s="117" t="s">
        <v>22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2:21" ht="15">
      <c r="B44" s="117" t="s">
        <v>24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66" spans="2:5" ht="12" customHeight="1">
      <c r="B66" s="141"/>
      <c r="C66" s="137" t="s">
        <v>27</v>
      </c>
      <c r="D66" s="138"/>
      <c r="E66" s="11"/>
    </row>
    <row r="67" spans="2:5" ht="15">
      <c r="B67" s="142"/>
      <c r="C67" s="146" t="s">
        <v>21</v>
      </c>
      <c r="D67" s="140"/>
      <c r="E67" s="12"/>
    </row>
    <row r="68" spans="2:5" ht="15">
      <c r="B68" s="143"/>
      <c r="C68" s="14">
        <v>2013</v>
      </c>
      <c r="D68" s="99" t="s">
        <v>84</v>
      </c>
      <c r="E68" s="1"/>
    </row>
    <row r="69" spans="2:4" ht="15">
      <c r="B69" s="4" t="s">
        <v>82</v>
      </c>
      <c r="C69" s="25">
        <v>26.293737016922325</v>
      </c>
      <c r="D69" s="26">
        <v>22.528103914069934</v>
      </c>
    </row>
    <row r="70" spans="2:4" ht="15">
      <c r="B70" s="9"/>
      <c r="C70" s="27"/>
      <c r="D70" s="28"/>
    </row>
    <row r="71" spans="2:4" ht="15">
      <c r="B71" s="2" t="s">
        <v>63</v>
      </c>
      <c r="C71" s="29">
        <v>93.67285043832463</v>
      </c>
      <c r="D71" s="30">
        <v>99.90414815466502</v>
      </c>
    </row>
    <row r="72" spans="2:4" ht="15">
      <c r="B72" s="2" t="s">
        <v>53</v>
      </c>
      <c r="C72" s="29">
        <v>90.34874847374849</v>
      </c>
      <c r="D72" s="30">
        <v>93.46932562033795</v>
      </c>
    </row>
    <row r="73" spans="2:4" ht="15">
      <c r="B73" s="2" t="s">
        <v>57</v>
      </c>
      <c r="C73" s="29">
        <v>76.94784868853147</v>
      </c>
      <c r="D73" s="30">
        <v>81.26010880752831</v>
      </c>
    </row>
    <row r="74" spans="2:4" ht="15">
      <c r="B74" s="2" t="s">
        <v>64</v>
      </c>
      <c r="C74" s="29">
        <v>62.391669521224735</v>
      </c>
      <c r="D74" s="30">
        <v>62.78336387801938</v>
      </c>
    </row>
    <row r="75" spans="2:4" ht="15">
      <c r="B75" s="79" t="s">
        <v>43</v>
      </c>
      <c r="C75" s="29">
        <v>56.91729992752872</v>
      </c>
      <c r="D75" s="30">
        <v>85.95008051529791</v>
      </c>
    </row>
    <row r="76" spans="2:4" ht="15">
      <c r="B76" s="79" t="s">
        <v>44</v>
      </c>
      <c r="C76" s="29">
        <v>49.62944929970362</v>
      </c>
      <c r="D76" s="30">
        <v>29.547648721630676</v>
      </c>
    </row>
    <row r="77" spans="2:4" ht="15">
      <c r="B77" s="79" t="s">
        <v>61</v>
      </c>
      <c r="C77" s="29">
        <v>47.106725970473384</v>
      </c>
      <c r="D77" s="30">
        <v>80.27723021431868</v>
      </c>
    </row>
    <row r="78" spans="2:4" ht="15">
      <c r="B78" s="79" t="s">
        <v>65</v>
      </c>
      <c r="C78" s="29">
        <v>39.7370415435425</v>
      </c>
      <c r="D78" s="30">
        <v>29.035379366653057</v>
      </c>
    </row>
    <row r="79" spans="2:4" ht="15">
      <c r="B79" s="79" t="s">
        <v>77</v>
      </c>
      <c r="C79" s="29">
        <v>31.208513377565932</v>
      </c>
      <c r="D79" s="30">
        <v>21.459072244436875</v>
      </c>
    </row>
    <row r="80" spans="2:4" ht="15">
      <c r="B80" s="79" t="s">
        <v>40</v>
      </c>
      <c r="C80" s="29">
        <v>30.537176938369782</v>
      </c>
      <c r="D80" s="30">
        <v>38.51195860000229</v>
      </c>
    </row>
    <row r="81" spans="2:4" ht="15">
      <c r="B81" s="79" t="s">
        <v>59</v>
      </c>
      <c r="C81" s="29">
        <v>29.408012528152017</v>
      </c>
      <c r="D81" s="30">
        <v>30.9332753150017</v>
      </c>
    </row>
    <row r="82" spans="2:4" ht="15">
      <c r="B82" s="79" t="s">
        <v>46</v>
      </c>
      <c r="C82" s="29">
        <v>23.520450044414517</v>
      </c>
      <c r="D82" s="30">
        <v>22.47032418942183</v>
      </c>
    </row>
    <row r="83" spans="2:4" ht="15">
      <c r="B83" s="79" t="s">
        <v>49</v>
      </c>
      <c r="C83" s="29">
        <v>23.10042893932078</v>
      </c>
      <c r="D83" s="30">
        <v>27.289184488610204</v>
      </c>
    </row>
    <row r="84" spans="2:4" ht="15">
      <c r="B84" s="79" t="s">
        <v>47</v>
      </c>
      <c r="C84" s="29">
        <v>22.340719568663275</v>
      </c>
      <c r="D84" s="30">
        <v>12.742487184551052</v>
      </c>
    </row>
    <row r="85" spans="2:4" ht="15">
      <c r="B85" s="79" t="s">
        <v>54</v>
      </c>
      <c r="C85" s="29">
        <v>21.667378964066124</v>
      </c>
      <c r="D85" s="30">
        <v>12.151595918787232</v>
      </c>
    </row>
    <row r="86" spans="2:4" ht="15">
      <c r="B86" s="79" t="s">
        <v>62</v>
      </c>
      <c r="C86" s="29">
        <v>18.65852912352023</v>
      </c>
      <c r="D86" s="30">
        <v>20.633755906659175</v>
      </c>
    </row>
    <row r="87" spans="2:4" ht="15">
      <c r="B87" s="79" t="s">
        <v>58</v>
      </c>
      <c r="C87" s="29">
        <v>18.145914961241925</v>
      </c>
      <c r="D87" s="30">
        <v>17.391062771735356</v>
      </c>
    </row>
    <row r="88" spans="2:4" ht="15">
      <c r="B88" s="2" t="s">
        <v>55</v>
      </c>
      <c r="C88" s="29">
        <v>17.414884516680925</v>
      </c>
      <c r="D88" s="30">
        <v>5.988879384088965</v>
      </c>
    </row>
    <row r="89" spans="2:4" ht="15">
      <c r="B89" s="79" t="s">
        <v>39</v>
      </c>
      <c r="C89" s="29">
        <v>16.845554952743782</v>
      </c>
      <c r="D89" s="30">
        <v>3.172709114454982</v>
      </c>
    </row>
    <row r="90" spans="2:4" ht="15">
      <c r="B90" s="79" t="s">
        <v>60</v>
      </c>
      <c r="C90" s="29">
        <v>15.787427793887506</v>
      </c>
      <c r="D90" s="30">
        <v>11.398600842616839</v>
      </c>
    </row>
    <row r="91" spans="2:4" ht="15">
      <c r="B91" s="77" t="s">
        <v>38</v>
      </c>
      <c r="C91" s="29">
        <v>15.30481035732162</v>
      </c>
      <c r="D91" s="30">
        <v>18.775396729983168</v>
      </c>
    </row>
    <row r="92" spans="2:4" ht="15">
      <c r="B92" s="79" t="s">
        <v>56</v>
      </c>
      <c r="C92" s="29">
        <v>12.773002814462005</v>
      </c>
      <c r="D92" s="30">
        <v>6.081538669917378</v>
      </c>
    </row>
    <row r="93" spans="2:4" ht="15">
      <c r="B93" s="79" t="s">
        <v>51</v>
      </c>
      <c r="C93" s="29">
        <v>12.51797411727113</v>
      </c>
      <c r="D93" s="30">
        <v>20.95713073005093</v>
      </c>
    </row>
    <row r="94" spans="2:4" ht="15">
      <c r="B94" s="80" t="s">
        <v>52</v>
      </c>
      <c r="C94" s="29">
        <v>10.306125060524312</v>
      </c>
      <c r="D94" s="30">
        <v>9.524411502481737</v>
      </c>
    </row>
    <row r="95" spans="2:4" ht="15">
      <c r="B95" s="79" t="s">
        <v>50</v>
      </c>
      <c r="C95" s="29">
        <v>8.816764678428077</v>
      </c>
      <c r="D95" s="30">
        <v>61.47070451490472</v>
      </c>
    </row>
    <row r="96" spans="2:4" ht="15">
      <c r="B96" s="79" t="s">
        <v>41</v>
      </c>
      <c r="C96" s="73">
        <v>6.535847476976938</v>
      </c>
      <c r="D96" s="74">
        <v>16.411477620159896</v>
      </c>
    </row>
    <row r="97" spans="2:4" ht="15">
      <c r="B97" s="79" t="s">
        <v>45</v>
      </c>
      <c r="C97" s="29">
        <v>1.7548946193993626</v>
      </c>
      <c r="D97" s="30">
        <v>13.580912345613546</v>
      </c>
    </row>
    <row r="98" spans="2:6" ht="15">
      <c r="B98" s="85" t="s">
        <v>48</v>
      </c>
      <c r="C98" s="31" t="s">
        <v>20</v>
      </c>
      <c r="D98" s="32">
        <v>6.415327484505375</v>
      </c>
      <c r="E98" s="107"/>
      <c r="F98" s="107"/>
    </row>
    <row r="99" spans="2:6" ht="15">
      <c r="B99" s="134" t="s">
        <v>92</v>
      </c>
      <c r="C99" s="134"/>
      <c r="D99" s="134"/>
      <c r="E99" s="134"/>
      <c r="F99" s="134"/>
    </row>
    <row r="100" spans="2:6" ht="15">
      <c r="B100" s="133" t="s">
        <v>83</v>
      </c>
      <c r="C100" s="133"/>
      <c r="D100" s="133"/>
      <c r="E100" s="133"/>
      <c r="F100" s="133"/>
    </row>
    <row r="101" ht="15">
      <c r="E101" s="1"/>
    </row>
    <row r="102" ht="15">
      <c r="E102" s="1"/>
    </row>
    <row r="116" ht="15">
      <c r="B116" s="77"/>
    </row>
    <row r="118" ht="15">
      <c r="B118" s="79"/>
    </row>
    <row r="120" ht="15">
      <c r="B120" s="79"/>
    </row>
    <row r="126" ht="15">
      <c r="B126" s="79"/>
    </row>
    <row r="127" ht="15">
      <c r="B127" s="79"/>
    </row>
  </sheetData>
  <mergeCells count="5">
    <mergeCell ref="B99:F99"/>
    <mergeCell ref="B100:F100"/>
    <mergeCell ref="C66:D66"/>
    <mergeCell ref="C67:D67"/>
    <mergeCell ref="B66:B68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124"/>
  <sheetViews>
    <sheetView showGridLines="0" workbookViewId="0" topLeftCell="B1">
      <selection activeCell="T22" sqref="T22"/>
    </sheetView>
  </sheetViews>
  <sheetFormatPr defaultColWidth="9.140625" defaultRowHeight="15"/>
  <cols>
    <col min="1" max="2" width="9.140625" style="101" customWidth="1"/>
    <col min="3" max="4" width="15.7109375" style="101" customWidth="1"/>
    <col min="5" max="5" width="4.28125" style="101" customWidth="1"/>
    <col min="6" max="6" width="9.140625" style="101" customWidth="1"/>
    <col min="7" max="8" width="15.7109375" style="101" customWidth="1"/>
    <col min="9" max="16384" width="9.140625" style="101" customWidth="1"/>
  </cols>
  <sheetData>
    <row r="3" spans="2:12" ht="31.5" customHeight="1">
      <c r="B3" s="135" t="s">
        <v>103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s="49" customFormat="1" ht="18.75" customHeight="1">
      <c r="B4" s="151" t="s">
        <v>21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6" ht="22.5" customHeight="1">
      <c r="B5" s="110"/>
      <c r="C5" s="110"/>
      <c r="D5" s="110"/>
      <c r="E5" s="110"/>
      <c r="F5" s="110"/>
    </row>
    <row r="6" spans="2:6" ht="11.25" customHeight="1">
      <c r="B6" s="110"/>
      <c r="C6" s="110"/>
      <c r="D6" s="110"/>
      <c r="E6" s="110"/>
      <c r="F6" s="110"/>
    </row>
    <row r="7" spans="2:6" ht="12">
      <c r="B7" s="110"/>
      <c r="C7" s="110"/>
      <c r="D7" s="110"/>
      <c r="E7" s="110"/>
      <c r="F7" s="110"/>
    </row>
    <row r="8" spans="2:6" ht="12">
      <c r="B8" s="110"/>
      <c r="C8" s="110"/>
      <c r="D8" s="110"/>
      <c r="E8" s="110"/>
      <c r="F8" s="110"/>
    </row>
    <row r="9" spans="2:6" ht="12">
      <c r="B9" s="110"/>
      <c r="C9" s="110"/>
      <c r="D9" s="110"/>
      <c r="E9" s="110"/>
      <c r="F9" s="110"/>
    </row>
    <row r="10" spans="2:6" ht="12">
      <c r="B10" s="110"/>
      <c r="C10" s="110"/>
      <c r="D10" s="110"/>
      <c r="E10" s="110"/>
      <c r="F10" s="110"/>
    </row>
    <row r="11" spans="2:6" ht="12">
      <c r="B11" s="110"/>
      <c r="C11" s="110"/>
      <c r="D11" s="110"/>
      <c r="E11" s="110"/>
      <c r="F11" s="110"/>
    </row>
    <row r="12" spans="2:6" ht="12">
      <c r="B12" s="110"/>
      <c r="C12" s="110"/>
      <c r="D12" s="110"/>
      <c r="E12" s="110"/>
      <c r="F12" s="110"/>
    </row>
    <row r="13" spans="2:6" ht="12">
      <c r="B13" s="110"/>
      <c r="C13" s="110"/>
      <c r="D13" s="110"/>
      <c r="E13" s="110"/>
      <c r="F13" s="110"/>
    </row>
    <row r="14" spans="2:6" ht="12">
      <c r="B14" s="110"/>
      <c r="C14" s="110"/>
      <c r="D14" s="110"/>
      <c r="E14" s="110"/>
      <c r="F14" s="110"/>
    </row>
    <row r="15" spans="2:6" ht="12">
      <c r="B15" s="110"/>
      <c r="C15" s="110"/>
      <c r="D15" s="110"/>
      <c r="E15" s="110"/>
      <c r="F15" s="110"/>
    </row>
    <row r="16" spans="2:6" ht="12">
      <c r="B16" s="110"/>
      <c r="C16" s="110"/>
      <c r="D16" s="110"/>
      <c r="E16" s="110"/>
      <c r="F16" s="110"/>
    </row>
    <row r="17" spans="2:6" ht="12">
      <c r="B17" s="110"/>
      <c r="C17" s="110"/>
      <c r="D17" s="110"/>
      <c r="E17" s="110"/>
      <c r="F17" s="110"/>
    </row>
    <row r="18" spans="2:6" ht="12">
      <c r="B18" s="110"/>
      <c r="C18" s="110"/>
      <c r="D18" s="110"/>
      <c r="E18" s="110"/>
      <c r="F18" s="110"/>
    </row>
    <row r="19" spans="2:6" ht="12">
      <c r="B19" s="110"/>
      <c r="C19" s="110"/>
      <c r="D19" s="110"/>
      <c r="E19" s="110"/>
      <c r="F19" s="110"/>
    </row>
    <row r="20" spans="2:6" ht="12">
      <c r="B20" s="110"/>
      <c r="C20" s="110"/>
      <c r="D20" s="110"/>
      <c r="E20" s="110"/>
      <c r="F20" s="110"/>
    </row>
    <row r="21" spans="2:6" ht="12">
      <c r="B21" s="110"/>
      <c r="C21" s="110"/>
      <c r="D21" s="110"/>
      <c r="E21" s="110"/>
      <c r="F21" s="110"/>
    </row>
    <row r="22" spans="2:6" ht="12">
      <c r="B22" s="110"/>
      <c r="C22" s="110"/>
      <c r="D22" s="110"/>
      <c r="E22" s="110"/>
      <c r="F22" s="110"/>
    </row>
    <row r="23" spans="2:6" ht="12">
      <c r="B23" s="110"/>
      <c r="C23" s="110"/>
      <c r="D23" s="110"/>
      <c r="E23" s="110"/>
      <c r="F23" s="110"/>
    </row>
    <row r="24" spans="2:6" ht="12">
      <c r="B24" s="110"/>
      <c r="C24" s="110"/>
      <c r="D24" s="110"/>
      <c r="E24" s="110"/>
      <c r="F24" s="110"/>
    </row>
    <row r="25" spans="2:6" ht="12">
      <c r="B25" s="110"/>
      <c r="C25" s="110"/>
      <c r="D25" s="110"/>
      <c r="E25" s="110"/>
      <c r="F25" s="110"/>
    </row>
    <row r="26" spans="2:6" ht="12">
      <c r="B26" s="110"/>
      <c r="C26" s="110"/>
      <c r="D26" s="110"/>
      <c r="E26" s="110"/>
      <c r="F26" s="110"/>
    </row>
    <row r="27" spans="2:6" ht="12">
      <c r="B27" s="110"/>
      <c r="C27" s="110"/>
      <c r="D27" s="110"/>
      <c r="E27" s="110"/>
      <c r="F27" s="110"/>
    </row>
    <row r="28" spans="2:6" ht="12">
      <c r="B28" s="110"/>
      <c r="C28" s="110"/>
      <c r="D28" s="110"/>
      <c r="E28" s="110"/>
      <c r="F28" s="110"/>
    </row>
    <row r="29" spans="2:6" ht="12">
      <c r="B29" s="110"/>
      <c r="C29" s="110"/>
      <c r="D29" s="110"/>
      <c r="E29" s="110"/>
      <c r="F29" s="110"/>
    </row>
    <row r="30" spans="2:6" ht="12">
      <c r="B30" s="110"/>
      <c r="C30" s="110"/>
      <c r="D30" s="110"/>
      <c r="E30" s="110"/>
      <c r="F30" s="110"/>
    </row>
    <row r="31" spans="2:6" ht="12">
      <c r="B31" s="110"/>
      <c r="C31" s="110"/>
      <c r="D31" s="110"/>
      <c r="E31" s="110"/>
      <c r="F31" s="110"/>
    </row>
    <row r="32" spans="2:6" ht="12">
      <c r="B32" s="110"/>
      <c r="C32" s="110"/>
      <c r="D32" s="110"/>
      <c r="E32" s="110"/>
      <c r="F32" s="110"/>
    </row>
    <row r="33" spans="2:6" ht="12">
      <c r="B33" s="110"/>
      <c r="C33" s="110"/>
      <c r="D33" s="110"/>
      <c r="E33" s="110"/>
      <c r="F33" s="110"/>
    </row>
    <row r="34" spans="2:14" ht="17.25" customHeight="1">
      <c r="B34" s="133" t="s">
        <v>86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2:14" ht="18" customHeight="1">
      <c r="B35" s="132" t="s">
        <v>101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2:14" ht="15">
      <c r="B36" s="147" t="s">
        <v>78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2:14" ht="15">
      <c r="B37" s="147" t="s">
        <v>24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2:6" ht="19.5" customHeight="1">
      <c r="B38" s="110"/>
      <c r="C38" s="110"/>
      <c r="D38" s="110"/>
      <c r="E38" s="110"/>
      <c r="F38" s="110"/>
    </row>
    <row r="39" spans="2:10" ht="29.25" customHeight="1">
      <c r="B39" s="110"/>
      <c r="C39" s="110"/>
      <c r="D39" s="110"/>
      <c r="E39" s="110"/>
      <c r="F39" s="110"/>
      <c r="J39" s="1"/>
    </row>
    <row r="40" spans="2:6" ht="15">
      <c r="B40" s="110"/>
      <c r="C40" s="110"/>
      <c r="D40" s="110"/>
      <c r="E40" s="110"/>
      <c r="F40" s="110"/>
    </row>
    <row r="41" spans="2:10" ht="15">
      <c r="B41" s="110"/>
      <c r="C41" s="110"/>
      <c r="D41" s="110"/>
      <c r="E41" s="110"/>
      <c r="F41" s="110"/>
      <c r="G41" s="102"/>
      <c r="J41" s="1"/>
    </row>
    <row r="42" spans="2:8" ht="73.5" customHeight="1">
      <c r="B42" s="98"/>
      <c r="C42" s="54" t="s">
        <v>75</v>
      </c>
      <c r="D42" s="54" t="s">
        <v>26</v>
      </c>
      <c r="E42" s="55"/>
      <c r="F42" s="148"/>
      <c r="G42" s="54" t="s">
        <v>75</v>
      </c>
      <c r="H42" s="54" t="s">
        <v>26</v>
      </c>
    </row>
    <row r="43" spans="2:8" ht="15">
      <c r="B43" s="99"/>
      <c r="C43" s="56" t="s">
        <v>21</v>
      </c>
      <c r="D43" s="57" t="s">
        <v>19</v>
      </c>
      <c r="E43" s="55"/>
      <c r="F43" s="149"/>
      <c r="G43" s="56" t="s">
        <v>21</v>
      </c>
      <c r="H43" s="57" t="s">
        <v>19</v>
      </c>
    </row>
    <row r="44" spans="2:8" ht="24">
      <c r="B44" s="100"/>
      <c r="C44" s="109">
        <v>2013</v>
      </c>
      <c r="D44" s="109">
        <v>2013</v>
      </c>
      <c r="E44" s="55"/>
      <c r="F44" s="150"/>
      <c r="G44" s="58" t="s">
        <v>67</v>
      </c>
      <c r="H44" s="58" t="s">
        <v>67</v>
      </c>
    </row>
    <row r="45" spans="2:8" ht="15">
      <c r="B45" s="59" t="s">
        <v>65</v>
      </c>
      <c r="C45" s="63">
        <f aca="true" t="shared" si="0" ref="C45:C50">100*D45/$D$74</f>
        <v>14.637107527169729</v>
      </c>
      <c r="D45" s="60">
        <v>6858216</v>
      </c>
      <c r="F45" s="2" t="s">
        <v>46</v>
      </c>
      <c r="G45" s="69">
        <f aca="true" t="shared" si="1" ref="G45:G52">100*H45/$H$74</f>
        <v>13.332587342815918</v>
      </c>
      <c r="H45" s="38">
        <v>5369764.83</v>
      </c>
    </row>
    <row r="46" spans="2:8" ht="15">
      <c r="B46" s="2" t="s">
        <v>47</v>
      </c>
      <c r="C46" s="68">
        <f t="shared" si="0"/>
        <v>13.815902018557466</v>
      </c>
      <c r="D46" s="39">
        <v>6473440.2</v>
      </c>
      <c r="F46" s="59" t="s">
        <v>65</v>
      </c>
      <c r="G46" s="68">
        <f t="shared" si="1"/>
        <v>12.361603913969155</v>
      </c>
      <c r="H46" s="39">
        <v>4978696.5</v>
      </c>
    </row>
    <row r="47" spans="2:8" ht="15">
      <c r="B47" s="2" t="s">
        <v>46</v>
      </c>
      <c r="C47" s="68">
        <f t="shared" si="0"/>
        <v>11.79389433293078</v>
      </c>
      <c r="D47" s="39">
        <v>5526028.6</v>
      </c>
      <c r="F47" s="2" t="s">
        <v>47</v>
      </c>
      <c r="G47" s="68">
        <f t="shared" si="1"/>
        <v>9.211575168732008</v>
      </c>
      <c r="H47" s="39">
        <v>3710007</v>
      </c>
    </row>
    <row r="48" spans="2:8" ht="15">
      <c r="B48" s="2" t="s">
        <v>77</v>
      </c>
      <c r="C48" s="68">
        <f t="shared" si="0"/>
        <v>11.123033734183517</v>
      </c>
      <c r="D48" s="39">
        <v>5211696.9</v>
      </c>
      <c r="F48" s="2" t="s">
        <v>77</v>
      </c>
      <c r="G48" s="68">
        <f t="shared" si="1"/>
        <v>8.914238001239783</v>
      </c>
      <c r="H48" s="39">
        <v>3590253</v>
      </c>
    </row>
    <row r="49" spans="2:8" ht="15">
      <c r="B49" s="2" t="s">
        <v>49</v>
      </c>
      <c r="C49" s="68">
        <f t="shared" si="0"/>
        <v>6.126261031507953</v>
      </c>
      <c r="D49" s="39">
        <v>2870459.3</v>
      </c>
      <c r="F49" s="2" t="s">
        <v>49</v>
      </c>
      <c r="G49" s="68">
        <f t="shared" si="1"/>
        <v>8.578551529618512</v>
      </c>
      <c r="H49" s="39">
        <v>3455053.63</v>
      </c>
    </row>
    <row r="50" spans="2:8" ht="15">
      <c r="B50" s="50" t="s">
        <v>58</v>
      </c>
      <c r="C50" s="70">
        <f t="shared" si="0"/>
        <v>5.580639161310337</v>
      </c>
      <c r="D50" s="51">
        <v>2614808.2</v>
      </c>
      <c r="F50" s="2" t="s">
        <v>58</v>
      </c>
      <c r="G50" s="68">
        <f t="shared" si="1"/>
        <v>6.217180782274791</v>
      </c>
      <c r="H50" s="39">
        <v>2504000</v>
      </c>
    </row>
    <row r="51" spans="2:8" ht="15">
      <c r="B51" s="3" t="s">
        <v>76</v>
      </c>
      <c r="C51" s="72">
        <f>100-SUM(C45:C50)</f>
        <v>36.92316219434022</v>
      </c>
      <c r="D51" s="40"/>
      <c r="F51" s="2" t="s">
        <v>63</v>
      </c>
      <c r="G51" s="68">
        <f t="shared" si="1"/>
        <v>5.6389655892255215</v>
      </c>
      <c r="H51" s="39">
        <v>2271121</v>
      </c>
    </row>
    <row r="52" spans="2:8" ht="15">
      <c r="B52" s="59" t="s">
        <v>44</v>
      </c>
      <c r="C52" s="63">
        <f aca="true" t="shared" si="2" ref="C52:C72">100*D52/$D$74</f>
        <v>4.742512511206116</v>
      </c>
      <c r="D52" s="60">
        <v>2222104</v>
      </c>
      <c r="F52" s="50" t="s">
        <v>57</v>
      </c>
      <c r="G52" s="70">
        <f t="shared" si="1"/>
        <v>5.488698018089718</v>
      </c>
      <c r="H52" s="51">
        <v>2210600</v>
      </c>
    </row>
    <row r="53" spans="2:8" ht="15">
      <c r="B53" s="2" t="s">
        <v>57</v>
      </c>
      <c r="C53" s="68">
        <f t="shared" si="2"/>
        <v>4.700856333460285</v>
      </c>
      <c r="D53" s="39">
        <v>2202586</v>
      </c>
      <c r="F53" s="3" t="s">
        <v>76</v>
      </c>
      <c r="G53" s="72">
        <f>100-SUM(G45:G52)</f>
        <v>30.256599654034588</v>
      </c>
      <c r="H53" s="40"/>
    </row>
    <row r="54" spans="2:8" ht="15">
      <c r="B54" s="2" t="s">
        <v>60</v>
      </c>
      <c r="C54" s="68">
        <f t="shared" si="2"/>
        <v>4.685060792344552</v>
      </c>
      <c r="D54" s="39">
        <v>2195185</v>
      </c>
      <c r="F54" s="59" t="s">
        <v>64</v>
      </c>
      <c r="G54" s="63">
        <f aca="true" t="shared" si="3" ref="G54:G74">100*H54/$H$74</f>
        <v>4.720737149097069</v>
      </c>
      <c r="H54" s="60">
        <v>1901300</v>
      </c>
    </row>
    <row r="55" spans="2:8" ht="15">
      <c r="B55" s="2" t="s">
        <v>63</v>
      </c>
      <c r="C55" s="68">
        <f t="shared" si="2"/>
        <v>4.515409723125571</v>
      </c>
      <c r="D55" s="39">
        <v>2115695</v>
      </c>
      <c r="F55" s="2" t="s">
        <v>1</v>
      </c>
      <c r="G55" s="68">
        <f t="shared" si="3"/>
        <v>3.915656929986605</v>
      </c>
      <c r="H55" s="39">
        <v>1577050</v>
      </c>
    </row>
    <row r="56" spans="2:8" ht="15">
      <c r="B56" s="2" t="s">
        <v>64</v>
      </c>
      <c r="C56" s="68">
        <f t="shared" si="2"/>
        <v>4.04281549917997</v>
      </c>
      <c r="D56" s="39">
        <v>1894261</v>
      </c>
      <c r="F56" s="2" t="s">
        <v>4</v>
      </c>
      <c r="G56" s="68">
        <f t="shared" si="3"/>
        <v>3.340741510603327</v>
      </c>
      <c r="H56" s="39">
        <v>1345500</v>
      </c>
    </row>
    <row r="57" spans="2:8" ht="15">
      <c r="B57" s="2" t="s">
        <v>0</v>
      </c>
      <c r="C57" s="64">
        <f t="shared" si="2"/>
        <v>2.4691843420322637</v>
      </c>
      <c r="D57" s="39">
        <v>1156936.2</v>
      </c>
      <c r="F57" s="2" t="s">
        <v>2</v>
      </c>
      <c r="G57" s="68">
        <f t="shared" si="3"/>
        <v>3.249343490724606</v>
      </c>
      <c r="H57" s="39">
        <v>1308689</v>
      </c>
    </row>
    <row r="58" spans="2:8" ht="15">
      <c r="B58" s="2" t="s">
        <v>9</v>
      </c>
      <c r="C58" s="64">
        <f t="shared" si="2"/>
        <v>2.3325756410815965</v>
      </c>
      <c r="D58" s="39">
        <v>1092928.2</v>
      </c>
      <c r="F58" s="2" t="s">
        <v>9</v>
      </c>
      <c r="G58" s="68">
        <f t="shared" si="3"/>
        <v>2.8417407487352455</v>
      </c>
      <c r="H58" s="39">
        <v>1144525</v>
      </c>
    </row>
    <row r="59" spans="2:8" ht="15">
      <c r="B59" s="2" t="s">
        <v>4</v>
      </c>
      <c r="C59" s="64">
        <f t="shared" si="2"/>
        <v>2.294769212972918</v>
      </c>
      <c r="D59" s="39">
        <v>1075214</v>
      </c>
      <c r="F59" s="2" t="s">
        <v>5</v>
      </c>
      <c r="G59" s="68">
        <f t="shared" si="3"/>
        <v>2.1203963211112904</v>
      </c>
      <c r="H59" s="39">
        <v>854000</v>
      </c>
    </row>
    <row r="60" spans="2:8" ht="15">
      <c r="B60" s="2" t="s">
        <v>15</v>
      </c>
      <c r="C60" s="64">
        <f t="shared" si="2"/>
        <v>1.7958682953653073</v>
      </c>
      <c r="D60" s="39">
        <v>841454</v>
      </c>
      <c r="F60" s="2" t="s">
        <v>6</v>
      </c>
      <c r="G60" s="68">
        <f t="shared" si="3"/>
        <v>1.7170009767635448</v>
      </c>
      <c r="H60" s="39">
        <v>691530.5499999999</v>
      </c>
    </row>
    <row r="61" spans="2:8" ht="15">
      <c r="B61" s="2" t="s">
        <v>5</v>
      </c>
      <c r="C61" s="64">
        <f t="shared" si="2"/>
        <v>1.1733310397322632</v>
      </c>
      <c r="D61" s="39">
        <v>549764.2</v>
      </c>
      <c r="F61" s="2" t="s">
        <v>0</v>
      </c>
      <c r="G61" s="68">
        <f t="shared" si="3"/>
        <v>1.613087776935904</v>
      </c>
      <c r="H61" s="39">
        <v>649679</v>
      </c>
    </row>
    <row r="62" spans="2:8" ht="15">
      <c r="B62" s="2" t="s">
        <v>3</v>
      </c>
      <c r="C62" s="64">
        <f t="shared" si="2"/>
        <v>0.7679684951412331</v>
      </c>
      <c r="D62" s="39">
        <v>359831.6</v>
      </c>
      <c r="F62" s="2" t="s">
        <v>10</v>
      </c>
      <c r="G62" s="68">
        <f t="shared" si="3"/>
        <v>1.072875846288191</v>
      </c>
      <c r="H62" s="39">
        <v>432106</v>
      </c>
    </row>
    <row r="63" spans="2:8" ht="15">
      <c r="B63" s="2" t="s">
        <v>12</v>
      </c>
      <c r="C63" s="64">
        <f t="shared" si="2"/>
        <v>0.6359861952818477</v>
      </c>
      <c r="D63" s="39">
        <v>297991.3</v>
      </c>
      <c r="F63" s="2" t="s">
        <v>3</v>
      </c>
      <c r="G63" s="68">
        <f t="shared" si="3"/>
        <v>0.984444891519222</v>
      </c>
      <c r="H63" s="39">
        <v>396490</v>
      </c>
    </row>
    <row r="64" spans="2:8" ht="15">
      <c r="B64" s="2" t="s">
        <v>14</v>
      </c>
      <c r="C64" s="64">
        <f t="shared" si="2"/>
        <v>0.5036688190874847</v>
      </c>
      <c r="D64" s="39">
        <v>235994</v>
      </c>
      <c r="F64" s="2" t="s">
        <v>7</v>
      </c>
      <c r="G64" s="68">
        <f t="shared" si="3"/>
        <v>0.9807453710058076</v>
      </c>
      <c r="H64" s="39">
        <v>395000</v>
      </c>
    </row>
    <row r="65" spans="2:8" ht="15">
      <c r="B65" s="2" t="s">
        <v>7</v>
      </c>
      <c r="C65" s="64">
        <f t="shared" si="2"/>
        <v>0.5016540925892746</v>
      </c>
      <c r="D65" s="39">
        <v>235050</v>
      </c>
      <c r="F65" s="2" t="s">
        <v>11</v>
      </c>
      <c r="G65" s="68">
        <f t="shared" si="3"/>
        <v>0.9504788239866664</v>
      </c>
      <c r="H65" s="39">
        <v>382810</v>
      </c>
    </row>
    <row r="66" spans="2:8" ht="15">
      <c r="B66" s="2" t="s">
        <v>11</v>
      </c>
      <c r="C66" s="64">
        <f t="shared" si="2"/>
        <v>0.4814628621772343</v>
      </c>
      <c r="D66" s="39">
        <v>225589.4</v>
      </c>
      <c r="F66" s="2" t="s">
        <v>12</v>
      </c>
      <c r="G66" s="68">
        <f t="shared" si="3"/>
        <v>0.7108541765037031</v>
      </c>
      <c r="H66" s="39">
        <v>286300</v>
      </c>
    </row>
    <row r="67" spans="2:8" ht="15">
      <c r="B67" s="2" t="s">
        <v>8</v>
      </c>
      <c r="C67" s="64">
        <f t="shared" si="2"/>
        <v>0.4372332128090079</v>
      </c>
      <c r="D67" s="39">
        <v>204865.6</v>
      </c>
      <c r="F67" s="2" t="s">
        <v>8</v>
      </c>
      <c r="G67" s="68">
        <f t="shared" si="3"/>
        <v>0.6204220045979474</v>
      </c>
      <c r="H67" s="39">
        <v>249878</v>
      </c>
    </row>
    <row r="68" spans="2:8" ht="15">
      <c r="B68" s="2" t="s">
        <v>10</v>
      </c>
      <c r="C68" s="64">
        <f t="shared" si="2"/>
        <v>0.36655430226809327</v>
      </c>
      <c r="D68" s="39">
        <v>171749</v>
      </c>
      <c r="F68" s="2" t="s">
        <v>15</v>
      </c>
      <c r="G68" s="68">
        <f t="shared" si="3"/>
        <v>0.3947810480757555</v>
      </c>
      <c r="H68" s="39">
        <v>159000</v>
      </c>
    </row>
    <row r="69" spans="2:8" ht="15">
      <c r="B69" s="2" t="s">
        <v>13</v>
      </c>
      <c r="C69" s="64">
        <f t="shared" si="2"/>
        <v>0.2526795702357881</v>
      </c>
      <c r="D69" s="39">
        <v>118393</v>
      </c>
      <c r="F69" s="2" t="s">
        <v>13</v>
      </c>
      <c r="G69" s="68">
        <f t="shared" si="3"/>
        <v>0.30490007989750173</v>
      </c>
      <c r="H69" s="39">
        <v>122800</v>
      </c>
    </row>
    <row r="70" spans="2:8" ht="15">
      <c r="B70" s="2" t="s">
        <v>6</v>
      </c>
      <c r="C70" s="64">
        <f t="shared" si="2"/>
        <v>0.19906735663935082</v>
      </c>
      <c r="D70" s="39">
        <v>93273</v>
      </c>
      <c r="F70" s="2" t="s">
        <v>14</v>
      </c>
      <c r="G70" s="68">
        <f t="shared" si="3"/>
        <v>0.27870548834278963</v>
      </c>
      <c r="H70" s="39">
        <v>112250</v>
      </c>
    </row>
    <row r="71" spans="2:8" ht="15">
      <c r="B71" s="50" t="s">
        <v>16</v>
      </c>
      <c r="C71" s="65">
        <f t="shared" si="2"/>
        <v>0.020158789900628523</v>
      </c>
      <c r="D71" s="51">
        <v>9445.4</v>
      </c>
      <c r="F71" s="2" t="s">
        <v>30</v>
      </c>
      <c r="G71" s="68">
        <f t="shared" si="3"/>
        <v>0.24492315538606807</v>
      </c>
      <c r="H71" s="39">
        <v>98644</v>
      </c>
    </row>
    <row r="72" spans="2:8" ht="15">
      <c r="B72" s="2" t="s">
        <v>17</v>
      </c>
      <c r="C72" s="64">
        <f t="shared" si="2"/>
        <v>0.004344894285016998</v>
      </c>
      <c r="D72" s="39">
        <v>2035.8</v>
      </c>
      <c r="F72" s="2" t="s">
        <v>16</v>
      </c>
      <c r="G72" s="68">
        <f t="shared" si="3"/>
        <v>0.19302558641198353</v>
      </c>
      <c r="H72" s="39">
        <v>77742</v>
      </c>
    </row>
    <row r="73" spans="2:8" ht="15">
      <c r="B73" s="3" t="s">
        <v>30</v>
      </c>
      <c r="C73" s="66" t="s">
        <v>20</v>
      </c>
      <c r="D73" s="40" t="s">
        <v>20</v>
      </c>
      <c r="E73" s="107"/>
      <c r="F73" s="50" t="s">
        <v>17</v>
      </c>
      <c r="G73" s="70">
        <f t="shared" si="3"/>
        <v>0.0017382780613700403</v>
      </c>
      <c r="H73" s="51">
        <v>700.1</v>
      </c>
    </row>
    <row r="74" spans="2:8" ht="15">
      <c r="B74" s="61" t="s">
        <v>72</v>
      </c>
      <c r="C74" s="67">
        <f>100*D74/$D$74</f>
        <v>100</v>
      </c>
      <c r="D74" s="62">
        <v>46854995</v>
      </c>
      <c r="E74" s="105"/>
      <c r="F74" s="52" t="s">
        <v>72</v>
      </c>
      <c r="G74" s="71">
        <f t="shared" si="3"/>
        <v>100</v>
      </c>
      <c r="H74" s="53">
        <v>40275489.61</v>
      </c>
    </row>
    <row r="75" spans="2:6" ht="15">
      <c r="B75" s="33" t="s">
        <v>73</v>
      </c>
      <c r="C75" s="33"/>
      <c r="D75" s="33"/>
      <c r="E75" s="103"/>
      <c r="F75" s="105"/>
    </row>
    <row r="76" spans="2:6" ht="12" customHeight="1">
      <c r="B76" s="103" t="s">
        <v>74</v>
      </c>
      <c r="C76" s="103"/>
      <c r="D76" s="103"/>
      <c r="E76" s="104"/>
      <c r="F76" s="103"/>
    </row>
    <row r="77" spans="2:6" ht="18" customHeight="1">
      <c r="B77" s="106" t="s">
        <v>69</v>
      </c>
      <c r="C77" s="104"/>
      <c r="D77" s="104"/>
      <c r="F77" s="104"/>
    </row>
    <row r="78" spans="2:5" ht="15">
      <c r="B78" s="101" t="s">
        <v>70</v>
      </c>
      <c r="E78" s="102"/>
    </row>
    <row r="79" spans="2:6" ht="15">
      <c r="B79" s="102" t="s">
        <v>71</v>
      </c>
      <c r="C79" s="102"/>
      <c r="D79" s="102"/>
      <c r="F79" s="102"/>
    </row>
    <row r="83" ht="8.25" customHeight="1"/>
    <row r="89" ht="15">
      <c r="E89" s="18"/>
    </row>
    <row r="90" spans="2:6" ht="15">
      <c r="B90" s="16"/>
      <c r="C90" s="17"/>
      <c r="D90" s="18"/>
      <c r="E90" s="18"/>
      <c r="F90" s="18"/>
    </row>
    <row r="91" spans="2:6" ht="15">
      <c r="B91" s="16" t="s">
        <v>31</v>
      </c>
      <c r="C91" s="17" t="s">
        <v>32</v>
      </c>
      <c r="D91" s="18"/>
      <c r="E91" s="18"/>
      <c r="F91" s="18"/>
    </row>
    <row r="92" spans="2:6" ht="15">
      <c r="B92" s="18"/>
      <c r="C92" s="18"/>
      <c r="D92" s="18"/>
      <c r="F92" s="18"/>
    </row>
    <row r="93" spans="2:4" ht="15">
      <c r="B93" s="20" t="s">
        <v>33</v>
      </c>
      <c r="C93" s="20" t="s">
        <v>34</v>
      </c>
      <c r="D93" s="20" t="s">
        <v>35</v>
      </c>
    </row>
    <row r="94" spans="2:4" ht="15">
      <c r="B94" s="20" t="s">
        <v>36</v>
      </c>
      <c r="C94" s="21">
        <v>178198310</v>
      </c>
      <c r="D94" s="21">
        <v>178778870</v>
      </c>
    </row>
    <row r="95" spans="2:4" ht="15">
      <c r="B95" s="20" t="s">
        <v>18</v>
      </c>
      <c r="C95" s="21">
        <v>126466110</v>
      </c>
      <c r="D95" s="21">
        <v>126734980</v>
      </c>
    </row>
    <row r="96" spans="2:4" ht="15">
      <c r="B96" s="20" t="s">
        <v>37</v>
      </c>
      <c r="C96" s="21">
        <v>51732210</v>
      </c>
      <c r="D96" s="21">
        <v>52043899.99999999</v>
      </c>
    </row>
    <row r="97" spans="2:4" ht="15">
      <c r="B97" s="20" t="s">
        <v>38</v>
      </c>
      <c r="C97" s="21">
        <v>1338570</v>
      </c>
      <c r="D97" s="21">
        <v>1330880</v>
      </c>
    </row>
    <row r="98" spans="2:4" ht="15">
      <c r="B98" s="20" t="s">
        <v>39</v>
      </c>
      <c r="C98" s="21">
        <v>4995110</v>
      </c>
      <c r="D98" s="21">
        <v>5011490</v>
      </c>
    </row>
    <row r="99" spans="2:4" ht="15">
      <c r="B99" s="20" t="s">
        <v>40</v>
      </c>
      <c r="C99" s="21">
        <v>3521000</v>
      </c>
      <c r="D99" s="21">
        <v>3493720</v>
      </c>
    </row>
    <row r="100" spans="2:4" ht="15">
      <c r="B100" s="20" t="s">
        <v>41</v>
      </c>
      <c r="C100" s="21">
        <v>2627800</v>
      </c>
      <c r="D100" s="21">
        <v>2632950</v>
      </c>
    </row>
    <row r="101" spans="2:4" ht="15">
      <c r="B101" s="20" t="s">
        <v>42</v>
      </c>
      <c r="C101" s="21">
        <v>16699599.999999998</v>
      </c>
      <c r="D101" s="21">
        <v>16730700</v>
      </c>
    </row>
    <row r="102" spans="2:4" ht="15">
      <c r="B102" s="20" t="s">
        <v>43</v>
      </c>
      <c r="C102" s="21">
        <v>965900</v>
      </c>
      <c r="D102" s="21">
        <v>993600</v>
      </c>
    </row>
    <row r="103" spans="2:4" ht="15">
      <c r="B103" s="20" t="s">
        <v>44</v>
      </c>
      <c r="C103" s="21">
        <v>4477390</v>
      </c>
      <c r="D103" s="21">
        <v>4429080</v>
      </c>
    </row>
    <row r="104" spans="2:4" ht="15">
      <c r="B104" s="20" t="s">
        <v>45</v>
      </c>
      <c r="C104" s="21">
        <v>5315020</v>
      </c>
      <c r="D104" s="21">
        <v>5091930</v>
      </c>
    </row>
    <row r="105" spans="2:4" ht="15">
      <c r="B105" s="20" t="s">
        <v>46</v>
      </c>
      <c r="C105" s="21">
        <v>23494570</v>
      </c>
      <c r="D105" s="21">
        <v>23897140</v>
      </c>
    </row>
    <row r="106" spans="2:4" ht="15">
      <c r="B106" s="20" t="s">
        <v>47</v>
      </c>
      <c r="C106" s="21">
        <v>28975970</v>
      </c>
      <c r="D106" s="21">
        <v>29115250</v>
      </c>
    </row>
    <row r="107" spans="2:4" ht="15">
      <c r="B107" s="20" t="s">
        <v>48</v>
      </c>
      <c r="C107" s="21">
        <v>1300810</v>
      </c>
      <c r="D107" s="21">
        <v>1537630</v>
      </c>
    </row>
    <row r="108" spans="2:4" ht="15">
      <c r="B108" s="20" t="s">
        <v>49</v>
      </c>
      <c r="C108" s="21">
        <v>12426000</v>
      </c>
      <c r="D108" s="21">
        <v>12660890</v>
      </c>
    </row>
    <row r="109" spans="2:4" ht="15">
      <c r="B109" s="20" t="s">
        <v>50</v>
      </c>
      <c r="C109" s="21">
        <v>107130</v>
      </c>
      <c r="D109" s="21">
        <v>126470</v>
      </c>
    </row>
    <row r="110" spans="2:4" ht="15">
      <c r="B110" s="20" t="s">
        <v>51</v>
      </c>
      <c r="C110" s="21">
        <v>1877700</v>
      </c>
      <c r="D110" s="21">
        <v>1884800</v>
      </c>
    </row>
    <row r="111" spans="2:4" ht="15">
      <c r="B111" s="20" t="s">
        <v>52</v>
      </c>
      <c r="C111" s="21">
        <v>2891400</v>
      </c>
      <c r="D111" s="21">
        <v>3005960</v>
      </c>
    </row>
    <row r="112" spans="2:4" ht="15">
      <c r="B112" s="20" t="s">
        <v>53</v>
      </c>
      <c r="C112" s="21">
        <v>131039.99999999999</v>
      </c>
      <c r="D112" s="21">
        <v>131380</v>
      </c>
    </row>
    <row r="113" spans="2:4" ht="15">
      <c r="B113" s="20" t="s">
        <v>54</v>
      </c>
      <c r="C113" s="21">
        <v>5339530</v>
      </c>
      <c r="D113" s="21">
        <v>5346450</v>
      </c>
    </row>
    <row r="114" spans="2:4" ht="15">
      <c r="B114" s="20" t="s">
        <v>55</v>
      </c>
      <c r="C114" s="21">
        <v>11690</v>
      </c>
      <c r="D114" s="21">
        <v>11690</v>
      </c>
    </row>
    <row r="115" spans="2:4" ht="15">
      <c r="B115" s="20" t="s">
        <v>56</v>
      </c>
      <c r="C115" s="21">
        <v>1847600</v>
      </c>
      <c r="D115" s="21">
        <v>1845750</v>
      </c>
    </row>
    <row r="116" spans="2:4" ht="15">
      <c r="B116" s="20" t="s">
        <v>57</v>
      </c>
      <c r="C116" s="21">
        <v>2862440</v>
      </c>
      <c r="D116" s="21">
        <v>2720400</v>
      </c>
    </row>
    <row r="117" spans="2:4" ht="15">
      <c r="B117" s="20" t="s">
        <v>58</v>
      </c>
      <c r="C117" s="21">
        <v>14409900</v>
      </c>
      <c r="D117" s="21">
        <v>14398200</v>
      </c>
    </row>
    <row r="118" spans="2:4" ht="15">
      <c r="B118" s="20" t="s">
        <v>59</v>
      </c>
      <c r="C118" s="21">
        <v>3716430</v>
      </c>
      <c r="D118" s="21">
        <v>3699980</v>
      </c>
    </row>
    <row r="119" spans="2:4" ht="15">
      <c r="B119" s="20" t="s">
        <v>60</v>
      </c>
      <c r="C119" s="21">
        <v>13904640</v>
      </c>
      <c r="D119" s="21">
        <v>13835470</v>
      </c>
    </row>
    <row r="120" spans="2:4" ht="15">
      <c r="B120" s="20" t="s">
        <v>61</v>
      </c>
      <c r="C120" s="21">
        <v>478890</v>
      </c>
      <c r="D120" s="21">
        <v>476860</v>
      </c>
    </row>
    <row r="121" spans="2:4" ht="15">
      <c r="B121" s="20" t="s">
        <v>62</v>
      </c>
      <c r="C121" s="21">
        <v>1928510</v>
      </c>
      <c r="D121" s="21">
        <v>1921560</v>
      </c>
    </row>
    <row r="122" spans="2:4" ht="15">
      <c r="B122" s="20" t="s">
        <v>63</v>
      </c>
      <c r="C122" s="21">
        <v>2258600</v>
      </c>
      <c r="D122" s="21">
        <v>2273300</v>
      </c>
    </row>
    <row r="123" spans="2:4" ht="15">
      <c r="B123" s="20" t="s">
        <v>64</v>
      </c>
      <c r="C123" s="21">
        <v>3036080</v>
      </c>
      <c r="D123" s="21">
        <v>3028350</v>
      </c>
    </row>
    <row r="124" spans="2:4" ht="15">
      <c r="B124" s="20" t="s">
        <v>65</v>
      </c>
      <c r="C124" s="21">
        <v>17259000</v>
      </c>
      <c r="D124" s="21">
        <v>17147000</v>
      </c>
    </row>
  </sheetData>
  <mergeCells count="7">
    <mergeCell ref="B37:N37"/>
    <mergeCell ref="F42:F44"/>
    <mergeCell ref="B3:L3"/>
    <mergeCell ref="B4:L4"/>
    <mergeCell ref="B34:N34"/>
    <mergeCell ref="B35:N35"/>
    <mergeCell ref="B36:N36"/>
  </mergeCells>
  <printOptions/>
  <pageMargins left="0.7" right="0.7" top="0.75" bottom="0.75" header="0.3" footer="0.3"/>
  <pageSetup fitToHeight="0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80"/>
  <sheetViews>
    <sheetView showGridLines="0" workbookViewId="0" topLeftCell="A1">
      <selection activeCell="P21" sqref="P21"/>
    </sheetView>
  </sheetViews>
  <sheetFormatPr defaultColWidth="9.140625" defaultRowHeight="15"/>
  <cols>
    <col min="1" max="1" width="9.140625" style="101" customWidth="1"/>
    <col min="2" max="2" width="14.8515625" style="101" customWidth="1"/>
    <col min="3" max="3" width="9.421875" style="101" bestFit="1" customWidth="1"/>
    <col min="4" max="4" width="11.28125" style="101" customWidth="1"/>
    <col min="5" max="5" width="9.140625" style="101" customWidth="1"/>
    <col min="6" max="7" width="10.28125" style="101" bestFit="1" customWidth="1"/>
    <col min="8" max="16384" width="9.140625" style="101" customWidth="1"/>
  </cols>
  <sheetData>
    <row r="3" spans="2:21" ht="15">
      <c r="B3" s="111" t="s">
        <v>94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2:21" ht="15">
      <c r="B4" s="117" t="s">
        <v>29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6" ht="34.5" customHeight="1"/>
    <row r="34" spans="2:23" ht="15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</row>
    <row r="35" spans="2:23" ht="15">
      <c r="B35" s="117" t="s">
        <v>97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2:23" ht="15">
      <c r="B36" s="117" t="s">
        <v>22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2:23" ht="15">
      <c r="B37" s="117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</row>
    <row r="43" spans="2:7" ht="12" customHeight="1">
      <c r="B43" s="153"/>
      <c r="C43" s="156"/>
      <c r="D43" s="157"/>
      <c r="F43" s="157" t="s">
        <v>25</v>
      </c>
      <c r="G43" s="157"/>
    </row>
    <row r="44" spans="2:7" ht="15">
      <c r="B44" s="154"/>
      <c r="C44" s="158"/>
      <c r="D44" s="159"/>
      <c r="F44" s="159" t="s">
        <v>23</v>
      </c>
      <c r="G44" s="159"/>
    </row>
    <row r="45" spans="2:7" ht="15">
      <c r="B45" s="155"/>
      <c r="C45" s="13">
        <v>2013</v>
      </c>
      <c r="D45" s="5" t="s">
        <v>28</v>
      </c>
      <c r="F45" s="13">
        <v>2013</v>
      </c>
      <c r="G45" s="5" t="s">
        <v>28</v>
      </c>
    </row>
    <row r="46" spans="2:7" ht="15">
      <c r="B46" s="4" t="s">
        <v>72</v>
      </c>
      <c r="C46" s="6">
        <f>(F46/1000)</f>
        <v>46854.995</v>
      </c>
      <c r="D46" s="6">
        <f>(G46/1000)</f>
        <v>40275.48961</v>
      </c>
      <c r="F46" s="6">
        <v>46854995</v>
      </c>
      <c r="G46" s="6">
        <v>40275489.61</v>
      </c>
    </row>
    <row r="47" spans="2:7" ht="15">
      <c r="B47" s="59" t="s">
        <v>65</v>
      </c>
      <c r="C47" s="10">
        <f aca="true" t="shared" si="0" ref="C47:C74">(F47/1000)</f>
        <v>6858.216</v>
      </c>
      <c r="D47" s="10">
        <f aca="true" t="shared" si="1" ref="D47:D74">(G47/1000)</f>
        <v>4978.6965</v>
      </c>
      <c r="F47" s="10">
        <v>6858216</v>
      </c>
      <c r="G47" s="10">
        <v>4978696.5</v>
      </c>
    </row>
    <row r="48" spans="2:7" ht="15">
      <c r="B48" s="2" t="s">
        <v>47</v>
      </c>
      <c r="C48" s="7">
        <f t="shared" si="0"/>
        <v>6473.4402</v>
      </c>
      <c r="D48" s="7">
        <f t="shared" si="1"/>
        <v>3710.007</v>
      </c>
      <c r="F48" s="7">
        <v>6473440.2</v>
      </c>
      <c r="G48" s="7">
        <v>3710007</v>
      </c>
    </row>
    <row r="49" spans="2:7" ht="15">
      <c r="B49" s="2" t="s">
        <v>46</v>
      </c>
      <c r="C49" s="7">
        <f t="shared" si="0"/>
        <v>5526.0286</v>
      </c>
      <c r="D49" s="7">
        <f t="shared" si="1"/>
        <v>5369.76483</v>
      </c>
      <c r="F49" s="7">
        <v>5526028.6</v>
      </c>
      <c r="G49" s="7">
        <v>5369764.83</v>
      </c>
    </row>
    <row r="50" spans="2:7" ht="15">
      <c r="B50" s="2" t="s">
        <v>77</v>
      </c>
      <c r="C50" s="7">
        <f t="shared" si="0"/>
        <v>5211.696900000001</v>
      </c>
      <c r="D50" s="7">
        <f t="shared" si="1"/>
        <v>3590.253</v>
      </c>
      <c r="F50" s="7">
        <v>5211696.9</v>
      </c>
      <c r="G50" s="7">
        <v>3590253</v>
      </c>
    </row>
    <row r="51" spans="2:7" ht="15">
      <c r="B51" s="2" t="s">
        <v>49</v>
      </c>
      <c r="C51" s="7">
        <f t="shared" si="0"/>
        <v>2870.4593</v>
      </c>
      <c r="D51" s="7">
        <f t="shared" si="1"/>
        <v>3455.05363</v>
      </c>
      <c r="F51" s="7">
        <v>2870459.3</v>
      </c>
      <c r="G51" s="7">
        <v>3455053.63</v>
      </c>
    </row>
    <row r="52" spans="2:7" ht="15">
      <c r="B52" s="2" t="s">
        <v>58</v>
      </c>
      <c r="C52" s="7">
        <f t="shared" si="0"/>
        <v>2614.8082000000004</v>
      </c>
      <c r="D52" s="7">
        <f t="shared" si="1"/>
        <v>2504</v>
      </c>
      <c r="F52" s="7">
        <v>2614808.2</v>
      </c>
      <c r="G52" s="7">
        <v>2504000</v>
      </c>
    </row>
    <row r="53" spans="2:7" ht="15">
      <c r="B53" s="2" t="s">
        <v>44</v>
      </c>
      <c r="C53" s="7">
        <f t="shared" si="0"/>
        <v>2222.104</v>
      </c>
      <c r="D53" s="7">
        <f t="shared" si="1"/>
        <v>1308.689</v>
      </c>
      <c r="F53" s="7">
        <v>2222104</v>
      </c>
      <c r="G53" s="7">
        <v>1308689</v>
      </c>
    </row>
    <row r="54" spans="2:7" ht="15">
      <c r="B54" s="2" t="s">
        <v>57</v>
      </c>
      <c r="C54" s="7">
        <f t="shared" si="0"/>
        <v>2202.586</v>
      </c>
      <c r="D54" s="7">
        <f t="shared" si="1"/>
        <v>2210.6</v>
      </c>
      <c r="F54" s="7">
        <v>2202586</v>
      </c>
      <c r="G54" s="7">
        <v>2210600</v>
      </c>
    </row>
    <row r="55" spans="2:7" ht="15">
      <c r="B55" s="2" t="s">
        <v>60</v>
      </c>
      <c r="C55" s="7">
        <f t="shared" si="0"/>
        <v>2195.185</v>
      </c>
      <c r="D55" s="7">
        <f t="shared" si="1"/>
        <v>1577.05</v>
      </c>
      <c r="F55" s="7">
        <v>2195185</v>
      </c>
      <c r="G55" s="7">
        <v>1577050</v>
      </c>
    </row>
    <row r="56" spans="2:7" ht="15">
      <c r="B56" s="2" t="s">
        <v>63</v>
      </c>
      <c r="C56" s="7">
        <f t="shared" si="0"/>
        <v>2115.695</v>
      </c>
      <c r="D56" s="7">
        <f t="shared" si="1"/>
        <v>2271.121</v>
      </c>
      <c r="F56" s="7">
        <v>2115695</v>
      </c>
      <c r="G56" s="7">
        <v>2271121</v>
      </c>
    </row>
    <row r="57" spans="2:7" ht="15">
      <c r="B57" s="2" t="s">
        <v>64</v>
      </c>
      <c r="C57" s="7">
        <f t="shared" si="0"/>
        <v>1894.261</v>
      </c>
      <c r="D57" s="7">
        <f t="shared" si="1"/>
        <v>1901.3</v>
      </c>
      <c r="F57" s="7">
        <v>1894261</v>
      </c>
      <c r="G57" s="7">
        <v>1901300</v>
      </c>
    </row>
    <row r="58" spans="2:7" ht="15">
      <c r="B58" s="2" t="s">
        <v>54</v>
      </c>
      <c r="C58" s="7">
        <f t="shared" si="0"/>
        <v>1156.9361999999999</v>
      </c>
      <c r="D58" s="7">
        <f t="shared" si="1"/>
        <v>649.679</v>
      </c>
      <c r="F58" s="7">
        <v>1156936.2</v>
      </c>
      <c r="G58" s="7">
        <v>649679</v>
      </c>
    </row>
    <row r="59" spans="2:7" ht="15">
      <c r="B59" s="2" t="s">
        <v>59</v>
      </c>
      <c r="C59" s="7">
        <f t="shared" si="0"/>
        <v>1092.9282</v>
      </c>
      <c r="D59" s="7">
        <f t="shared" si="1"/>
        <v>1144.525</v>
      </c>
      <c r="F59" s="7">
        <v>1092928.2</v>
      </c>
      <c r="G59" s="7">
        <v>1144525</v>
      </c>
    </row>
    <row r="60" spans="2:7" ht="15">
      <c r="B60" s="2" t="s">
        <v>40</v>
      </c>
      <c r="C60" s="7">
        <f t="shared" si="0"/>
        <v>1075.214</v>
      </c>
      <c r="D60" s="7">
        <f t="shared" si="1"/>
        <v>1345.5</v>
      </c>
      <c r="F60" s="7">
        <v>1075214</v>
      </c>
      <c r="G60" s="7">
        <v>1345500</v>
      </c>
    </row>
    <row r="61" spans="2:7" ht="15">
      <c r="B61" s="2" t="s">
        <v>39</v>
      </c>
      <c r="C61" s="7">
        <f t="shared" si="0"/>
        <v>841.454</v>
      </c>
      <c r="D61" s="7">
        <f t="shared" si="1"/>
        <v>159</v>
      </c>
      <c r="F61" s="7">
        <v>841454</v>
      </c>
      <c r="G61" s="7">
        <v>159000</v>
      </c>
    </row>
    <row r="62" spans="2:7" ht="15">
      <c r="B62" s="2" t="s">
        <v>43</v>
      </c>
      <c r="C62" s="7">
        <f t="shared" si="0"/>
        <v>549.7642</v>
      </c>
      <c r="D62" s="7">
        <f t="shared" si="1"/>
        <v>854</v>
      </c>
      <c r="F62" s="7">
        <v>549764.2</v>
      </c>
      <c r="G62" s="7">
        <v>854000</v>
      </c>
    </row>
    <row r="63" spans="2:7" ht="15">
      <c r="B63" s="2" t="s">
        <v>62</v>
      </c>
      <c r="C63" s="7">
        <f t="shared" si="0"/>
        <v>359.8316</v>
      </c>
      <c r="D63" s="7">
        <f t="shared" si="1"/>
        <v>396.49</v>
      </c>
      <c r="F63" s="7">
        <v>359831.6</v>
      </c>
      <c r="G63" s="7">
        <v>396490</v>
      </c>
    </row>
    <row r="64" spans="2:7" ht="15">
      <c r="B64" s="2" t="s">
        <v>52</v>
      </c>
      <c r="C64" s="7">
        <f t="shared" si="0"/>
        <v>297.99129999999997</v>
      </c>
      <c r="D64" s="7">
        <f t="shared" si="1"/>
        <v>286.3</v>
      </c>
      <c r="F64" s="7">
        <v>297991.3</v>
      </c>
      <c r="G64" s="7">
        <v>286300</v>
      </c>
    </row>
    <row r="65" spans="2:7" ht="15">
      <c r="B65" s="2" t="s">
        <v>56</v>
      </c>
      <c r="C65" s="7">
        <f t="shared" si="0"/>
        <v>235.994</v>
      </c>
      <c r="D65" s="7">
        <f t="shared" si="1"/>
        <v>112.25</v>
      </c>
      <c r="F65" s="7">
        <v>235994</v>
      </c>
      <c r="G65" s="7">
        <v>112250</v>
      </c>
    </row>
    <row r="66" spans="2:7" ht="15">
      <c r="B66" s="2" t="s">
        <v>51</v>
      </c>
      <c r="C66" s="7">
        <f t="shared" si="0"/>
        <v>235.05</v>
      </c>
      <c r="D66" s="7">
        <f t="shared" si="1"/>
        <v>395</v>
      </c>
      <c r="F66" s="7">
        <v>235050</v>
      </c>
      <c r="G66" s="7">
        <v>395000</v>
      </c>
    </row>
    <row r="67" spans="2:7" ht="15">
      <c r="B67" s="2" t="s">
        <v>61</v>
      </c>
      <c r="C67" s="7">
        <f t="shared" si="0"/>
        <v>225.58939999999998</v>
      </c>
      <c r="D67" s="7">
        <f t="shared" si="1"/>
        <v>382.81</v>
      </c>
      <c r="F67" s="7">
        <v>225589.4</v>
      </c>
      <c r="G67" s="7">
        <v>382810</v>
      </c>
    </row>
    <row r="68" spans="2:7" ht="15">
      <c r="B68" s="2" t="s">
        <v>38</v>
      </c>
      <c r="C68" s="7">
        <f t="shared" si="0"/>
        <v>204.8656</v>
      </c>
      <c r="D68" s="7">
        <f t="shared" si="1"/>
        <v>249.878</v>
      </c>
      <c r="F68" s="7">
        <v>204865.6</v>
      </c>
      <c r="G68" s="7">
        <v>249878</v>
      </c>
    </row>
    <row r="69" spans="2:7" ht="15">
      <c r="B69" s="2" t="s">
        <v>41</v>
      </c>
      <c r="C69" s="7">
        <f t="shared" si="0"/>
        <v>171.749</v>
      </c>
      <c r="D69" s="7">
        <f t="shared" si="1"/>
        <v>432.106</v>
      </c>
      <c r="F69" s="7">
        <v>171749</v>
      </c>
      <c r="G69" s="7">
        <v>432106</v>
      </c>
    </row>
    <row r="70" spans="2:7" ht="15">
      <c r="B70" s="2" t="s">
        <v>53</v>
      </c>
      <c r="C70" s="7">
        <f t="shared" si="0"/>
        <v>118.393</v>
      </c>
      <c r="D70" s="7">
        <f t="shared" si="1"/>
        <v>122.8</v>
      </c>
      <c r="F70" s="7">
        <v>118393</v>
      </c>
      <c r="G70" s="7">
        <v>122800</v>
      </c>
    </row>
    <row r="71" spans="2:7" ht="15">
      <c r="B71" s="2" t="s">
        <v>45</v>
      </c>
      <c r="C71" s="7">
        <f t="shared" si="0"/>
        <v>93.273</v>
      </c>
      <c r="D71" s="7">
        <f t="shared" si="1"/>
        <v>691.53055</v>
      </c>
      <c r="F71" s="7">
        <v>93273</v>
      </c>
      <c r="G71" s="7">
        <v>691530.5499999999</v>
      </c>
    </row>
    <row r="72" spans="2:7" ht="15">
      <c r="B72" s="2" t="s">
        <v>50</v>
      </c>
      <c r="C72" s="7">
        <f t="shared" si="0"/>
        <v>9.4454</v>
      </c>
      <c r="D72" s="7">
        <f t="shared" si="1"/>
        <v>77.742</v>
      </c>
      <c r="F72" s="7">
        <v>9445.4</v>
      </c>
      <c r="G72" s="7">
        <v>77742</v>
      </c>
    </row>
    <row r="73" spans="2:7" ht="15">
      <c r="B73" s="2" t="s">
        <v>55</v>
      </c>
      <c r="C73" s="7">
        <f t="shared" si="0"/>
        <v>2.0358</v>
      </c>
      <c r="D73" s="7">
        <f t="shared" si="1"/>
        <v>0.7001000000000001</v>
      </c>
      <c r="F73" s="7">
        <v>2035.8</v>
      </c>
      <c r="G73" s="7">
        <v>700.1</v>
      </c>
    </row>
    <row r="74" spans="2:7" ht="15">
      <c r="B74" s="81" t="s">
        <v>48</v>
      </c>
      <c r="C74" s="8">
        <f t="shared" si="0"/>
        <v>0</v>
      </c>
      <c r="D74" s="8">
        <f t="shared" si="1"/>
        <v>98.644</v>
      </c>
      <c r="F74" s="8">
        <v>0</v>
      </c>
      <c r="G74" s="8">
        <v>98644</v>
      </c>
    </row>
    <row r="75" spans="2:6" ht="15">
      <c r="B75" s="23" t="s">
        <v>73</v>
      </c>
      <c r="C75" s="23"/>
      <c r="D75" s="23"/>
      <c r="E75" s="107"/>
      <c r="F75" s="107"/>
    </row>
    <row r="76" spans="5:6" ht="15">
      <c r="E76" s="15"/>
      <c r="F76" s="15"/>
    </row>
    <row r="78" ht="15">
      <c r="E78" s="1"/>
    </row>
    <row r="79" ht="15">
      <c r="E79" s="1"/>
    </row>
    <row r="80" ht="15">
      <c r="E80" s="1"/>
    </row>
  </sheetData>
  <mergeCells count="6">
    <mergeCell ref="B34:W34"/>
    <mergeCell ref="B43:B45"/>
    <mergeCell ref="C43:D43"/>
    <mergeCell ref="C44:D44"/>
    <mergeCell ref="F43:G43"/>
    <mergeCell ref="F44:G4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2"/>
  <sheetViews>
    <sheetView showGridLines="0" tabSelected="1" workbookViewId="0" topLeftCell="A4">
      <selection activeCell="I54" sqref="I54"/>
    </sheetView>
  </sheetViews>
  <sheetFormatPr defaultColWidth="9.140625" defaultRowHeight="15"/>
  <cols>
    <col min="1" max="1" width="9.140625" style="101" customWidth="1"/>
    <col min="2" max="2" width="15.00390625" style="101" customWidth="1"/>
    <col min="3" max="3" width="12.57421875" style="101" customWidth="1"/>
    <col min="4" max="4" width="13.421875" style="101" customWidth="1"/>
    <col min="5" max="5" width="13.421875" style="1" customWidth="1"/>
    <col min="6" max="6" width="9.421875" style="101" bestFit="1" customWidth="1"/>
    <col min="7" max="16384" width="9.140625" style="101" customWidth="1"/>
  </cols>
  <sheetData>
    <row r="2" spans="2:22" ht="15">
      <c r="B2" s="111" t="s">
        <v>104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2:22" ht="15">
      <c r="B3" s="117" t="s">
        <v>29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02"/>
      <c r="P3" s="102"/>
      <c r="Q3" s="102"/>
      <c r="R3" s="102"/>
      <c r="S3" s="102"/>
      <c r="T3" s="102"/>
      <c r="U3" s="102"/>
      <c r="V3" s="102"/>
    </row>
    <row r="30" ht="15">
      <c r="B30" s="101" t="s">
        <v>105</v>
      </c>
    </row>
    <row r="31" spans="2:22" ht="18" customHeight="1">
      <c r="B31" s="117" t="s">
        <v>102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02"/>
      <c r="Q31" s="102"/>
      <c r="R31" s="102"/>
      <c r="S31" s="102"/>
      <c r="T31" s="102"/>
      <c r="U31" s="102"/>
      <c r="V31" s="102"/>
    </row>
    <row r="32" spans="2:22" ht="12" customHeight="1">
      <c r="B32" s="117" t="s">
        <v>22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02"/>
      <c r="Q32" s="102"/>
      <c r="R32" s="102"/>
      <c r="S32" s="102"/>
      <c r="T32" s="102"/>
      <c r="U32" s="102"/>
      <c r="V32" s="102"/>
    </row>
    <row r="33" spans="2:22" ht="12" customHeight="1">
      <c r="B33" s="117" t="s">
        <v>24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02"/>
      <c r="Q33" s="102"/>
      <c r="R33" s="102"/>
      <c r="S33" s="102"/>
      <c r="T33" s="102"/>
      <c r="U33" s="102"/>
      <c r="V33" s="102"/>
    </row>
    <row r="39" ht="15">
      <c r="A39" s="112"/>
    </row>
    <row r="41" ht="15">
      <c r="B41" s="101" t="s">
        <v>29</v>
      </c>
    </row>
    <row r="42" spans="2:8" ht="36">
      <c r="B42" s="75"/>
      <c r="C42" s="76" t="s">
        <v>80</v>
      </c>
      <c r="D42" s="76" t="s">
        <v>79</v>
      </c>
      <c r="E42" s="95"/>
      <c r="F42" s="76" t="s">
        <v>90</v>
      </c>
      <c r="H42" s="90" t="s">
        <v>87</v>
      </c>
    </row>
    <row r="43" spans="2:8" ht="15">
      <c r="B43" s="86" t="s">
        <v>95</v>
      </c>
      <c r="C43" s="87">
        <v>2175.6371200000003</v>
      </c>
      <c r="D43" s="87">
        <v>8047.066650000001</v>
      </c>
      <c r="E43" s="96"/>
      <c r="F43" s="87">
        <f>SUM(C43:D43)</f>
        <v>10222.70377</v>
      </c>
      <c r="H43" s="97">
        <f>D43/SUM(C43:D43)</f>
        <v>0.7871759596140582</v>
      </c>
    </row>
    <row r="44" spans="2:8" ht="36">
      <c r="B44" s="89"/>
      <c r="C44" s="90" t="s">
        <v>80</v>
      </c>
      <c r="D44" s="90" t="s">
        <v>79</v>
      </c>
      <c r="E44" s="95"/>
      <c r="F44" s="76" t="s">
        <v>89</v>
      </c>
      <c r="G44" s="76" t="s">
        <v>88</v>
      </c>
      <c r="H44" s="90" t="s">
        <v>87</v>
      </c>
    </row>
    <row r="45" spans="2:8" ht="15">
      <c r="B45" s="83" t="s">
        <v>49</v>
      </c>
      <c r="C45" s="88">
        <v>349.08865999999995</v>
      </c>
      <c r="D45" s="78">
        <v>1455.69797</v>
      </c>
      <c r="E45" s="94"/>
      <c r="F45" s="113">
        <f aca="true" t="shared" si="0" ref="F45:F72">SUM(C45:D45)</f>
        <v>1804.7866299999998</v>
      </c>
      <c r="G45" s="114">
        <f aca="true" t="shared" si="1" ref="G45:G71">SUM(C45:D45)/SUM($C$43:$D$43)</f>
        <v>0.17654689704463575</v>
      </c>
      <c r="H45" s="93">
        <f aca="true" t="shared" si="2" ref="H45:H71">D45/SUM(C45:D45)</f>
        <v>0.8065762156050547</v>
      </c>
    </row>
    <row r="46" spans="2:8" ht="15">
      <c r="B46" s="83" t="s">
        <v>46</v>
      </c>
      <c r="C46" s="88">
        <v>173.08625999999998</v>
      </c>
      <c r="D46" s="78">
        <v>1078.0765800000001</v>
      </c>
      <c r="E46" s="94"/>
      <c r="F46" s="113">
        <f t="shared" si="0"/>
        <v>1251.1628400000002</v>
      </c>
      <c r="G46" s="114">
        <f t="shared" si="1"/>
        <v>0.12239059921424292</v>
      </c>
      <c r="H46" s="93">
        <f t="shared" si="2"/>
        <v>0.8616596861204733</v>
      </c>
    </row>
    <row r="47" spans="2:8" ht="15">
      <c r="B47" s="83" t="s">
        <v>77</v>
      </c>
      <c r="C47" s="88">
        <v>182.519</v>
      </c>
      <c r="D47" s="78">
        <v>953.896</v>
      </c>
      <c r="E47" s="94"/>
      <c r="F47" s="113">
        <f t="shared" si="0"/>
        <v>1136.415</v>
      </c>
      <c r="G47" s="114">
        <f t="shared" si="1"/>
        <v>0.11116579581763622</v>
      </c>
      <c r="H47" s="93">
        <f t="shared" si="2"/>
        <v>0.8393905395476124</v>
      </c>
    </row>
    <row r="48" spans="2:8" ht="15">
      <c r="B48" s="83" t="s">
        <v>58</v>
      </c>
      <c r="C48" s="88">
        <v>138</v>
      </c>
      <c r="D48" s="78">
        <v>543</v>
      </c>
      <c r="E48" s="94"/>
      <c r="F48" s="113">
        <f t="shared" si="0"/>
        <v>681</v>
      </c>
      <c r="G48" s="114">
        <f t="shared" si="1"/>
        <v>0.06661642705509015</v>
      </c>
      <c r="H48" s="93">
        <f t="shared" si="2"/>
        <v>0.7973568281938326</v>
      </c>
    </row>
    <row r="49" spans="2:8" ht="15">
      <c r="B49" s="83" t="s">
        <v>57</v>
      </c>
      <c r="C49" s="88" t="s">
        <v>20</v>
      </c>
      <c r="D49" s="78">
        <v>470</v>
      </c>
      <c r="E49" s="94"/>
      <c r="F49" s="113">
        <f t="shared" si="0"/>
        <v>470</v>
      </c>
      <c r="G49" s="114">
        <f t="shared" si="1"/>
        <v>0.045976095030678954</v>
      </c>
      <c r="H49" s="93">
        <f t="shared" si="2"/>
        <v>1</v>
      </c>
    </row>
    <row r="50" spans="2:8" ht="15">
      <c r="B50" s="83" t="s">
        <v>40</v>
      </c>
      <c r="C50" s="88">
        <v>39.75</v>
      </c>
      <c r="D50" s="78">
        <v>437.75</v>
      </c>
      <c r="E50" s="94"/>
      <c r="F50" s="113">
        <f t="shared" si="0"/>
        <v>477.5</v>
      </c>
      <c r="G50" s="114">
        <f t="shared" si="1"/>
        <v>0.046709756121594045</v>
      </c>
      <c r="H50" s="93">
        <f t="shared" si="2"/>
        <v>0.9167539267015706</v>
      </c>
    </row>
    <row r="51" spans="2:8" ht="15">
      <c r="B51" s="83" t="s">
        <v>47</v>
      </c>
      <c r="C51" s="88">
        <v>486.913</v>
      </c>
      <c r="D51" s="78">
        <v>432.989</v>
      </c>
      <c r="E51" s="94"/>
      <c r="F51" s="113">
        <f t="shared" si="0"/>
        <v>919.902</v>
      </c>
      <c r="G51" s="114">
        <f t="shared" si="1"/>
        <v>0.08998617398066305</v>
      </c>
      <c r="H51" s="93">
        <f t="shared" si="2"/>
        <v>0.47069035614663296</v>
      </c>
    </row>
    <row r="52" spans="2:8" ht="15">
      <c r="B52" s="83" t="s">
        <v>64</v>
      </c>
      <c r="C52" s="88">
        <v>25</v>
      </c>
      <c r="D52" s="78">
        <v>395</v>
      </c>
      <c r="E52" s="94"/>
      <c r="F52" s="113">
        <f t="shared" si="0"/>
        <v>420</v>
      </c>
      <c r="G52" s="114">
        <f t="shared" si="1"/>
        <v>0.041085021091245025</v>
      </c>
      <c r="H52" s="93">
        <f t="shared" si="2"/>
        <v>0.9404761904761905</v>
      </c>
    </row>
    <row r="53" spans="2:8" ht="15">
      <c r="B53" s="83" t="s">
        <v>65</v>
      </c>
      <c r="C53" s="88">
        <v>68.7</v>
      </c>
      <c r="D53" s="78">
        <v>379</v>
      </c>
      <c r="E53" s="94"/>
      <c r="F53" s="113">
        <f t="shared" si="0"/>
        <v>447.7</v>
      </c>
      <c r="G53" s="114">
        <f t="shared" si="1"/>
        <v>0.04379467605369142</v>
      </c>
      <c r="H53" s="93">
        <f t="shared" si="2"/>
        <v>0.8465490283672102</v>
      </c>
    </row>
    <row r="54" spans="2:8" ht="15">
      <c r="B54" s="83" t="s">
        <v>63</v>
      </c>
      <c r="C54" s="88">
        <v>0.2</v>
      </c>
      <c r="D54" s="78">
        <v>356.831</v>
      </c>
      <c r="E54" s="94"/>
      <c r="F54" s="113">
        <f t="shared" si="0"/>
        <v>357.031</v>
      </c>
      <c r="G54" s="114">
        <f t="shared" si="1"/>
        <v>0.03492530039340072</v>
      </c>
      <c r="H54" s="93">
        <f t="shared" si="2"/>
        <v>0.99943982455305</v>
      </c>
    </row>
    <row r="55" spans="2:8" ht="15">
      <c r="B55" s="83" t="s">
        <v>41</v>
      </c>
      <c r="C55" s="88">
        <v>5.166</v>
      </c>
      <c r="D55" s="78">
        <v>302.28</v>
      </c>
      <c r="E55" s="94"/>
      <c r="F55" s="113">
        <f t="shared" si="0"/>
        <v>307.44599999999997</v>
      </c>
      <c r="G55" s="114">
        <f t="shared" si="1"/>
        <v>0.030074822367664084</v>
      </c>
      <c r="H55" s="93">
        <f t="shared" si="2"/>
        <v>0.983197049237915</v>
      </c>
    </row>
    <row r="56" spans="2:8" ht="15">
      <c r="B56" s="83" t="s">
        <v>51</v>
      </c>
      <c r="C56" s="88">
        <v>20</v>
      </c>
      <c r="D56" s="78">
        <v>185</v>
      </c>
      <c r="E56" s="94"/>
      <c r="F56" s="113">
        <f t="shared" si="0"/>
        <v>205</v>
      </c>
      <c r="G56" s="114">
        <f t="shared" si="1"/>
        <v>0.020053403151679118</v>
      </c>
      <c r="H56" s="93">
        <f t="shared" si="2"/>
        <v>0.9024390243902439</v>
      </c>
    </row>
    <row r="57" spans="2:8" ht="15">
      <c r="B57" s="83" t="s">
        <v>45</v>
      </c>
      <c r="C57" s="88">
        <v>310.9067</v>
      </c>
      <c r="D57" s="78">
        <v>157.17260000000002</v>
      </c>
      <c r="E57" s="94"/>
      <c r="F57" s="113">
        <f t="shared" si="0"/>
        <v>468.0793</v>
      </c>
      <c r="G57" s="114">
        <f t="shared" si="1"/>
        <v>0.04578820931636954</v>
      </c>
      <c r="H57" s="93">
        <f t="shared" si="2"/>
        <v>0.33578199249571605</v>
      </c>
    </row>
    <row r="58" spans="2:8" ht="15">
      <c r="B58" s="84" t="s">
        <v>62</v>
      </c>
      <c r="C58" s="88">
        <v>15</v>
      </c>
      <c r="D58" s="78">
        <v>135.34</v>
      </c>
      <c r="E58" s="94"/>
      <c r="F58" s="113">
        <f t="shared" si="0"/>
        <v>150.34</v>
      </c>
      <c r="G58" s="114">
        <f t="shared" si="1"/>
        <v>0.014706481121089944</v>
      </c>
      <c r="H58" s="93">
        <f t="shared" si="2"/>
        <v>0.9002261540508182</v>
      </c>
    </row>
    <row r="59" spans="2:8" ht="15">
      <c r="B59" s="82" t="s">
        <v>43</v>
      </c>
      <c r="C59" s="88">
        <v>60</v>
      </c>
      <c r="D59" s="78">
        <v>133</v>
      </c>
      <c r="E59" s="94"/>
      <c r="F59" s="113">
        <f t="shared" si="0"/>
        <v>193</v>
      </c>
      <c r="G59" s="114">
        <f t="shared" si="1"/>
        <v>0.018879545406214976</v>
      </c>
      <c r="H59" s="93">
        <f t="shared" si="2"/>
        <v>0.689119170984456</v>
      </c>
    </row>
    <row r="60" spans="2:8" ht="15">
      <c r="B60" s="83" t="s">
        <v>52</v>
      </c>
      <c r="C60" s="88">
        <v>25</v>
      </c>
      <c r="D60" s="78">
        <v>110</v>
      </c>
      <c r="E60" s="94"/>
      <c r="F60" s="113">
        <f t="shared" si="0"/>
        <v>135</v>
      </c>
      <c r="G60" s="114">
        <f t="shared" si="1"/>
        <v>0.013205899636471613</v>
      </c>
      <c r="H60" s="93">
        <f t="shared" si="2"/>
        <v>0.8148148148148148</v>
      </c>
    </row>
    <row r="61" spans="2:8" ht="15">
      <c r="B61" s="83" t="s">
        <v>60</v>
      </c>
      <c r="C61" s="88">
        <v>136.55</v>
      </c>
      <c r="D61" s="78">
        <v>89.4</v>
      </c>
      <c r="E61" s="94"/>
      <c r="F61" s="113">
        <f t="shared" si="0"/>
        <v>225.95000000000002</v>
      </c>
      <c r="G61" s="114">
        <f t="shared" si="1"/>
        <v>0.022102763132301938</v>
      </c>
      <c r="H61" s="93">
        <f t="shared" si="2"/>
        <v>0.3956627572471786</v>
      </c>
    </row>
    <row r="62" spans="2:8" ht="15">
      <c r="B62" s="83" t="s">
        <v>59</v>
      </c>
      <c r="C62" s="88">
        <v>20.045</v>
      </c>
      <c r="D62" s="78">
        <v>85.29</v>
      </c>
      <c r="E62" s="94"/>
      <c r="F62" s="113">
        <f t="shared" si="0"/>
        <v>105.33500000000001</v>
      </c>
      <c r="G62" s="114">
        <f t="shared" si="1"/>
        <v>0.010304025468205464</v>
      </c>
      <c r="H62" s="93">
        <f t="shared" si="2"/>
        <v>0.8097023781269284</v>
      </c>
    </row>
    <row r="63" spans="2:8" ht="15">
      <c r="B63" s="83" t="s">
        <v>54</v>
      </c>
      <c r="C63" s="88">
        <v>26.134</v>
      </c>
      <c r="D63" s="78">
        <v>84.669</v>
      </c>
      <c r="E63" s="94"/>
      <c r="F63" s="113">
        <f t="shared" si="0"/>
        <v>110.803</v>
      </c>
      <c r="G63" s="114">
        <f t="shared" si="1"/>
        <v>0.010838913314221958</v>
      </c>
      <c r="H63" s="93">
        <f t="shared" si="2"/>
        <v>0.7641399601093833</v>
      </c>
    </row>
    <row r="64" spans="2:8" ht="15">
      <c r="B64" s="83" t="s">
        <v>38</v>
      </c>
      <c r="C64" s="88">
        <v>11.6</v>
      </c>
      <c r="D64" s="78">
        <v>75.8</v>
      </c>
      <c r="E64" s="94"/>
      <c r="F64" s="113">
        <f t="shared" si="0"/>
        <v>87.39999999999999</v>
      </c>
      <c r="G64" s="114">
        <f t="shared" si="1"/>
        <v>0.00854959724613051</v>
      </c>
      <c r="H64" s="93">
        <f t="shared" si="2"/>
        <v>0.8672768878718536</v>
      </c>
    </row>
    <row r="65" spans="2:8" ht="15">
      <c r="B65" s="83" t="s">
        <v>44</v>
      </c>
      <c r="C65" s="88">
        <v>16</v>
      </c>
      <c r="D65" s="78">
        <v>46.88</v>
      </c>
      <c r="E65" s="94"/>
      <c r="F65" s="113">
        <f t="shared" si="0"/>
        <v>62.88</v>
      </c>
      <c r="G65" s="114">
        <f t="shared" si="1"/>
        <v>0.006151014586232112</v>
      </c>
      <c r="H65" s="93">
        <f t="shared" si="2"/>
        <v>0.7455470737913487</v>
      </c>
    </row>
    <row r="66" spans="2:8" ht="15">
      <c r="B66" s="83" t="s">
        <v>48</v>
      </c>
      <c r="C66" s="88">
        <v>16.496</v>
      </c>
      <c r="D66" s="78">
        <v>41.648</v>
      </c>
      <c r="E66" s="94"/>
      <c r="F66" s="113">
        <f t="shared" si="0"/>
        <v>58.144000000000005</v>
      </c>
      <c r="G66" s="114">
        <f t="shared" si="1"/>
        <v>0.0056877320626889305</v>
      </c>
      <c r="H66" s="93">
        <f t="shared" si="2"/>
        <v>0.7162905888827737</v>
      </c>
    </row>
    <row r="67" spans="2:8" ht="15">
      <c r="B67" s="83" t="s">
        <v>61</v>
      </c>
      <c r="C67" s="88">
        <v>15</v>
      </c>
      <c r="D67" s="78">
        <v>40</v>
      </c>
      <c r="E67" s="94"/>
      <c r="F67" s="113">
        <f t="shared" si="0"/>
        <v>55</v>
      </c>
      <c r="G67" s="114">
        <f t="shared" si="1"/>
        <v>0.005380181333377324</v>
      </c>
      <c r="H67" s="93">
        <f t="shared" si="2"/>
        <v>0.7272727272727273</v>
      </c>
    </row>
    <row r="68" spans="2:8" ht="15">
      <c r="B68" s="83" t="s">
        <v>50</v>
      </c>
      <c r="C68" s="88">
        <v>10.66</v>
      </c>
      <c r="D68" s="78">
        <v>30.34</v>
      </c>
      <c r="E68" s="94"/>
      <c r="F68" s="113">
        <f t="shared" si="0"/>
        <v>41</v>
      </c>
      <c r="G68" s="114">
        <f t="shared" si="1"/>
        <v>0.0040106806303358234</v>
      </c>
      <c r="H68" s="93">
        <f t="shared" si="2"/>
        <v>0.74</v>
      </c>
    </row>
    <row r="69" spans="2:8" ht="15">
      <c r="B69" s="83" t="s">
        <v>39</v>
      </c>
      <c r="C69" s="88">
        <v>23</v>
      </c>
      <c r="D69" s="78">
        <v>23</v>
      </c>
      <c r="E69" s="94"/>
      <c r="F69" s="113">
        <f t="shared" si="0"/>
        <v>46</v>
      </c>
      <c r="G69" s="114">
        <f t="shared" si="1"/>
        <v>0.004499788024279217</v>
      </c>
      <c r="H69" s="93">
        <f t="shared" si="2"/>
        <v>0.5</v>
      </c>
    </row>
    <row r="70" spans="2:8" ht="15">
      <c r="B70" s="118" t="s">
        <v>53</v>
      </c>
      <c r="C70" s="119">
        <v>0.8</v>
      </c>
      <c r="D70" s="94">
        <v>5</v>
      </c>
      <c r="E70" s="94"/>
      <c r="F70" s="113">
        <f t="shared" si="0"/>
        <v>5.8</v>
      </c>
      <c r="G70" s="114">
        <f t="shared" si="1"/>
        <v>0.000567364576974336</v>
      </c>
      <c r="H70" s="93">
        <f t="shared" si="2"/>
        <v>0.8620689655172414</v>
      </c>
    </row>
    <row r="71" spans="2:8" ht="15">
      <c r="B71" s="118" t="s">
        <v>55</v>
      </c>
      <c r="C71" s="120">
        <v>0.0225</v>
      </c>
      <c r="D71" s="121">
        <v>0.0065</v>
      </c>
      <c r="E71" s="94"/>
      <c r="F71" s="125">
        <f t="shared" si="0"/>
        <v>0.028999999999999998</v>
      </c>
      <c r="G71" s="126">
        <f t="shared" si="1"/>
        <v>2.83682288487168E-06</v>
      </c>
      <c r="H71" s="127">
        <f t="shared" si="2"/>
        <v>0.22413793103448276</v>
      </c>
    </row>
    <row r="72" spans="2:8" ht="15">
      <c r="B72" s="122" t="s">
        <v>56</v>
      </c>
      <c r="C72" s="123" t="s">
        <v>20</v>
      </c>
      <c r="D72" s="124" t="s">
        <v>20</v>
      </c>
      <c r="E72" s="94"/>
      <c r="F72" s="115">
        <f t="shared" si="0"/>
        <v>0</v>
      </c>
      <c r="G72" s="116"/>
      <c r="H72" s="128" t="s">
        <v>20</v>
      </c>
    </row>
  </sheetData>
  <conditionalFormatting sqref="H45:H72">
    <cfRule type="top10" priority="3" dxfId="3" rank="3" bottom="1"/>
    <cfRule type="top10" priority="4" dxfId="2" rank="7"/>
  </conditionalFormatting>
  <conditionalFormatting sqref="G45:G72">
    <cfRule type="top10" priority="2" dxfId="0" rank="3"/>
  </conditionalFormatting>
  <conditionalFormatting sqref="F45:F72">
    <cfRule type="top10" priority="1" dxfId="0" rank="3"/>
  </conditionalFormatting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Ebba.BARANY@ec.europa.eu</dc:creator>
  <cp:keywords/>
  <dc:description/>
  <cp:lastModifiedBy>ROSS Wendy (ESTAT)</cp:lastModifiedBy>
  <cp:lastPrinted>2017-12-21T17:04:32Z</cp:lastPrinted>
  <dcterms:created xsi:type="dcterms:W3CDTF">2012-12-04T10:31:11Z</dcterms:created>
  <dcterms:modified xsi:type="dcterms:W3CDTF">2018-01-04T08:58:05Z</dcterms:modified>
  <cp:category/>
  <cp:version/>
  <cp:contentType/>
  <cp:contentStatus/>
</cp:coreProperties>
</file>