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filterPrivacy="1"/>
  <bookViews>
    <workbookView xWindow="65416" yWindow="65416" windowWidth="29040" windowHeight="15840" activeTab="0"/>
  </bookViews>
  <sheets>
    <sheet name="Info" sheetId="4" r:id="rId1"/>
    <sheet name="Table 1" sheetId="1" r:id="rId2"/>
    <sheet name="Figure 1" sheetId="2" r:id="rId3"/>
    <sheet name="Figure 2" sheetId="7" r:id="rId4"/>
    <sheet name="Figure 3" sheetId="3" r:id="rId5"/>
    <sheet name="Figure 4" sheetId="9" r:id="rId6"/>
    <sheet name="Map 1" sheetId="11" r:id="rId7"/>
    <sheet name="Figure 5" sheetId="5" r:id="rId8"/>
    <sheet name="Figure 6" sheetId="8" r:id="rId9"/>
    <sheet name="Figure 7" sheetId="6" r:id="rId10"/>
    <sheet name="Figure 8" sheetId="10" r:id="rId11"/>
  </sheets>
  <definedNames/>
  <calcPr calcId="191029"/>
  <extLst/>
</workbook>
</file>

<file path=xl/sharedStrings.xml><?xml version="1.0" encoding="utf-8"?>
<sst xmlns="http://schemas.openxmlformats.org/spreadsheetml/2006/main" count="544" uniqueCount="191">
  <si>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</si>
  <si>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</si>
  <si>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</si>
  <si>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</si>
  <si>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</si>
  <si>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</si>
  <si>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</si>
  <si>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</si>
  <si>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</si>
  <si>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</si>
  <si>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</si>
  <si>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</si>
  <si>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</si>
  <si>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</si>
  <si>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</si>
  <si>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</si>
  <si>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</si>
  <si>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</si>
  <si>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</si>
  <si>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</si>
  <si>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</si>
  <si>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</si>
  <si>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</si>
  <si>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</si>
  <si>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</si>
  <si>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Serbia</t>
  </si>
  <si>
    <t>Bosnia and Herzegovina</t>
  </si>
  <si>
    <t>Moldova</t>
  </si>
  <si>
    <t>2016S2</t>
  </si>
  <si>
    <t>2017S1</t>
  </si>
  <si>
    <t>2017S2</t>
  </si>
  <si>
    <t>Euro area</t>
  </si>
  <si>
    <t>The tables and figures inside the file are:</t>
  </si>
  <si>
    <t>Last updated:</t>
  </si>
  <si>
    <t>(:) not available</t>
  </si>
  <si>
    <t>2008S1</t>
  </si>
  <si>
    <t>2008S2</t>
  </si>
  <si>
    <t>2009S1</t>
  </si>
  <si>
    <t>2009S2</t>
  </si>
  <si>
    <t>2010S1</t>
  </si>
  <si>
    <t>2010S2</t>
  </si>
  <si>
    <t>2011S1</t>
  </si>
  <si>
    <t>2011S2</t>
  </si>
  <si>
    <t>2012S1</t>
  </si>
  <si>
    <t>2012S2</t>
  </si>
  <si>
    <t>2013S1</t>
  </si>
  <si>
    <t>2013S2</t>
  </si>
  <si>
    <t>2014S1</t>
  </si>
  <si>
    <t>2014S2</t>
  </si>
  <si>
    <t>2015S1</t>
  </si>
  <si>
    <t>2015S2</t>
  </si>
  <si>
    <t>2016S1</t>
  </si>
  <si>
    <t>include taxes</t>
  </si>
  <si>
    <t>exclude VAT</t>
  </si>
  <si>
    <t>Other taxes</t>
  </si>
  <si>
    <t>VAT</t>
  </si>
  <si>
    <t>Without taxes</t>
  </si>
  <si>
    <t>Germany</t>
  </si>
  <si>
    <t>Share of taxes</t>
  </si>
  <si>
    <t>(%)</t>
  </si>
  <si>
    <t xml:space="preserve">Source for Households: </t>
  </si>
  <si>
    <t xml:space="preserve">Source for Non-Households: </t>
  </si>
  <si>
    <t>2018S1</t>
  </si>
  <si>
    <t>Czechia</t>
  </si>
  <si>
    <t>Georgia</t>
  </si>
  <si>
    <t>Households (¹)</t>
  </si>
  <si>
    <t>Non-households (²)</t>
  </si>
  <si>
    <t>North Macedonia</t>
  </si>
  <si>
    <t>2018S2</t>
  </si>
  <si>
    <t>Add the new semester, adjust the data to be included in the graph and modify the title (necessary only for semester 1)</t>
  </si>
  <si>
    <t>Natural gas Prices</t>
  </si>
  <si>
    <t>Source: Eurostat (online data codes: nrg_pc_202)</t>
  </si>
  <si>
    <t>Source: Eurostat (online data codes: nrg_pc_203)</t>
  </si>
  <si>
    <t>(e) Estimate</t>
  </si>
  <si>
    <t>(¹) Annual consumption: 5 555 kWh &lt; consumption &lt; 55 555 kWh (20 - 200 GJ).</t>
  </si>
  <si>
    <t>(²) Annual consumption: 2 778 MWh &lt; consumption &lt; 27 778 MWh (10 000 - 100 000 GJ).</t>
  </si>
  <si>
    <t>(c) Confidential</t>
  </si>
  <si>
    <t>Euro area  (without taxes)</t>
  </si>
  <si>
    <t>Sort the table on Col C, check that all the data is included in the graph and modify the title</t>
  </si>
  <si>
    <t>2019S1</t>
  </si>
  <si>
    <t>Add the new semester (copy last semester INCLUDING cell of col A and past it below, change info in the cell of col B and numbers will adapt auto, adjust the data to be included in the graph and modify the title (necessary only for semester 1)</t>
  </si>
  <si>
    <t>Sort the table on col E, adjust the data to be included in the graph and modify the title</t>
  </si>
  <si>
    <t>Sort the table on col C, adjust the data to be included in the graph and modify the title</t>
  </si>
  <si>
    <t>Sort the table on Col E, adjust the data to be included in the graph and modify the title</t>
  </si>
  <si>
    <t>Table 1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</si>
  <si>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</si>
  <si>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</si>
  <si>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</si>
  <si>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</si>
  <si>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</si>
  <si>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</si>
  <si>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</si>
  <si>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</si>
  <si>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2019S2</t>
  </si>
  <si>
    <t>Tables start at line 241 for households and at 129 for non-households</t>
  </si>
  <si>
    <t>Inflation EU27</t>
  </si>
  <si>
    <t>Inflation EA</t>
  </si>
  <si>
    <t>Non-recoverable taxes</t>
  </si>
  <si>
    <t>Prices excluding taxes</t>
  </si>
  <si>
    <t>without VAT</t>
  </si>
  <si>
    <t>2020S2</t>
  </si>
  <si>
    <t>prices including taxes</t>
  </si>
  <si>
    <t>prices excluding taxes</t>
  </si>
  <si>
    <t>2008S1 prices including taxes adjusted for inflation</t>
  </si>
  <si>
    <t>2008S1 prices excluding taxes adjusted for inflation</t>
  </si>
  <si>
    <t>Share of taxes (%)</t>
  </si>
  <si>
    <t>Share of VAT (%)</t>
  </si>
  <si>
    <t>Share of other taxes and levies (%)</t>
  </si>
  <si>
    <t>ZW</t>
  </si>
  <si>
    <t>2020S1</t>
  </si>
  <si>
    <t>national prices</t>
  </si>
  <si>
    <t>prices in national currency impact</t>
  </si>
  <si>
    <t>2021S1</t>
  </si>
  <si>
    <t>EU</t>
  </si>
  <si>
    <t>: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</si>
  <si>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</si>
  <si>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</si>
  <si>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</si>
  <si>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</si>
  <si>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</si>
  <si>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</si>
  <si>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</si>
  <si>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</si>
  <si>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</si>
  <si>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</si>
  <si>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</si>
  <si>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</si>
  <si>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LV</t>
  </si>
  <si>
    <t>LT</t>
  </si>
  <si>
    <t>LU</t>
  </si>
  <si>
    <t>HU</t>
  </si>
  <si>
    <t>NL</t>
  </si>
  <si>
    <t>AT</t>
  </si>
  <si>
    <t>PL</t>
  </si>
  <si>
    <t>PT</t>
  </si>
  <si>
    <t>RO</t>
  </si>
  <si>
    <t>SI</t>
  </si>
  <si>
    <t>SK</t>
  </si>
  <si>
    <t>SE</t>
  </si>
  <si>
    <t>Map 1</t>
  </si>
  <si>
    <t>2021S2</t>
  </si>
  <si>
    <t>Türkiye</t>
  </si>
  <si>
    <t>2022S1</t>
  </si>
  <si>
    <t>(€ per kWh)</t>
  </si>
  <si>
    <t>second</t>
  </si>
  <si>
    <t>This file includes results of the last collection exercise for natural gas Prices, for reference year 2022, second semester.</t>
  </si>
  <si>
    <t>2022S2</t>
  </si>
  <si>
    <t>prices including non-recoverable taxes</t>
  </si>
  <si>
    <t>Natural gas prices, second semester of 2021-2023</t>
  </si>
  <si>
    <t>Natural gas prices for household consumers, second half 2023</t>
  </si>
  <si>
    <t>Development of natural gas prices for household consumers, EU, 2008-2023</t>
  </si>
  <si>
    <t>Share of taxes and levies paid by household consumers for natural gas, second half 2023</t>
  </si>
  <si>
    <t>Change in natural gas prices for household consumers compared with previous year, same semester, second half 2023</t>
  </si>
  <si>
    <t>Natural gas prices for non-household consumers, second half 2023</t>
  </si>
  <si>
    <t>Development of natural gas prices for non-household consumers, EU, 2008-2023</t>
  </si>
  <si>
    <t>Share of taxes and levies paid by non-household consumers for natural gas, second half 2023</t>
  </si>
  <si>
    <t>Change in natural gas prices for non-household consumers compared with previous year, same semester, second half 2023</t>
  </si>
  <si>
    <t>https://ec.europa.eu/eurostat/databrowser/view/nrg_pc_202/default/table?lang=en</t>
  </si>
  <si>
    <t>https://ec.europa.eu/eurostat/databrowser/view/nrg_pc_203/default/table?lang=en</t>
  </si>
  <si>
    <t>April 2024</t>
  </si>
  <si>
    <t>Table 1: Natural gas prices, second semester of 2021-2023</t>
  </si>
  <si>
    <t>2023S2</t>
  </si>
  <si>
    <t>0.0475e</t>
  </si>
  <si>
    <t>0.1265d</t>
  </si>
  <si>
    <t>0.0437e</t>
  </si>
  <si>
    <t>0.1478d</t>
  </si>
  <si>
    <t>2023S1</t>
  </si>
  <si>
    <t>BA</t>
  </si>
  <si>
    <t>MK</t>
  </si>
  <si>
    <t>RS</t>
  </si>
  <si>
    <t>TR</t>
  </si>
  <si>
    <t>MT</t>
  </si>
  <si>
    <t>AL</t>
  </si>
  <si>
    <t>ME</t>
  </si>
  <si>
    <t>FI</t>
  </si>
  <si>
    <t>CY</t>
  </si>
  <si>
    <r>
      <t xml:space="preserve">For questions or comments with respect to data in this file,
please contact </t>
    </r>
    <r>
      <rPr>
        <sz val="10"/>
        <color indexed="8"/>
        <rFont val="Arial"/>
        <family val="2"/>
      </rPr>
      <t>Aikaterini Kyriaki (Aikaterini.KYRIAKI@ec.europa.eu) and/or Tena Gnjatovic (Tena.GNJATOVIC@ec.europa.eu).</t>
    </r>
  </si>
  <si>
    <r>
      <t>Source:</t>
    </r>
    <r>
      <rPr>
        <sz val="10"/>
        <color theme="1"/>
        <rFont val="Arial"/>
        <family val="2"/>
      </rPr>
      <t xml:space="preserve"> Eurostat (online data codes: nrg_pc_202 and nrg_pc_203)</t>
    </r>
  </si>
  <si>
    <t>Croatia (¹)</t>
  </si>
  <si>
    <t>Figure 1: Natural gas prices for household consumers, second half 2023</t>
  </si>
  <si>
    <r>
      <t>Source:</t>
    </r>
    <r>
      <rPr>
        <sz val="12"/>
        <color theme="1"/>
        <rFont val="Arial"/>
        <family val="2"/>
      </rPr>
      <t xml:space="preserve"> Eurostat (online data codes: nrg_pc_202)</t>
    </r>
  </si>
  <si>
    <t>Figure 2: Development of natural gas prices for household consumers, EU, 2008-2023</t>
  </si>
  <si>
    <t>Figure 3: Share of taxes and levies paid by household consumers for natural gas, second half 2023</t>
  </si>
  <si>
    <t>(*) Romania not included, due to different methodology in 2022.</t>
  </si>
  <si>
    <t>Figure 4: Change in natural gas prices for household consumers compared with previous year, same semester, second half 2023(*)</t>
  </si>
  <si>
    <t>(¹) Croatia in euro (€) for 2022, for comparison purposes.</t>
  </si>
  <si>
    <t>Figure 5: Natural gas prices for non-household consumers, second half 2023</t>
  </si>
  <si>
    <r>
      <t>Source:</t>
    </r>
    <r>
      <rPr>
        <sz val="12"/>
        <color theme="1"/>
        <rFont val="Arial"/>
        <family val="2"/>
      </rPr>
      <t xml:space="preserve"> Eurostat (online data codes: nrg_pc_203)</t>
    </r>
  </si>
  <si>
    <t>Figure 6; Development of natural gas prices for non-household consumers, EU, 2008-2023</t>
  </si>
  <si>
    <t>Figure 7: Share of taxes and levies paid by non-household consumers for natural gas, second half 2023</t>
  </si>
  <si>
    <t>Figure 8: Change in natural gas prices for non-household consumers compared with previous year, same semester, second half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</si>
</sst>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"/>
    <numFmt numFmtId="165" formatCode="#,##0.0"/>
    <numFmt numFmtId="166" formatCode="#,##0.0_i"/>
    <numFmt numFmtId="167" formatCode="#,##0.0000_i"/>
    <numFmt numFmtId="168" formatCode="0.0000"/>
    <numFmt numFmtId="169" formatCode="0.0"/>
    <numFmt numFmtId="170" formatCode="0.000"/>
    <numFmt numFmtId="171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3" fillId="0" borderId="0">
      <alignment/>
      <protection/>
    </xf>
    <xf numFmtId="166" fontId="2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1" fillId="3" borderId="1" xfId="0" applyNumberFormat="1" applyFont="1" applyFill="1" applyBorder="1" applyAlignment="1">
      <alignment/>
    </xf>
    <xf numFmtId="0" fontId="5" fillId="4" borderId="0" xfId="21" applyFont="1" applyFill="1" applyBorder="1" applyAlignment="1" applyProtection="1">
      <alignment vertical="center"/>
      <protection/>
    </xf>
    <xf numFmtId="0" fontId="3" fillId="0" borderId="0" xfId="22" applyFont="1">
      <alignment/>
      <protection/>
    </xf>
    <xf numFmtId="0" fontId="6" fillId="5" borderId="0" xfId="21" applyFont="1" applyFill="1" applyBorder="1" applyAlignment="1">
      <alignment vertical="center"/>
      <protection/>
    </xf>
    <xf numFmtId="0" fontId="6" fillId="5" borderId="0" xfId="22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vertical="center"/>
      <protection/>
    </xf>
    <xf numFmtId="0" fontId="7" fillId="5" borderId="0" xfId="21" applyFont="1" applyFill="1" applyBorder="1" applyAlignment="1">
      <alignment vertical="center"/>
      <protection/>
    </xf>
    <xf numFmtId="0" fontId="7" fillId="5" borderId="0" xfId="21" applyFont="1" applyFill="1" applyBorder="1" applyAlignment="1">
      <alignment horizontal="centerContinuous" vertical="center"/>
      <protection/>
    </xf>
    <xf numFmtId="0" fontId="6" fillId="5" borderId="0" xfId="21" applyFont="1" applyFill="1" applyBorder="1" applyAlignment="1">
      <alignment horizontal="centerContinuous" vertical="center"/>
      <protection/>
    </xf>
    <xf numFmtId="0" fontId="7" fillId="5" borderId="0" xfId="22" applyFont="1" applyFill="1" applyBorder="1" applyAlignment="1">
      <alignment horizontal="center" vertical="center"/>
      <protection/>
    </xf>
    <xf numFmtId="0" fontId="6" fillId="5" borderId="0" xfId="22" applyFont="1" applyFill="1" applyBorder="1" applyAlignment="1">
      <alignment horizontal="left" vertical="center"/>
      <protection/>
    </xf>
    <xf numFmtId="0" fontId="6" fillId="4" borderId="0" xfId="22" applyFont="1" applyFill="1" applyBorder="1" applyAlignment="1">
      <alignment vertical="center"/>
      <protection/>
    </xf>
    <xf numFmtId="49" fontId="6" fillId="5" borderId="0" xfId="22" applyNumberFormat="1" applyFont="1" applyFill="1" applyBorder="1" applyAlignment="1">
      <alignment vertical="center"/>
      <protection/>
    </xf>
    <xf numFmtId="49" fontId="6" fillId="5" borderId="0" xfId="22" applyNumberFormat="1" applyFont="1" applyFill="1" applyBorder="1" applyAlignment="1">
      <alignment horizontal="right" vertical="center"/>
      <protection/>
    </xf>
    <xf numFmtId="0" fontId="9" fillId="5" borderId="0" xfId="26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0" fontId="5" fillId="6" borderId="0" xfId="0" applyFont="1" applyFill="1"/>
    <xf numFmtId="0" fontId="3" fillId="0" borderId="0" xfId="0" applyFont="1"/>
    <xf numFmtId="0" fontId="5" fillId="0" borderId="0" xfId="0" applyFont="1" applyFill="1" applyBorder="1"/>
    <xf numFmtId="0" fontId="3" fillId="0" borderId="0" xfId="0" applyFont="1" applyFill="1" applyBorder="1"/>
    <xf numFmtId="0" fontId="5" fillId="6" borderId="0" xfId="0" applyFont="1" applyFill="1" applyBorder="1"/>
    <xf numFmtId="0" fontId="10" fillId="7" borderId="2" xfId="0" applyFont="1" applyFill="1" applyBorder="1" applyAlignment="1">
      <alignment horizontal="center"/>
    </xf>
    <xf numFmtId="0" fontId="11" fillId="7" borderId="3" xfId="0" applyNumberFormat="1" applyFont="1" applyFill="1" applyBorder="1" applyAlignment="1">
      <alignment horizontal="center"/>
    </xf>
    <xf numFmtId="0" fontId="11" fillId="7" borderId="4" xfId="0" applyNumberFormat="1" applyFont="1" applyFill="1" applyBorder="1" applyAlignment="1">
      <alignment horizontal="center"/>
    </xf>
    <xf numFmtId="0" fontId="11" fillId="8" borderId="5" xfId="0" applyNumberFormat="1" applyFont="1" applyFill="1" applyBorder="1" applyAlignment="1">
      <alignment horizontal="left"/>
    </xf>
    <xf numFmtId="167" fontId="1" fillId="8" borderId="5" xfId="24" applyNumberFormat="1" applyFont="1" applyFill="1" applyBorder="1" applyAlignment="1">
      <alignment horizontal="right"/>
    </xf>
    <xf numFmtId="167" fontId="1" fillId="8" borderId="6" xfId="24" applyNumberFormat="1" applyFont="1" applyFill="1" applyBorder="1" applyAlignment="1">
      <alignment horizontal="right"/>
    </xf>
    <xf numFmtId="0" fontId="1" fillId="0" borderId="0" xfId="0" applyFont="1" applyFill="1" applyBorder="1"/>
    <xf numFmtId="0" fontId="11" fillId="0" borderId="7" xfId="0" applyNumberFormat="1" applyFont="1" applyFill="1" applyBorder="1" applyAlignment="1">
      <alignment horizontal="left"/>
    </xf>
    <xf numFmtId="167" fontId="1" fillId="0" borderId="7" xfId="24" applyNumberFormat="1" applyFont="1" applyFill="1" applyBorder="1" applyAlignment="1">
      <alignment horizontal="right"/>
    </xf>
    <xf numFmtId="167" fontId="1" fillId="0" borderId="8" xfId="24" applyNumberFormat="1" applyFont="1" applyFill="1" applyBorder="1" applyAlignment="1">
      <alignment horizontal="right"/>
    </xf>
    <xf numFmtId="0" fontId="11" fillId="0" borderId="9" xfId="0" applyNumberFormat="1" applyFont="1" applyFill="1" applyBorder="1" applyAlignment="1">
      <alignment horizontal="left"/>
    </xf>
    <xf numFmtId="167" fontId="1" fillId="0" borderId="9" xfId="24" applyNumberFormat="1" applyFont="1" applyFill="1" applyBorder="1" applyAlignment="1">
      <alignment horizontal="right"/>
    </xf>
    <xf numFmtId="167" fontId="1" fillId="0" borderId="10" xfId="24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 horizontal="left"/>
    </xf>
    <xf numFmtId="167" fontId="1" fillId="0" borderId="11" xfId="24" applyNumberFormat="1" applyFont="1" applyFill="1" applyBorder="1" applyAlignment="1">
      <alignment horizontal="right"/>
    </xf>
    <xf numFmtId="167" fontId="1" fillId="0" borderId="12" xfId="24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left"/>
    </xf>
    <xf numFmtId="167" fontId="1" fillId="0" borderId="13" xfId="24" applyNumberFormat="1" applyFont="1" applyFill="1" applyBorder="1" applyAlignment="1">
      <alignment horizontal="right"/>
    </xf>
    <xf numFmtId="167" fontId="1" fillId="0" borderId="14" xfId="24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167" fontId="1" fillId="0" borderId="5" xfId="24" applyNumberFormat="1" applyFont="1" applyFill="1" applyBorder="1" applyAlignment="1">
      <alignment horizontal="right"/>
    </xf>
    <xf numFmtId="167" fontId="1" fillId="0" borderId="6" xfId="24" applyNumberFormat="1" applyFont="1" applyFill="1" applyBorder="1" applyAlignment="1">
      <alignment horizontal="right"/>
    </xf>
    <xf numFmtId="0" fontId="11" fillId="0" borderId="15" xfId="0" applyNumberFormat="1" applyFont="1" applyFill="1" applyBorder="1" applyAlignment="1">
      <alignment horizontal="left"/>
    </xf>
    <xf numFmtId="167" fontId="1" fillId="0" borderId="15" xfId="24" applyNumberFormat="1" applyFont="1" applyFill="1" applyBorder="1" applyAlignment="1">
      <alignment horizontal="right"/>
    </xf>
    <xf numFmtId="167" fontId="1" fillId="0" borderId="16" xfId="24" applyNumberFormat="1" applyFont="1" applyFill="1" applyBorder="1" applyAlignment="1">
      <alignment horizontal="right"/>
    </xf>
    <xf numFmtId="0" fontId="1" fillId="0" borderId="0" xfId="0" applyFont="1" applyFill="1"/>
    <xf numFmtId="0" fontId="11" fillId="0" borderId="4" xfId="0" applyNumberFormat="1" applyFont="1" applyFill="1" applyBorder="1" applyAlignment="1">
      <alignment horizontal="left"/>
    </xf>
    <xf numFmtId="167" fontId="1" fillId="0" borderId="4" xfId="24" applyNumberFormat="1" applyFont="1" applyFill="1" applyBorder="1" applyAlignment="1">
      <alignment horizontal="right"/>
    </xf>
    <xf numFmtId="167" fontId="1" fillId="0" borderId="17" xfId="24" applyNumberFormat="1" applyFont="1" applyFill="1" applyBorder="1" applyAlignment="1">
      <alignment horizontal="right"/>
    </xf>
    <xf numFmtId="165" fontId="5" fillId="6" borderId="0" xfId="20" applyNumberFormat="1" applyFont="1" applyFill="1" applyBorder="1" applyAlignment="1">
      <alignment horizontal="right" vertical="center"/>
      <protection/>
    </xf>
    <xf numFmtId="165" fontId="1" fillId="0" borderId="0" xfId="20" applyNumberFormat="1" applyFont="1" applyFill="1" applyBorder="1" applyAlignment="1">
      <alignment horizontal="right" vertical="center"/>
      <protection/>
    </xf>
    <xf numFmtId="2" fontId="1" fillId="0" borderId="0" xfId="20" applyNumberFormat="1" applyFont="1" applyFill="1" applyBorder="1" applyAlignment="1">
      <alignment horizontal="left"/>
      <protection/>
    </xf>
    <xf numFmtId="2" fontId="1" fillId="0" borderId="0" xfId="20" applyNumberFormat="1" applyFont="1" applyFill="1" applyBorder="1" applyAlignment="1">
      <alignment horizontal="left" vertical="center"/>
      <protection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Border="1"/>
    <xf numFmtId="0" fontId="5" fillId="0" borderId="0" xfId="0" applyFont="1" applyBorder="1"/>
    <xf numFmtId="0" fontId="1" fillId="0" borderId="0" xfId="0" applyFont="1"/>
    <xf numFmtId="168" fontId="1" fillId="0" borderId="1" xfId="0" applyNumberFormat="1" applyFont="1" applyFill="1" applyBorder="1" applyAlignment="1">
      <alignment/>
    </xf>
    <xf numFmtId="168" fontId="3" fillId="0" borderId="0" xfId="0" applyNumberFormat="1" applyFont="1"/>
    <xf numFmtId="0" fontId="1" fillId="3" borderId="1" xfId="0" applyNumberFormat="1" applyFont="1" applyFill="1" applyBorder="1" applyAlignment="1">
      <alignment wrapText="1"/>
    </xf>
    <xf numFmtId="0" fontId="1" fillId="3" borderId="18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0" fontId="3" fillId="0" borderId="18" xfId="0" applyFont="1" applyBorder="1"/>
    <xf numFmtId="2" fontId="3" fillId="0" borderId="18" xfId="0" applyNumberFormat="1" applyFont="1" applyBorder="1"/>
    <xf numFmtId="168" fontId="3" fillId="0" borderId="18" xfId="0" applyNumberFormat="1" applyFont="1" applyBorder="1"/>
    <xf numFmtId="2" fontId="1" fillId="0" borderId="18" xfId="0" applyNumberFormat="1" applyFont="1" applyBorder="1"/>
    <xf numFmtId="168" fontId="1" fillId="0" borderId="18" xfId="0" applyNumberFormat="1" applyFont="1" applyBorder="1"/>
    <xf numFmtId="4" fontId="1" fillId="0" borderId="18" xfId="0" applyNumberFormat="1" applyFont="1" applyBorder="1"/>
    <xf numFmtId="0" fontId="1" fillId="3" borderId="0" xfId="0" applyNumberFormat="1" applyFont="1" applyFill="1" applyBorder="1" applyAlignment="1">
      <alignment/>
    </xf>
    <xf numFmtId="2" fontId="3" fillId="0" borderId="0" xfId="15" applyNumberFormat="1" applyFont="1"/>
    <xf numFmtId="169" fontId="5" fillId="0" borderId="0" xfId="0" applyNumberFormat="1" applyFont="1"/>
    <xf numFmtId="169" fontId="3" fillId="0" borderId="0" xfId="0" applyNumberFormat="1" applyFont="1"/>
    <xf numFmtId="164" fontId="1" fillId="0" borderId="1" xfId="0" applyNumberFormat="1" applyFont="1" applyFill="1" applyBorder="1" applyAlignment="1">
      <alignment/>
    </xf>
    <xf numFmtId="169" fontId="3" fillId="0" borderId="0" xfId="15" applyNumberFormat="1" applyFont="1"/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69" fontId="1" fillId="0" borderId="1" xfId="0" applyNumberFormat="1" applyFont="1" applyFill="1" applyBorder="1" applyAlignment="1">
      <alignment/>
    </xf>
    <xf numFmtId="4" fontId="3" fillId="0" borderId="0" xfId="0" applyNumberFormat="1" applyFont="1"/>
    <xf numFmtId="9" fontId="3" fillId="0" borderId="0" xfId="15" applyFont="1"/>
    <xf numFmtId="0" fontId="13" fillId="0" borderId="0" xfId="0" applyFont="1" applyAlignment="1">
      <alignment/>
    </xf>
    <xf numFmtId="171" fontId="12" fillId="0" borderId="0" xfId="15" applyNumberFormat="1" applyFont="1" applyAlignment="1">
      <alignment/>
    </xf>
    <xf numFmtId="170" fontId="3" fillId="0" borderId="0" xfId="0" applyNumberFormat="1" applyFont="1"/>
    <xf numFmtId="0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1" xfId="0" applyFont="1" applyBorder="1"/>
    <xf numFmtId="164" fontId="1" fillId="0" borderId="19" xfId="0" applyNumberFormat="1" applyFont="1" applyFill="1" applyBorder="1" applyAlignment="1">
      <alignment/>
    </xf>
    <xf numFmtId="0" fontId="1" fillId="3" borderId="20" xfId="0" applyNumberFormat="1" applyFont="1" applyFill="1" applyBorder="1" applyAlignment="1">
      <alignment/>
    </xf>
    <xf numFmtId="0" fontId="6" fillId="5" borderId="0" xfId="22" applyFont="1" applyFill="1" applyAlignment="1">
      <alignment horizontal="center" vertical="center" wrapText="1"/>
      <protection/>
    </xf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  <cellStyle name="Hyperlink" xfId="2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household consumers,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1'!$G$5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1'!$D$6:$D$41</c:f>
              <c:strCache/>
            </c:strRef>
          </c:cat>
          <c:val>
            <c:numRef>
              <c:f>'Figure 1'!$G$6:$G$41</c:f>
              <c:numCache/>
            </c:numRef>
          </c:val>
        </c:ser>
        <c:ser>
          <c:idx val="1"/>
          <c:order val="1"/>
          <c:tx>
            <c:strRef>
              <c:f>'Figure 1'!$H$5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1'!$D$6:$D$41</c:f>
              <c:strCache/>
            </c:strRef>
          </c:cat>
          <c:val>
            <c:numRef>
              <c:f>'Figure 1'!$H$6:$H$41</c:f>
              <c:numCache/>
            </c:numRef>
          </c:val>
        </c:ser>
        <c:ser>
          <c:idx val="2"/>
          <c:order val="2"/>
          <c:tx>
            <c:strRef>
              <c:f>'Figure 1'!$I$5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1'!$D$6:$D$41</c:f>
              <c:strCache/>
            </c:strRef>
          </c:cat>
          <c:val>
            <c:numRef>
              <c:f>'Figure 1'!$I$6:$I$41</c:f>
              <c:numCache/>
            </c:numRef>
          </c:val>
        </c:ser>
        <c:overlap val="100"/>
        <c:gapWidth val="75"/>
        <c:axId val="60326996"/>
        <c:axId val="6072053"/>
      </c:barChart>
      <c:catAx>
        <c:axId val="603269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2053"/>
        <c:crosses val="autoZero"/>
        <c:auto val="1"/>
        <c:lblOffset val="100"/>
        <c:noMultiLvlLbl val="0"/>
      </c:catAx>
      <c:valAx>
        <c:axId val="6072053"/>
        <c:scaling>
          <c:orientation val="minMax"/>
          <c:min val="-0.05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6032699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6"/>
          <c:y val="0.8455"/>
          <c:w val="0.32775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household consumers, EU, 2008-2023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75"/>
          <c:w val="0.97075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prices including taxes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2'!$C$6:$C$37</c:f>
              <c:numCache/>
            </c:numRef>
          </c:val>
          <c:smooth val="0"/>
        </c:ser>
        <c:ser>
          <c:idx val="1"/>
          <c:order val="1"/>
          <c:tx>
            <c:strRef>
              <c:f>'Figure 2'!$I$5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2'!$I$6:$I$37</c:f>
              <c:numCache/>
            </c:numRef>
          </c:val>
          <c:smooth val="0"/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2'!$E$6:$E$37</c:f>
              <c:numCache/>
            </c:numRef>
          </c:val>
          <c:smooth val="0"/>
        </c:ser>
        <c:ser>
          <c:idx val="3"/>
          <c:order val="3"/>
          <c:tx>
            <c:strRef>
              <c:f>'Figure 2'!$J$5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2'!$J$6:$J$37</c:f>
              <c:numCache/>
            </c:numRef>
          </c:val>
          <c:smooth val="0"/>
        </c:ser>
        <c:marker val="1"/>
        <c:axId val="54648478"/>
        <c:axId val="22074255"/>
      </c:lineChart>
      <c:catAx>
        <c:axId val="546484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4255"/>
        <c:crosses val="autoZero"/>
        <c:auto val="1"/>
        <c:lblOffset val="100"/>
        <c:noMultiLvlLbl val="0"/>
      </c:catAx>
      <c:valAx>
        <c:axId val="22074255"/>
        <c:scaling>
          <c:orientation val="minMax"/>
          <c:max val="0.1200000000000000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crossAx val="5464847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4"/>
          <c:y val="0.80825"/>
          <c:w val="0.77175"/>
          <c:h val="0.066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household consumers for natural gas,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5"/>
          <c:w val="0.97075"/>
          <c:h val="0.6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3'!$H$5</c:f>
              <c:strCache>
                <c:ptCount val="1"/>
                <c:pt idx="0">
                  <c:v>Share of other taxes and levies (%)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3'!$C$6:$C$41</c:f>
              <c:strCache/>
            </c:strRef>
          </c:cat>
          <c:val>
            <c:numRef>
              <c:f>'Figure 3'!$H$6:$H$41</c:f>
              <c:numCache/>
            </c:numRef>
          </c:val>
        </c:ser>
        <c:ser>
          <c:idx val="1"/>
          <c:order val="1"/>
          <c:tx>
            <c:strRef>
              <c:f>'Figure 3'!$I$5</c:f>
              <c:strCache>
                <c:ptCount val="1"/>
                <c:pt idx="0">
                  <c:v>Share of VAT 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3'!$C$6:$C$41</c:f>
              <c:strCache/>
            </c:strRef>
          </c:cat>
          <c:val>
            <c:numRef>
              <c:f>'Figure 3'!$I$6:$I$41</c:f>
              <c:numCache/>
            </c:numRef>
          </c:val>
        </c:ser>
        <c:overlap val="100"/>
        <c:gapWidth val="75"/>
        <c:axId val="64450568"/>
        <c:axId val="43184201"/>
      </c:barChart>
      <c:catAx>
        <c:axId val="644505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4201"/>
        <c:crosses val="autoZero"/>
        <c:auto val="1"/>
        <c:lblOffset val="100"/>
        <c:noMultiLvlLbl val="0"/>
      </c:catAx>
      <c:valAx>
        <c:axId val="43184201"/>
        <c:scaling>
          <c:orientation val="minMax"/>
          <c:max val="5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445056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375"/>
          <c:y val="0.8455"/>
          <c:w val="0.4837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household consumers compared with previous year, same semester, second half 2023(*)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4"/>
          <c:y val="0.13225"/>
          <c:w val="0.78625"/>
          <c:h val="0.7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4'!$E$4</c:f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4'!$B$6:$B$36</c:f>
              <c:strCache/>
            </c:strRef>
          </c:cat>
          <c:val>
            <c:numRef>
              <c:f>'Figure 4'!$E$6:$E$36</c:f>
              <c:numCache/>
            </c:numRef>
          </c:val>
        </c:ser>
        <c:overlap val="100"/>
        <c:gapWidth val="75"/>
        <c:axId val="53113490"/>
        <c:axId val="8259363"/>
      </c:barChart>
      <c:catAx>
        <c:axId val="531134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259363"/>
        <c:crossesAt val="-45"/>
        <c:auto val="1"/>
        <c:lblOffset val="100"/>
        <c:noMultiLvlLbl val="0"/>
      </c:catAx>
      <c:valAx>
        <c:axId val="8259363"/>
        <c:scaling>
          <c:orientation val="minMax"/>
          <c:max val="75"/>
          <c:min val="-4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3113490"/>
        <c:crosses val="max"/>
        <c:crossBetween val="between"/>
        <c:dispUnits/>
        <c:majorUnit val="1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non-household consumers,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5'!$F$5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5'!$D$6:$D$42</c:f>
              <c:strCache/>
            </c:strRef>
          </c:cat>
          <c:val>
            <c:numRef>
              <c:f>'Figure 5'!$F$6:$F$42</c:f>
              <c:numCache/>
            </c:numRef>
          </c:val>
        </c:ser>
        <c:ser>
          <c:idx val="1"/>
          <c:order val="1"/>
          <c:tx>
            <c:strRef>
              <c:f>'Figure 5'!$G$5</c:f>
              <c:strCache>
                <c:ptCount val="1"/>
                <c:pt idx="0">
                  <c:v>Non-recoverable 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5'!$D$6:$D$42</c:f>
              <c:strCache/>
            </c:strRef>
          </c:cat>
          <c:val>
            <c:numRef>
              <c:f>'Figure 5'!$G$6:$G$42</c:f>
              <c:numCache/>
            </c:numRef>
          </c:val>
        </c:ser>
        <c:overlap val="100"/>
        <c:gapWidth val="75"/>
        <c:axId val="7225404"/>
        <c:axId val="65028637"/>
      </c:barChart>
      <c:catAx>
        <c:axId val="72254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8637"/>
        <c:crosses val="autoZero"/>
        <c:auto val="1"/>
        <c:lblOffset val="100"/>
        <c:noMultiLvlLbl val="0"/>
      </c:catAx>
      <c:valAx>
        <c:axId val="650286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72254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425"/>
          <c:y val="0.8455"/>
          <c:w val="0.45175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non-household consumers, EU, 2008-2023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075"/>
          <c:h val="0.609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prices including non-recoverable taxes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6'!$C$6:$C$37</c:f>
              <c:numCache/>
            </c:numRef>
          </c:val>
          <c:smooth val="0"/>
        </c:ser>
        <c:ser>
          <c:idx val="1"/>
          <c:order val="1"/>
          <c:tx>
            <c:strRef>
              <c:f>'Figure 6'!$I$5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6'!$I$6:$I$37</c:f>
              <c:numCache/>
            </c:numRef>
          </c:val>
          <c:smooth val="0"/>
        </c:ser>
        <c:ser>
          <c:idx val="2"/>
          <c:order val="2"/>
          <c:tx>
            <c:strRef>
              <c:f>'Figure 6'!$E$5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6'!$E$6:$E$37</c:f>
              <c:numCache/>
            </c:numRef>
          </c:val>
          <c:smooth val="0"/>
        </c:ser>
        <c:ser>
          <c:idx val="3"/>
          <c:order val="3"/>
          <c:tx>
            <c:strRef>
              <c:f>'Figure 6'!$J$5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6'!$J$6:$J$37</c:f>
              <c:numCache/>
            </c:numRef>
          </c:val>
          <c:smooth val="0"/>
        </c:ser>
        <c:marker val="1"/>
        <c:axId val="48386822"/>
        <c:axId val="32828215"/>
      </c:lineChart>
      <c:catAx>
        <c:axId val="483868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8215"/>
        <c:crosses val="autoZero"/>
        <c:auto val="1"/>
        <c:lblOffset val="100"/>
        <c:noMultiLvlLbl val="0"/>
      </c:catAx>
      <c:valAx>
        <c:axId val="3282821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crossAx val="4838682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4"/>
          <c:y val="0.8065"/>
          <c:w val="0.714"/>
          <c:h val="0.06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non-household consumers for natural gas,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"/>
          <c:w val="0.97075"/>
          <c:h val="0.717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7'!$B$6:$B$42</c:f>
              <c:strCache/>
            </c:strRef>
          </c:cat>
          <c:val>
            <c:numRef>
              <c:f>'Figure 7'!$E$6:$E$42</c:f>
              <c:numCache/>
            </c:numRef>
          </c:val>
        </c:ser>
        <c:overlap val="100"/>
        <c:gapWidth val="75"/>
        <c:axId val="27018480"/>
        <c:axId val="41839729"/>
      </c:barChart>
      <c:catAx>
        <c:axId val="270184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39729"/>
        <c:crosses val="autoZero"/>
        <c:auto val="1"/>
        <c:lblOffset val="100"/>
        <c:noMultiLvlLbl val="0"/>
      </c:catAx>
      <c:valAx>
        <c:axId val="41839729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701848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non-household consumers compared with previous year, same semester,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925"/>
          <c:y val="0.10275"/>
          <c:w val="0.793"/>
          <c:h val="0.76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8'!$E$5</c:f>
              <c:strCache>
                <c:ptCount val="1"/>
                <c:pt idx="0">
                  <c:v>prices in national currency impact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8'!$B$6:$B$38</c:f>
              <c:strCache/>
            </c:strRef>
          </c:cat>
          <c:val>
            <c:numRef>
              <c:f>'Figure 8'!$E$6:$E$38</c:f>
              <c:numCache/>
            </c:numRef>
          </c:val>
        </c:ser>
        <c:overlap val="100"/>
        <c:gapWidth val="75"/>
        <c:axId val="41013242"/>
        <c:axId val="33574859"/>
      </c:barChart>
      <c:catAx>
        <c:axId val="4101324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574859"/>
        <c:crossesAt val="-65"/>
        <c:auto val="1"/>
        <c:lblOffset val="100"/>
        <c:noMultiLvlLbl val="0"/>
      </c:catAx>
      <c:valAx>
        <c:axId val="33574859"/>
        <c:scaling>
          <c:orientation val="minMax"/>
          <c:max val="55"/>
          <c:min val="-6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1013242"/>
        <c:crosses val="max"/>
        <c:crossBetween val="between"/>
        <c:dispUnits/>
        <c:majorUnit val="5"/>
        <c:min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219075"/>
          <a:ext cx="3495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152400</xdr:rowOff>
    </xdr:from>
    <xdr:to>
      <xdr:col>25</xdr:col>
      <xdr:colOff>238125</xdr:colOff>
      <xdr:row>42</xdr:row>
      <xdr:rowOff>76200</xdr:rowOff>
    </xdr:to>
    <xdr:graphicFrame macro="">
      <xdr:nvGraphicFramePr>
        <xdr:cNvPr id="2" name="Chart 1"/>
        <xdr:cNvGraphicFramePr/>
      </xdr:nvGraphicFramePr>
      <xdr:xfrm>
        <a:off x="5819775" y="609600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</xdr:row>
      <xdr:rowOff>152400</xdr:rowOff>
    </xdr:from>
    <xdr:to>
      <xdr:col>30</xdr:col>
      <xdr:colOff>238125</xdr:colOff>
      <xdr:row>49</xdr:row>
      <xdr:rowOff>142875</xdr:rowOff>
    </xdr:to>
    <xdr:graphicFrame macro="">
      <xdr:nvGraphicFramePr>
        <xdr:cNvPr id="3" name="Chart 2"/>
        <xdr:cNvGraphicFramePr/>
      </xdr:nvGraphicFramePr>
      <xdr:xfrm>
        <a:off x="7448550" y="609600"/>
        <a:ext cx="1136332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3</xdr:row>
      <xdr:rowOff>152400</xdr:rowOff>
    </xdr:from>
    <xdr:to>
      <xdr:col>24</xdr:col>
      <xdr:colOff>9525</xdr:colOff>
      <xdr:row>48</xdr:row>
      <xdr:rowOff>28575</xdr:rowOff>
    </xdr:to>
    <xdr:graphicFrame macro="">
      <xdr:nvGraphicFramePr>
        <xdr:cNvPr id="2" name="Chart 1"/>
        <xdr:cNvGraphicFramePr/>
      </xdr:nvGraphicFramePr>
      <xdr:xfrm>
        <a:off x="4819650" y="609600"/>
        <a:ext cx="105441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04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Romania not included, due to different methodology in 2022.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Croatia in euro (€) for 2022, for comparison purposes.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3</xdr:row>
      <xdr:rowOff>95250</xdr:rowOff>
    </xdr:from>
    <xdr:to>
      <xdr:col>27</xdr:col>
      <xdr:colOff>523875</xdr:colOff>
      <xdr:row>62</xdr:row>
      <xdr:rowOff>28575</xdr:rowOff>
    </xdr:to>
    <xdr:graphicFrame macro="">
      <xdr:nvGraphicFramePr>
        <xdr:cNvPr id="2" name="Chart 1"/>
        <xdr:cNvGraphicFramePr/>
      </xdr:nvGraphicFramePr>
      <xdr:xfrm>
        <a:off x="4762500" y="552450"/>
        <a:ext cx="12477750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4</xdr:row>
      <xdr:rowOff>28575</xdr:rowOff>
    </xdr:from>
    <xdr:to>
      <xdr:col>26</xdr:col>
      <xdr:colOff>228600</xdr:colOff>
      <xdr:row>42</xdr:row>
      <xdr:rowOff>123825</xdr:rowOff>
    </xdr:to>
    <xdr:graphicFrame macro="">
      <xdr:nvGraphicFramePr>
        <xdr:cNvPr id="3" name="Chart 2"/>
        <xdr:cNvGraphicFramePr/>
      </xdr:nvGraphicFramePr>
      <xdr:xfrm>
        <a:off x="5562600" y="638175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791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4</xdr:row>
      <xdr:rowOff>0</xdr:rowOff>
    </xdr:from>
    <xdr:to>
      <xdr:col>28</xdr:col>
      <xdr:colOff>609600</xdr:colOff>
      <xdr:row>50</xdr:row>
      <xdr:rowOff>114300</xdr:rowOff>
    </xdr:to>
    <xdr:graphicFrame macro="">
      <xdr:nvGraphicFramePr>
        <xdr:cNvPr id="4" name="Chart 3"/>
        <xdr:cNvGraphicFramePr/>
      </xdr:nvGraphicFramePr>
      <xdr:xfrm>
        <a:off x="7429500" y="609600"/>
        <a:ext cx="105156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4</xdr:row>
      <xdr:rowOff>0</xdr:rowOff>
    </xdr:from>
    <xdr:to>
      <xdr:col>26</xdr:col>
      <xdr:colOff>171450</xdr:colOff>
      <xdr:row>46</xdr:row>
      <xdr:rowOff>9525</xdr:rowOff>
    </xdr:to>
    <xdr:graphicFrame macro="">
      <xdr:nvGraphicFramePr>
        <xdr:cNvPr id="3" name="Chart 2"/>
        <xdr:cNvGraphicFramePr/>
      </xdr:nvGraphicFramePr>
      <xdr:xfrm>
        <a:off x="5562600" y="609600"/>
        <a:ext cx="1008697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7353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Romania not included, due to different methodology in 2022.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Croatia in euro (€) for 2022, for comparison purposes.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95250</xdr:rowOff>
    </xdr:from>
    <xdr:to>
      <xdr:col>25</xdr:col>
      <xdr:colOff>561975</xdr:colOff>
      <xdr:row>58</xdr:row>
      <xdr:rowOff>57150</xdr:rowOff>
    </xdr:to>
    <xdr:graphicFrame macro="">
      <xdr:nvGraphicFramePr>
        <xdr:cNvPr id="4" name="Chart 3"/>
        <xdr:cNvGraphicFramePr/>
      </xdr:nvGraphicFramePr>
      <xdr:xfrm>
        <a:off x="4867275" y="704850"/>
        <a:ext cx="12325350" cy="819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pc_202/default/table?lang=en" TargetMode="External" /><Relationship Id="rId2" Type="http://schemas.openxmlformats.org/officeDocument/2006/relationships/hyperlink" Target="https://ec.europa.eu/eurostat/databrowser/view/nrg_pc_203/default/table?lang=e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 topLeftCell="A1"/>
  </sheetViews>
  <sheetFormatPr defaultColWidth="9.28125" defaultRowHeight="15"/>
  <cols>
    <col min="1" max="3" width="9.28125" style="5" customWidth="1"/>
    <col min="4" max="4" width="11.7109375" style="5" bestFit="1" customWidth="1"/>
    <col min="5" max="14" width="9.28125" style="5" customWidth="1"/>
    <col min="15" max="16384" width="9.28125" style="5" customWidth="1"/>
  </cols>
  <sheetData>
    <row r="1" spans="1:9" ht="17.25" customHeight="1">
      <c r="A1" s="2">
        <v>2023</v>
      </c>
      <c r="B1" s="3"/>
      <c r="C1" s="4"/>
      <c r="D1" s="4"/>
      <c r="E1" s="4"/>
      <c r="F1" s="4"/>
      <c r="G1" s="4"/>
      <c r="H1" s="4"/>
      <c r="I1" s="4"/>
    </row>
    <row r="2" spans="1:9" ht="17.25" customHeight="1">
      <c r="A2" s="6" t="s">
        <v>144</v>
      </c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6">
        <v>2</v>
      </c>
      <c r="B3" s="4"/>
      <c r="C3" s="7"/>
      <c r="D3" s="4"/>
      <c r="E3" s="8"/>
      <c r="F3" s="9"/>
      <c r="G3" s="9"/>
      <c r="H3" s="9"/>
      <c r="I3" s="9"/>
    </row>
    <row r="4" spans="1:9" ht="17.25" customHeight="1">
      <c r="A4" s="4"/>
      <c r="B4" s="4"/>
      <c r="C4" s="4"/>
      <c r="D4" s="4"/>
      <c r="E4" s="4"/>
      <c r="F4" s="4"/>
      <c r="G4" s="4"/>
      <c r="H4" s="4"/>
      <c r="I4" s="4"/>
    </row>
    <row r="5" spans="1:9" ht="45.75" customHeight="1">
      <c r="A5" s="4"/>
      <c r="B5" s="7" t="s">
        <v>70</v>
      </c>
      <c r="C5" s="4"/>
      <c r="D5" s="4"/>
      <c r="E5" s="10"/>
      <c r="F5" s="4"/>
      <c r="G5" s="4"/>
      <c r="H5" s="4"/>
      <c r="I5" s="4"/>
    </row>
    <row r="6" ht="17.25" customHeight="1">
      <c r="A6" s="5" t="s">
        <v>145</v>
      </c>
    </row>
    <row r="7" ht="17.25" customHeight="1"/>
    <row r="8" spans="1:9" ht="17.25" customHeight="1">
      <c r="A8" s="11" t="s">
        <v>32</v>
      </c>
      <c r="B8" s="11"/>
      <c r="C8" s="11"/>
      <c r="D8" s="11"/>
      <c r="E8" s="11"/>
      <c r="F8" s="11"/>
      <c r="G8" s="11"/>
      <c r="H8" s="11"/>
      <c r="I8" s="11"/>
    </row>
    <row r="9" spans="1:9" ht="17.2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5" ht="17.25" customHeight="1">
      <c r="A10" s="5" t="s">
        <v>84</v>
      </c>
      <c r="B10" s="5" t="s">
        <v>148</v>
      </c>
      <c r="E10" s="12"/>
    </row>
    <row r="11" spans="1:2" ht="17.25" customHeight="1">
      <c r="A11" s="5" t="s">
        <v>85</v>
      </c>
      <c r="B11" s="5" t="s">
        <v>149</v>
      </c>
    </row>
    <row r="12" spans="1:2" ht="17.25" customHeight="1">
      <c r="A12" s="5" t="s">
        <v>86</v>
      </c>
      <c r="B12" s="5" t="s">
        <v>150</v>
      </c>
    </row>
    <row r="13" spans="1:2" ht="17.25" customHeight="1">
      <c r="A13" s="5" t="s">
        <v>87</v>
      </c>
      <c r="B13" s="5" t="s">
        <v>151</v>
      </c>
    </row>
    <row r="14" spans="1:2" ht="17.25" customHeight="1">
      <c r="A14" s="5" t="s">
        <v>88</v>
      </c>
      <c r="B14" s="5" t="s">
        <v>152</v>
      </c>
    </row>
    <row r="15" spans="1:2" ht="17.25" customHeight="1">
      <c r="A15" s="5" t="s">
        <v>139</v>
      </c>
      <c r="B15" s="5" t="s">
        <v>149</v>
      </c>
    </row>
    <row r="16" spans="1:2" ht="17.25" customHeight="1">
      <c r="A16" s="5" t="s">
        <v>89</v>
      </c>
      <c r="B16" s="5" t="s">
        <v>153</v>
      </c>
    </row>
    <row r="17" spans="1:2" ht="17.25" customHeight="1">
      <c r="A17" s="5" t="s">
        <v>90</v>
      </c>
      <c r="B17" s="5" t="s">
        <v>154</v>
      </c>
    </row>
    <row r="18" spans="1:2" ht="17.25" customHeight="1">
      <c r="A18" s="5" t="s">
        <v>91</v>
      </c>
      <c r="B18" s="5" t="s">
        <v>155</v>
      </c>
    </row>
    <row r="19" spans="1:2" ht="17.25" customHeight="1">
      <c r="A19" s="5" t="s">
        <v>92</v>
      </c>
      <c r="B19" s="5" t="s">
        <v>156</v>
      </c>
    </row>
    <row r="20" ht="17.25" customHeight="1"/>
    <row r="21" spans="1:4" ht="17.25" customHeight="1">
      <c r="A21" s="5" t="s">
        <v>60</v>
      </c>
      <c r="D21" s="15" t="s">
        <v>157</v>
      </c>
    </row>
    <row r="22" spans="1:4" ht="17.25" customHeight="1">
      <c r="A22" s="5" t="s">
        <v>61</v>
      </c>
      <c r="D22" s="15" t="s">
        <v>158</v>
      </c>
    </row>
    <row r="23" ht="17.25" customHeight="1"/>
    <row r="24" spans="1:9" ht="17.25" customHeight="1">
      <c r="A24" s="92" t="s">
        <v>176</v>
      </c>
      <c r="B24" s="92"/>
      <c r="C24" s="92"/>
      <c r="D24" s="92"/>
      <c r="E24" s="92"/>
      <c r="F24" s="92"/>
      <c r="G24" s="92"/>
      <c r="H24" s="92"/>
      <c r="I24" s="92"/>
    </row>
    <row r="25" spans="1:9" ht="17.25" customHeight="1">
      <c r="A25" s="92"/>
      <c r="B25" s="92"/>
      <c r="C25" s="92"/>
      <c r="D25" s="92"/>
      <c r="E25" s="92"/>
      <c r="F25" s="92"/>
      <c r="G25" s="92"/>
      <c r="H25" s="92"/>
      <c r="I25" s="92"/>
    </row>
    <row r="26" spans="1:9" ht="17.25" customHeight="1">
      <c r="A26" s="92"/>
      <c r="B26" s="92"/>
      <c r="C26" s="92"/>
      <c r="D26" s="92"/>
      <c r="E26" s="92"/>
      <c r="F26" s="92"/>
      <c r="G26" s="92"/>
      <c r="H26" s="92"/>
      <c r="I26" s="92"/>
    </row>
    <row r="27" ht="17.25" customHeight="1"/>
    <row r="28" spans="1:8" ht="17.25" customHeight="1">
      <c r="A28" s="13"/>
      <c r="B28" s="13"/>
      <c r="C28" s="14" t="s">
        <v>33</v>
      </c>
      <c r="D28" s="13" t="s">
        <v>159</v>
      </c>
      <c r="E28" s="13"/>
      <c r="F28" s="13"/>
      <c r="G28" s="13"/>
      <c r="H28" s="13"/>
    </row>
    <row r="29" ht="25.5" customHeight="1"/>
    <row r="30" ht="25.5" customHeight="1"/>
    <row r="31" ht="25.5" customHeight="1"/>
    <row r="32" ht="25.5" customHeight="1"/>
    <row r="33" s="5" customFormat="1" ht="25.5" customHeight="1"/>
    <row r="34" s="5" customFormat="1" ht="25.5" customHeight="1"/>
    <row r="35" s="5" customFormat="1" ht="25.5" customHeight="1"/>
    <row r="36" s="5" customFormat="1" ht="25.5" customHeight="1"/>
    <row r="37" s="5" customFormat="1" ht="25.5" customHeight="1"/>
    <row r="38" s="5" customFormat="1" ht="25.5" customHeight="1"/>
    <row r="39" s="5" customFormat="1" ht="17.25" customHeight="1"/>
    <row r="40" s="5" customFormat="1" ht="17.25" customHeight="1"/>
    <row r="41" s="5" customFormat="1" ht="17.25" customHeight="1"/>
    <row r="42" s="5" customFormat="1" ht="17.25" customHeight="1"/>
    <row r="43" s="5" customFormat="1" ht="17.25" customHeight="1"/>
    <row r="44" s="5" customFormat="1" ht="17.25" customHeight="1"/>
    <row r="45" s="5" customFormat="1" ht="17.25" customHeight="1"/>
    <row r="46" s="5" customFormat="1" ht="17.25" customHeight="1"/>
    <row r="47" s="5" customFormat="1" ht="17.25" customHeight="1"/>
    <row r="48" s="5" customFormat="1" ht="17.25" customHeight="1"/>
    <row r="49" s="5" customFormat="1" ht="17.25" customHeight="1"/>
    <row r="50" s="5" customFormat="1" ht="17.25" customHeight="1"/>
    <row r="51" s="5" customFormat="1" ht="17.25" customHeight="1"/>
    <row r="52" s="5" customFormat="1" ht="17.25" customHeight="1"/>
    <row r="53" s="5" customFormat="1" ht="17.25" customHeight="1"/>
    <row r="54" s="5" customFormat="1" ht="17.25" customHeight="1"/>
    <row r="55" s="5" customFormat="1" ht="17.25" customHeight="1"/>
    <row r="56" s="5" customFormat="1" ht="17.25" customHeight="1"/>
    <row r="57" s="5" customFormat="1" ht="17.25" customHeight="1"/>
    <row r="58" s="5" customFormat="1" ht="17.25" customHeight="1"/>
    <row r="59" s="5" customFormat="1" ht="17.25" customHeight="1"/>
    <row r="60" s="5" customFormat="1" ht="17.25" customHeight="1"/>
    <row r="61" s="5" customFormat="1" ht="17.25" customHeight="1"/>
    <row r="62" s="5" customFormat="1" ht="17.25" customHeight="1"/>
    <row r="63" s="5" customFormat="1" ht="17.25" customHeight="1"/>
    <row r="64" s="5" customFormat="1" ht="17.25" customHeight="1"/>
    <row r="65" s="5" customFormat="1" ht="17.25" customHeight="1"/>
    <row r="66" s="5" customFormat="1" ht="17.25" customHeight="1"/>
    <row r="67" s="5" customFormat="1" ht="17.25" customHeight="1"/>
  </sheetData>
  <mergeCells count="1">
    <mergeCell ref="A24:I26"/>
  </mergeCells>
  <hyperlinks>
    <hyperlink ref="D21" r:id="rId1" display="https://ec.europa.eu/eurostat/databrowser/view/nrg_pc_202/default/table?lang=en"/>
    <hyperlink ref="D22" r:id="rId2" display="https://ec.europa.eu/eurostat/databrowser/view/nrg_pc_203/default/table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6"/>
  <sheetViews>
    <sheetView workbookViewId="0" topLeftCell="A2">
      <selection activeCell="A40" sqref="A40"/>
    </sheetView>
  </sheetViews>
  <sheetFormatPr defaultColWidth="9.28125" defaultRowHeight="12" customHeight="1"/>
  <cols>
    <col min="1" max="1" width="9.28125" style="17" customWidth="1"/>
    <col min="2" max="2" width="9.28125" style="19" customWidth="1"/>
    <col min="3" max="3" width="12.7109375" style="19" customWidth="1"/>
    <col min="4" max="4" width="13.28125" style="19" customWidth="1"/>
    <col min="5" max="8" width="9.28125" style="19" customWidth="1"/>
    <col min="9" max="9" width="9.28125" style="60" customWidth="1"/>
    <col min="10" max="16384" width="9.28125" style="19" customWidth="1"/>
  </cols>
  <sheetData>
    <row r="1" spans="1:3" s="17" customFormat="1" ht="12" customHeight="1">
      <c r="A1" s="17" t="s">
        <v>83</v>
      </c>
      <c r="C1" s="17">
        <v>57</v>
      </c>
    </row>
    <row r="2" ht="12" customHeight="1">
      <c r="B2" s="19" t="s">
        <v>189</v>
      </c>
    </row>
    <row r="3" ht="12" customHeight="1">
      <c r="B3" s="19" t="s">
        <v>59</v>
      </c>
    </row>
    <row r="5" spans="2:5" ht="12" customHeight="1">
      <c r="B5" s="1" t="s">
        <v>0</v>
      </c>
      <c r="C5" s="1" t="s">
        <v>52</v>
      </c>
      <c r="D5" s="1" t="s">
        <v>56</v>
      </c>
      <c r="E5" s="19" t="s">
        <v>58</v>
      </c>
    </row>
    <row r="6" spans="1:5" ht="12" customHeight="1">
      <c r="A6" s="17">
        <v>1</v>
      </c>
      <c r="B6" s="1" t="s">
        <v>113</v>
      </c>
      <c r="C6" s="61">
        <v>0.0689</v>
      </c>
      <c r="D6" s="61">
        <v>0.0631</v>
      </c>
      <c r="E6" s="77">
        <f>(C6-D6)*100/C6</f>
        <v>8.41799709724238</v>
      </c>
    </row>
    <row r="7" spans="1:5" ht="12" customHeight="1">
      <c r="A7" s="17">
        <v>2</v>
      </c>
      <c r="B7" s="1" t="s">
        <v>31</v>
      </c>
      <c r="C7" s="61">
        <v>0.0682</v>
      </c>
      <c r="D7" s="61">
        <v>0.0619</v>
      </c>
      <c r="E7" s="77">
        <f aca="true" t="shared" si="0" ref="E7:E35">(C7-D7)*100/C7</f>
        <v>9.237536656891496</v>
      </c>
    </row>
    <row r="8" spans="2:5" ht="12" customHeight="1">
      <c r="B8" s="1"/>
      <c r="C8" s="61"/>
      <c r="D8" s="61"/>
      <c r="E8" s="77"/>
    </row>
    <row r="9" spans="1:5" ht="12" customHeight="1">
      <c r="A9" s="17">
        <v>4</v>
      </c>
      <c r="B9" s="1" t="s">
        <v>23</v>
      </c>
      <c r="C9" s="61">
        <v>0.1276</v>
      </c>
      <c r="D9" s="61">
        <v>0.0998</v>
      </c>
      <c r="E9" s="77">
        <f aca="true" t="shared" si="1" ref="E9:E33">(C9-D9)*100/C9</f>
        <v>21.78683385579937</v>
      </c>
    </row>
    <row r="10" spans="1:5" ht="12" customHeight="1">
      <c r="A10" s="17">
        <v>26</v>
      </c>
      <c r="B10" s="1" t="s">
        <v>22</v>
      </c>
      <c r="C10" s="61">
        <v>0.0985</v>
      </c>
      <c r="D10" s="61">
        <v>0.0774</v>
      </c>
      <c r="E10" s="77">
        <f t="shared" si="1"/>
        <v>21.42131979695432</v>
      </c>
    </row>
    <row r="11" spans="1:5" ht="12" customHeight="1">
      <c r="A11" s="17">
        <v>3</v>
      </c>
      <c r="B11" s="1" t="s">
        <v>57</v>
      </c>
      <c r="C11" s="61">
        <v>0.0742</v>
      </c>
      <c r="D11" s="61">
        <v>0.0622</v>
      </c>
      <c r="E11" s="77">
        <f t="shared" si="1"/>
        <v>16.17250673854448</v>
      </c>
    </row>
    <row r="12" spans="1:5" ht="12" customHeight="1">
      <c r="A12" s="17">
        <v>23</v>
      </c>
      <c r="B12" s="1" t="s">
        <v>3</v>
      </c>
      <c r="C12" s="61">
        <v>0.0582</v>
      </c>
      <c r="D12" s="61">
        <v>0.0488</v>
      </c>
      <c r="E12" s="77">
        <f t="shared" si="1"/>
        <v>16.15120274914089</v>
      </c>
    </row>
    <row r="13" spans="1:5" ht="12" customHeight="1">
      <c r="A13" s="17">
        <v>24</v>
      </c>
      <c r="B13" s="1" t="s">
        <v>15</v>
      </c>
      <c r="C13" s="61">
        <v>0.0652</v>
      </c>
      <c r="D13" s="61">
        <v>0.0574</v>
      </c>
      <c r="E13" s="77">
        <f t="shared" si="1"/>
        <v>11.963190184049072</v>
      </c>
    </row>
    <row r="14" spans="1:5" ht="12" customHeight="1">
      <c r="A14" s="17">
        <v>22</v>
      </c>
      <c r="B14" s="1" t="s">
        <v>5</v>
      </c>
      <c r="C14" s="61">
        <v>0.0702</v>
      </c>
      <c r="D14" s="61">
        <v>0.0625</v>
      </c>
      <c r="E14" s="77">
        <f t="shared" si="1"/>
        <v>10.968660968660966</v>
      </c>
    </row>
    <row r="15" spans="1:5" ht="12" customHeight="1">
      <c r="A15" s="17">
        <v>20</v>
      </c>
      <c r="B15" s="1" t="s">
        <v>8</v>
      </c>
      <c r="C15" s="61">
        <v>0.078</v>
      </c>
      <c r="D15" s="61">
        <v>0.0715</v>
      </c>
      <c r="E15" s="77">
        <f t="shared" si="1"/>
        <v>8.333333333333341</v>
      </c>
    </row>
    <row r="16" spans="1:5" ht="12" customHeight="1">
      <c r="A16" s="17">
        <v>7</v>
      </c>
      <c r="B16" s="1" t="s">
        <v>20</v>
      </c>
      <c r="C16" s="61">
        <v>0.0676</v>
      </c>
      <c r="D16" s="61">
        <v>0.0626</v>
      </c>
      <c r="E16" s="77">
        <f t="shared" si="1"/>
        <v>7.3964497041419985</v>
      </c>
    </row>
    <row r="17" spans="1:5" ht="12" customHeight="1">
      <c r="A17" s="17">
        <v>6</v>
      </c>
      <c r="B17" s="1" t="s">
        <v>6</v>
      </c>
      <c r="C17" s="61">
        <v>0.0527</v>
      </c>
      <c r="D17" s="61">
        <v>0.0489</v>
      </c>
      <c r="E17" s="77">
        <f t="shared" si="1"/>
        <v>7.210626185958251</v>
      </c>
    </row>
    <row r="18" spans="1:5" ht="12" customHeight="1">
      <c r="A18" s="17">
        <v>21</v>
      </c>
      <c r="B18" s="1" t="s">
        <v>14</v>
      </c>
      <c r="C18" s="61">
        <v>0.0792</v>
      </c>
      <c r="D18" s="61">
        <v>0.0746</v>
      </c>
      <c r="E18" s="77">
        <f t="shared" si="1"/>
        <v>5.808080808080816</v>
      </c>
    </row>
    <row r="19" spans="1:5" ht="12" customHeight="1">
      <c r="A19" s="17">
        <v>12</v>
      </c>
      <c r="B19" s="1" t="s">
        <v>13</v>
      </c>
      <c r="C19" s="61">
        <v>0.0902</v>
      </c>
      <c r="D19" s="61">
        <v>0.0858</v>
      </c>
      <c r="E19" s="77">
        <f t="shared" si="1"/>
        <v>4.878048780487806</v>
      </c>
    </row>
    <row r="20" spans="2:5" ht="12" customHeight="1">
      <c r="B20" s="1" t="s">
        <v>18</v>
      </c>
      <c r="C20" s="61">
        <v>0.0599</v>
      </c>
      <c r="D20" s="61">
        <v>0.0571</v>
      </c>
      <c r="E20" s="77">
        <f t="shared" si="1"/>
        <v>4.67445742904842</v>
      </c>
    </row>
    <row r="21" spans="1:5" ht="12" customHeight="1">
      <c r="A21" s="17">
        <v>25</v>
      </c>
      <c r="B21" s="1" t="s">
        <v>12</v>
      </c>
      <c r="C21" s="61">
        <v>0.0549</v>
      </c>
      <c r="D21" s="61">
        <v>0.0529</v>
      </c>
      <c r="E21" s="77">
        <f t="shared" si="1"/>
        <v>3.642987249544617</v>
      </c>
    </row>
    <row r="22" spans="1:5" ht="12" customHeight="1">
      <c r="A22" s="17">
        <v>18</v>
      </c>
      <c r="B22" s="1" t="s">
        <v>4</v>
      </c>
      <c r="C22" s="61">
        <v>0.0568</v>
      </c>
      <c r="D22" s="61">
        <v>0.0548</v>
      </c>
      <c r="E22" s="77">
        <f t="shared" si="1"/>
        <v>3.521126760563383</v>
      </c>
    </row>
    <row r="23" spans="2:5" ht="12" customHeight="1">
      <c r="B23" s="1" t="s">
        <v>7</v>
      </c>
      <c r="C23" s="61">
        <v>0.0566</v>
      </c>
      <c r="D23" s="61">
        <v>0.0547</v>
      </c>
      <c r="E23" s="77">
        <f t="shared" si="1"/>
        <v>3.3568904593639557</v>
      </c>
    </row>
    <row r="24" spans="1:5" ht="12" customHeight="1">
      <c r="A24" s="17">
        <v>27</v>
      </c>
      <c r="B24" s="1" t="s">
        <v>1</v>
      </c>
      <c r="C24" s="61">
        <v>0.0539</v>
      </c>
      <c r="D24" s="61">
        <v>0.0522</v>
      </c>
      <c r="E24" s="77">
        <f t="shared" si="1"/>
        <v>3.1539888682745825</v>
      </c>
    </row>
    <row r="25" spans="1:5" ht="12" customHeight="1">
      <c r="A25" s="17">
        <v>16</v>
      </c>
      <c r="B25" s="1" t="s">
        <v>10</v>
      </c>
      <c r="C25" s="61">
        <v>0.062</v>
      </c>
      <c r="D25" s="61">
        <v>0.0603</v>
      </c>
      <c r="E25" s="77">
        <f t="shared" si="1"/>
        <v>2.741935483870968</v>
      </c>
    </row>
    <row r="26" spans="1:5" ht="12" customHeight="1">
      <c r="A26" s="17">
        <v>5</v>
      </c>
      <c r="B26" s="1" t="s">
        <v>11</v>
      </c>
      <c r="C26" s="61">
        <v>0.0609</v>
      </c>
      <c r="D26" s="61">
        <v>0.0597</v>
      </c>
      <c r="E26" s="77">
        <f t="shared" si="1"/>
        <v>1.970443349753694</v>
      </c>
    </row>
    <row r="27" spans="1:5" ht="12" customHeight="1">
      <c r="A27" s="17">
        <v>17</v>
      </c>
      <c r="B27" s="1" t="s">
        <v>2</v>
      </c>
      <c r="C27" s="61">
        <v>0.046</v>
      </c>
      <c r="D27" s="61">
        <v>0.0451</v>
      </c>
      <c r="E27" s="77">
        <f t="shared" si="1"/>
        <v>1.9565217391304306</v>
      </c>
    </row>
    <row r="28" spans="1:5" ht="12" customHeight="1">
      <c r="A28" s="17">
        <v>13</v>
      </c>
      <c r="B28" s="1" t="s">
        <v>63</v>
      </c>
      <c r="C28" s="61">
        <v>0.0696</v>
      </c>
      <c r="D28" s="61">
        <v>0.0683</v>
      </c>
      <c r="E28" s="77">
        <f t="shared" si="1"/>
        <v>1.8678160919540168</v>
      </c>
    </row>
    <row r="29" spans="1:5" ht="12" customHeight="1">
      <c r="A29" s="17">
        <v>11</v>
      </c>
      <c r="B29" s="1" t="s">
        <v>21</v>
      </c>
      <c r="C29" s="61">
        <v>0.0961</v>
      </c>
      <c r="D29" s="61">
        <v>0.0948</v>
      </c>
      <c r="E29" s="77">
        <f t="shared" si="1"/>
        <v>1.3527575442247757</v>
      </c>
    </row>
    <row r="30" spans="1:5" ht="12" customHeight="1">
      <c r="A30" s="17">
        <v>8</v>
      </c>
      <c r="B30" s="1" t="s">
        <v>19</v>
      </c>
      <c r="C30" s="61">
        <v>0.0545</v>
      </c>
      <c r="D30" s="61">
        <v>0.0538</v>
      </c>
      <c r="E30" s="77">
        <f t="shared" si="1"/>
        <v>1.2844036697247692</v>
      </c>
    </row>
    <row r="31" spans="1:5" ht="12" customHeight="1">
      <c r="A31" s="17">
        <v>19</v>
      </c>
      <c r="B31" s="1" t="s">
        <v>17</v>
      </c>
      <c r="C31" s="61">
        <v>0.0858</v>
      </c>
      <c r="D31" s="61">
        <v>0.0847</v>
      </c>
      <c r="E31" s="77">
        <f t="shared" si="1"/>
        <v>1.2820512820512864</v>
      </c>
    </row>
    <row r="32" spans="1:5" ht="12" customHeight="1">
      <c r="A32" s="17">
        <v>15</v>
      </c>
      <c r="B32" s="1" t="s">
        <v>9</v>
      </c>
      <c r="C32" s="61">
        <v>0.063</v>
      </c>
      <c r="D32" s="61">
        <v>0.0623</v>
      </c>
      <c r="E32" s="77">
        <f t="shared" si="1"/>
        <v>1.1111111111111098</v>
      </c>
    </row>
    <row r="33" spans="1:5" ht="12" customHeight="1">
      <c r="A33" s="17">
        <v>9</v>
      </c>
      <c r="B33" s="1" t="s">
        <v>16</v>
      </c>
      <c r="C33" s="61">
        <v>0.0613</v>
      </c>
      <c r="D33" s="61">
        <v>0.0613</v>
      </c>
      <c r="E33" s="77">
        <f t="shared" si="1"/>
        <v>0</v>
      </c>
    </row>
    <row r="34" spans="2:5" ht="12" customHeight="1">
      <c r="B34" s="1"/>
      <c r="C34" s="61"/>
      <c r="D34" s="61"/>
      <c r="E34" s="77"/>
    </row>
    <row r="35" spans="1:8" ht="12" customHeight="1">
      <c r="A35" s="17">
        <v>10</v>
      </c>
      <c r="B35" s="1" t="s">
        <v>24</v>
      </c>
      <c r="C35" s="61">
        <v>0.1708</v>
      </c>
      <c r="D35" s="61">
        <v>0.148</v>
      </c>
      <c r="E35" s="77">
        <f t="shared" si="0"/>
        <v>13.34894613583139</v>
      </c>
      <c r="H35" s="60"/>
    </row>
    <row r="36" spans="2:8" ht="12" customHeight="1">
      <c r="B36" s="1"/>
      <c r="C36" s="61"/>
      <c r="D36" s="61"/>
      <c r="E36" s="77"/>
      <c r="H36" s="60"/>
    </row>
    <row r="37" spans="1:5" ht="12" customHeight="1">
      <c r="A37" s="17">
        <v>32</v>
      </c>
      <c r="B37" s="1" t="s">
        <v>141</v>
      </c>
      <c r="C37" s="87">
        <v>0.0337</v>
      </c>
      <c r="D37" s="87">
        <v>0.0334</v>
      </c>
      <c r="E37" s="77">
        <f aca="true" t="shared" si="2" ref="E37:E42">(C37-D37)*100/C37</f>
        <v>0.890207715133536</v>
      </c>
    </row>
    <row r="38" spans="1:23" ht="12" customHeight="1">
      <c r="A38" s="17">
        <v>28</v>
      </c>
      <c r="B38" s="1" t="s">
        <v>25</v>
      </c>
      <c r="C38" s="61">
        <v>0.0517</v>
      </c>
      <c r="D38" s="61">
        <v>0.0516</v>
      </c>
      <c r="E38" s="77">
        <f t="shared" si="2"/>
        <v>0.19342359767892237</v>
      </c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</row>
    <row r="39" spans="2:23" ht="12" customHeight="1">
      <c r="B39" s="1" t="s">
        <v>26</v>
      </c>
      <c r="C39" s="61">
        <v>0.0517</v>
      </c>
      <c r="D39" s="61">
        <v>0.0517</v>
      </c>
      <c r="E39" s="77">
        <f t="shared" si="2"/>
        <v>0</v>
      </c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  <row r="40" spans="2:5" ht="12" customHeight="1">
      <c r="B40" s="1" t="s">
        <v>27</v>
      </c>
      <c r="C40" s="61">
        <v>0.0827</v>
      </c>
      <c r="D40" s="61">
        <v>0.0827</v>
      </c>
      <c r="E40" s="77">
        <f t="shared" si="2"/>
        <v>0</v>
      </c>
    </row>
    <row r="41" spans="2:5" ht="12" customHeight="1">
      <c r="B41" s="1" t="s">
        <v>67</v>
      </c>
      <c r="C41" s="61">
        <v>0.0582</v>
      </c>
      <c r="D41" s="61">
        <v>0.0582</v>
      </c>
      <c r="E41" s="77">
        <f t="shared" si="2"/>
        <v>0</v>
      </c>
    </row>
    <row r="42" spans="1:5" ht="12" customHeight="1">
      <c r="A42" s="17">
        <v>36</v>
      </c>
      <c r="B42" s="1" t="s">
        <v>64</v>
      </c>
      <c r="C42" s="87">
        <v>0.0278</v>
      </c>
      <c r="D42" s="87">
        <v>0.0278</v>
      </c>
      <c r="E42" s="77">
        <f t="shared" si="2"/>
        <v>0</v>
      </c>
    </row>
    <row r="46" ht="12" customHeight="1">
      <c r="B46" s="96" t="s">
        <v>187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9"/>
  <sheetViews>
    <sheetView workbookViewId="0" topLeftCell="A4">
      <selection activeCell="D72" sqref="D72"/>
    </sheetView>
  </sheetViews>
  <sheetFormatPr defaultColWidth="9.28125" defaultRowHeight="12" customHeight="1"/>
  <cols>
    <col min="1" max="1" width="9.28125" style="17" customWidth="1"/>
    <col min="2" max="4" width="9.28125" style="19" customWidth="1"/>
    <col min="5" max="5" width="9.28125" style="75" customWidth="1"/>
    <col min="6" max="7" width="9.28125" style="19" customWidth="1"/>
    <col min="8" max="8" width="9.28125" style="60" customWidth="1"/>
    <col min="9" max="16384" width="9.28125" style="19" customWidth="1"/>
  </cols>
  <sheetData>
    <row r="1" spans="1:5" s="17" customFormat="1" ht="12" customHeight="1">
      <c r="A1" s="17" t="s">
        <v>83</v>
      </c>
      <c r="E1" s="74"/>
    </row>
    <row r="2" ht="12" customHeight="1">
      <c r="B2" s="19" t="s">
        <v>190</v>
      </c>
    </row>
    <row r="3" ht="12" customHeight="1">
      <c r="B3" s="19" t="s">
        <v>59</v>
      </c>
    </row>
    <row r="4" spans="3:4" ht="12" customHeight="1">
      <c r="C4" s="19" t="s">
        <v>110</v>
      </c>
      <c r="D4" s="19" t="s">
        <v>110</v>
      </c>
    </row>
    <row r="5" spans="2:5" ht="12" customHeight="1">
      <c r="B5" s="1" t="s">
        <v>0</v>
      </c>
      <c r="C5" s="1" t="s">
        <v>146</v>
      </c>
      <c r="D5" s="1" t="s">
        <v>161</v>
      </c>
      <c r="E5" s="75" t="s">
        <v>111</v>
      </c>
    </row>
    <row r="6" spans="1:5" ht="12" customHeight="1">
      <c r="A6" s="17">
        <v>4</v>
      </c>
      <c r="B6" s="1" t="s">
        <v>21</v>
      </c>
      <c r="C6" s="76">
        <v>0.0779</v>
      </c>
      <c r="D6" s="76">
        <v>0.0961</v>
      </c>
      <c r="E6" s="77">
        <f aca="true" t="shared" si="0" ref="E6:E29">(D6/C6-1)*100</f>
        <v>23.363286264441598</v>
      </c>
    </row>
    <row r="7" spans="1:5" ht="12" customHeight="1">
      <c r="A7" s="17">
        <v>20</v>
      </c>
      <c r="B7" s="1" t="s">
        <v>57</v>
      </c>
      <c r="C7" s="76">
        <v>0.0613</v>
      </c>
      <c r="D7" s="76">
        <v>0.0742</v>
      </c>
      <c r="E7" s="77">
        <f t="shared" si="0"/>
        <v>21.04404567699838</v>
      </c>
    </row>
    <row r="8" spans="1:5" ht="12" customHeight="1">
      <c r="A8" s="17">
        <v>14</v>
      </c>
      <c r="B8" s="1" t="s">
        <v>8</v>
      </c>
      <c r="C8" s="76">
        <v>0.0733</v>
      </c>
      <c r="D8" s="76">
        <v>0.078</v>
      </c>
      <c r="E8" s="77">
        <f t="shared" si="0"/>
        <v>6.4120054570259155</v>
      </c>
    </row>
    <row r="9" spans="1:5" ht="12" customHeight="1">
      <c r="A9" s="17">
        <v>22</v>
      </c>
      <c r="B9" s="1" t="s">
        <v>15</v>
      </c>
      <c r="C9" s="76">
        <v>0.0703</v>
      </c>
      <c r="D9" s="76">
        <v>0.0652</v>
      </c>
      <c r="E9" s="77">
        <f t="shared" si="0"/>
        <v>-7.254623044096742</v>
      </c>
    </row>
    <row r="10" spans="1:5" ht="12" customHeight="1">
      <c r="A10" s="17">
        <v>25</v>
      </c>
      <c r="B10" s="1" t="s">
        <v>5</v>
      </c>
      <c r="C10" s="76">
        <v>0.0822</v>
      </c>
      <c r="D10" s="76">
        <v>0.0702</v>
      </c>
      <c r="E10" s="77">
        <f t="shared" si="0"/>
        <v>-14.598540145985394</v>
      </c>
    </row>
    <row r="11" spans="2:5" ht="12" customHeight="1">
      <c r="B11" s="1" t="s">
        <v>1</v>
      </c>
      <c r="C11" s="76">
        <v>0.0636</v>
      </c>
      <c r="D11" s="76">
        <v>0.0539</v>
      </c>
      <c r="E11" s="77">
        <f t="shared" si="0"/>
        <v>-15.251572327044027</v>
      </c>
    </row>
    <row r="12" spans="1:5" ht="12" customHeight="1">
      <c r="A12" s="17">
        <v>10</v>
      </c>
      <c r="B12" s="1" t="s">
        <v>63</v>
      </c>
      <c r="C12" s="76">
        <v>2.0114</v>
      </c>
      <c r="D12" s="76">
        <v>1.6939</v>
      </c>
      <c r="E12" s="77">
        <f t="shared" si="0"/>
        <v>-15.785025355473802</v>
      </c>
    </row>
    <row r="13" spans="1:5" ht="12" customHeight="1">
      <c r="A13" s="17">
        <v>17</v>
      </c>
      <c r="B13" s="1" t="s">
        <v>17</v>
      </c>
      <c r="C13" s="76">
        <v>0.4559</v>
      </c>
      <c r="D13" s="76">
        <v>0.3826</v>
      </c>
      <c r="E13" s="77">
        <f t="shared" si="0"/>
        <v>-16.078087299846466</v>
      </c>
    </row>
    <row r="14" spans="1:5" ht="12" customHeight="1">
      <c r="A14" s="17">
        <v>24</v>
      </c>
      <c r="B14" s="1" t="s">
        <v>20</v>
      </c>
      <c r="C14" s="76">
        <v>0.0808</v>
      </c>
      <c r="D14" s="76">
        <v>0.0676</v>
      </c>
      <c r="E14" s="77">
        <f t="shared" si="0"/>
        <v>-16.33663366336634</v>
      </c>
    </row>
    <row r="15" spans="1:5" ht="12" customHeight="1">
      <c r="A15" s="17">
        <v>8</v>
      </c>
      <c r="B15" s="1" t="s">
        <v>23</v>
      </c>
      <c r="C15" s="76">
        <v>1.7917</v>
      </c>
      <c r="D15" s="76">
        <v>1.4828</v>
      </c>
      <c r="E15" s="77">
        <f t="shared" si="0"/>
        <v>-17.240609477032997</v>
      </c>
    </row>
    <row r="16" spans="1:5" ht="12" customHeight="1">
      <c r="A16" s="17">
        <v>13</v>
      </c>
      <c r="B16" s="1" t="s">
        <v>13</v>
      </c>
      <c r="C16" s="76">
        <v>0.1133</v>
      </c>
      <c r="D16" s="76">
        <v>0.0902</v>
      </c>
      <c r="E16" s="77">
        <f t="shared" si="0"/>
        <v>-20.388349514563096</v>
      </c>
    </row>
    <row r="17" spans="1:5" ht="12" customHeight="1">
      <c r="A17" s="17">
        <v>23</v>
      </c>
      <c r="B17" s="1" t="s">
        <v>9</v>
      </c>
      <c r="C17" s="76">
        <v>0.0819</v>
      </c>
      <c r="D17" s="76">
        <v>0.063</v>
      </c>
      <c r="E17" s="77">
        <f t="shared" si="0"/>
        <v>-23.076923076923073</v>
      </c>
    </row>
    <row r="18" spans="1:5" ht="12" customHeight="1">
      <c r="A18" s="17">
        <v>21</v>
      </c>
      <c r="B18" s="1" t="s">
        <v>16</v>
      </c>
      <c r="C18" s="76">
        <v>0.0842</v>
      </c>
      <c r="D18" s="76">
        <v>0.0613</v>
      </c>
      <c r="E18" s="77">
        <f t="shared" si="0"/>
        <v>-27.197149643705465</v>
      </c>
    </row>
    <row r="19" spans="1:5" ht="12" customHeight="1">
      <c r="A19" s="17">
        <v>29</v>
      </c>
      <c r="B19" s="1" t="s">
        <v>18</v>
      </c>
      <c r="C19" s="76">
        <v>0.1006</v>
      </c>
      <c r="D19" s="76">
        <v>0.0599</v>
      </c>
      <c r="E19" s="77">
        <f t="shared" si="0"/>
        <v>-40.4572564612326</v>
      </c>
    </row>
    <row r="20" spans="1:5" ht="12" customHeight="1">
      <c r="A20" s="17">
        <v>16</v>
      </c>
      <c r="B20" s="1" t="s">
        <v>10</v>
      </c>
      <c r="C20" s="76">
        <v>0.1128</v>
      </c>
      <c r="D20" s="76">
        <v>0.062</v>
      </c>
      <c r="E20" s="77">
        <f t="shared" si="0"/>
        <v>-45.03546099290781</v>
      </c>
    </row>
    <row r="21" spans="1:5" ht="12" customHeight="1">
      <c r="A21" s="17">
        <v>19</v>
      </c>
      <c r="B21" s="1" t="s">
        <v>22</v>
      </c>
      <c r="C21" s="76">
        <v>0.1815</v>
      </c>
      <c r="D21" s="76">
        <v>0.0985</v>
      </c>
      <c r="E21" s="77">
        <f t="shared" si="0"/>
        <v>-45.730027548209364</v>
      </c>
    </row>
    <row r="22" spans="1:5" ht="12" customHeight="1">
      <c r="A22" s="17">
        <v>3</v>
      </c>
      <c r="B22" s="1" t="s">
        <v>7</v>
      </c>
      <c r="C22" s="76">
        <v>0.1047</v>
      </c>
      <c r="D22" s="76">
        <v>0.0566</v>
      </c>
      <c r="E22" s="77">
        <f t="shared" si="0"/>
        <v>-45.94078319006686</v>
      </c>
    </row>
    <row r="23" spans="1:5" ht="12" customHeight="1">
      <c r="A23" s="17">
        <v>9</v>
      </c>
      <c r="B23" s="1" t="s">
        <v>14</v>
      </c>
      <c r="C23" s="76">
        <v>63.5323</v>
      </c>
      <c r="D23" s="76">
        <v>30.3159</v>
      </c>
      <c r="E23" s="77">
        <f t="shared" si="0"/>
        <v>-52.28269714775004</v>
      </c>
    </row>
    <row r="24" spans="1:5" ht="12" customHeight="1">
      <c r="A24" s="17">
        <v>6</v>
      </c>
      <c r="B24" s="1" t="s">
        <v>12</v>
      </c>
      <c r="C24" s="76">
        <v>0.1208</v>
      </c>
      <c r="D24" s="76">
        <v>0.0549</v>
      </c>
      <c r="E24" s="77">
        <f t="shared" si="0"/>
        <v>-54.55298013245034</v>
      </c>
    </row>
    <row r="25" spans="1:5" ht="12" customHeight="1">
      <c r="A25" s="17">
        <v>12</v>
      </c>
      <c r="B25" s="1" t="s">
        <v>4</v>
      </c>
      <c r="C25" s="76">
        <v>0.134</v>
      </c>
      <c r="D25" s="76">
        <v>0.0568</v>
      </c>
      <c r="E25" s="77">
        <f t="shared" si="0"/>
        <v>-57.61194029850747</v>
      </c>
    </row>
    <row r="26" spans="1:5" ht="12" customHeight="1">
      <c r="A26" s="17">
        <v>5</v>
      </c>
      <c r="B26" s="1" t="s">
        <v>11</v>
      </c>
      <c r="C26" s="76">
        <v>0.1437</v>
      </c>
      <c r="D26" s="76">
        <v>0.0609</v>
      </c>
      <c r="E26" s="77">
        <f t="shared" si="0"/>
        <v>-57.62004175365344</v>
      </c>
    </row>
    <row r="27" spans="1:5" ht="12" customHeight="1">
      <c r="A27" s="17">
        <v>11</v>
      </c>
      <c r="B27" s="1" t="s">
        <v>3</v>
      </c>
      <c r="C27" s="76">
        <v>1.025</v>
      </c>
      <c r="D27" s="76">
        <v>0.4337</v>
      </c>
      <c r="E27" s="77">
        <f t="shared" si="0"/>
        <v>-57.68780487804879</v>
      </c>
    </row>
    <row r="28" spans="1:5" ht="12" customHeight="1">
      <c r="A28" s="17">
        <v>26</v>
      </c>
      <c r="B28" s="1" t="s">
        <v>6</v>
      </c>
      <c r="C28" s="76">
        <v>0.1292</v>
      </c>
      <c r="D28" s="76">
        <v>0.0527</v>
      </c>
      <c r="E28" s="77">
        <f t="shared" si="0"/>
        <v>-59.21052631578948</v>
      </c>
    </row>
    <row r="29" spans="1:5" ht="12" customHeight="1">
      <c r="A29" s="17">
        <v>15</v>
      </c>
      <c r="B29" s="1" t="s">
        <v>2</v>
      </c>
      <c r="C29" s="76">
        <v>0.2311</v>
      </c>
      <c r="D29" s="76">
        <v>0.0901</v>
      </c>
      <c r="E29" s="77">
        <f t="shared" si="0"/>
        <v>-61.01254868022501</v>
      </c>
    </row>
    <row r="30" spans="1:5" ht="12" customHeight="1">
      <c r="A30" s="17">
        <v>27</v>
      </c>
      <c r="B30" s="1"/>
      <c r="C30" s="76"/>
      <c r="D30" s="76"/>
      <c r="E30" s="77"/>
    </row>
    <row r="31" spans="2:5" ht="12" customHeight="1">
      <c r="B31" s="1" t="s">
        <v>24</v>
      </c>
      <c r="C31" s="76">
        <v>0.1061</v>
      </c>
      <c r="D31" s="76">
        <v>0.1636</v>
      </c>
      <c r="E31" s="77">
        <f aca="true" t="shared" si="1" ref="E31">(D31/C31-1)*100</f>
        <v>54.194156456173424</v>
      </c>
    </row>
    <row r="32" spans="1:5" ht="12" customHeight="1">
      <c r="A32" s="17">
        <v>7</v>
      </c>
      <c r="B32" s="1"/>
      <c r="C32" s="76"/>
      <c r="D32" s="76"/>
      <c r="E32" s="77"/>
    </row>
    <row r="33" spans="2:5" ht="12" customHeight="1">
      <c r="B33" s="1" t="s">
        <v>25</v>
      </c>
      <c r="C33" s="76">
        <v>4.826</v>
      </c>
      <c r="D33" s="76">
        <v>6.0651</v>
      </c>
      <c r="E33" s="77">
        <f aca="true" t="shared" si="2" ref="E33:E38">(D33/C33-1)*100</f>
        <v>25.67550766680482</v>
      </c>
    </row>
    <row r="34" spans="2:5" ht="12" customHeight="1">
      <c r="B34" s="1" t="s">
        <v>64</v>
      </c>
      <c r="C34" s="89">
        <v>0.0914</v>
      </c>
      <c r="D34" s="89">
        <v>0.0799</v>
      </c>
      <c r="E34" s="77">
        <f t="shared" si="2"/>
        <v>-12.582056892778992</v>
      </c>
    </row>
    <row r="35" spans="1:5" ht="12" customHeight="1">
      <c r="A35" s="17">
        <v>28</v>
      </c>
      <c r="B35" s="1" t="s">
        <v>26</v>
      </c>
      <c r="C35" s="76">
        <v>0.1243</v>
      </c>
      <c r="D35" s="76">
        <v>0.1011</v>
      </c>
      <c r="E35" s="77">
        <f t="shared" si="2"/>
        <v>-18.664521319388573</v>
      </c>
    </row>
    <row r="36" spans="1:5" ht="12" customHeight="1">
      <c r="A36" s="17">
        <v>34</v>
      </c>
      <c r="B36" s="1" t="s">
        <v>27</v>
      </c>
      <c r="C36" s="76">
        <v>2.2438</v>
      </c>
      <c r="D36" s="76">
        <v>1.6055</v>
      </c>
      <c r="E36" s="77">
        <f t="shared" si="2"/>
        <v>-28.44727694090382</v>
      </c>
    </row>
    <row r="37" spans="2:5" ht="12" customHeight="1">
      <c r="B37" s="1" t="s">
        <v>141</v>
      </c>
      <c r="C37" s="90">
        <v>1.5243</v>
      </c>
      <c r="D37" s="90">
        <v>1.0079</v>
      </c>
      <c r="E37" s="77">
        <f t="shared" si="2"/>
        <v>-33.87784556845765</v>
      </c>
    </row>
    <row r="38" spans="1:5" ht="12" customHeight="1">
      <c r="A38" s="17">
        <v>36</v>
      </c>
      <c r="B38" s="91" t="s">
        <v>67</v>
      </c>
      <c r="C38" s="65">
        <v>8.1661</v>
      </c>
      <c r="D38" s="65">
        <v>3.5792</v>
      </c>
      <c r="E38" s="77">
        <f t="shared" si="2"/>
        <v>-56.170019960568695</v>
      </c>
    </row>
    <row r="39" ht="12" customHeight="1">
      <c r="A39" s="17">
        <v>36</v>
      </c>
    </row>
    <row r="42" ht="12" customHeight="1">
      <c r="B42" s="97" t="s">
        <v>183</v>
      </c>
    </row>
    <row r="43" ht="12" customHeight="1">
      <c r="B43" s="97" t="s">
        <v>185</v>
      </c>
    </row>
    <row r="44" spans="2:7" ht="12" customHeight="1">
      <c r="B44" s="96" t="s">
        <v>187</v>
      </c>
      <c r="G44" s="57"/>
    </row>
    <row r="46" spans="7:18" ht="12" customHeight="1"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8" ht="12" customHeight="1">
      <c r="G48" s="57"/>
    </row>
    <row r="59" ht="12" customHeight="1">
      <c r="G59" s="57" t="s">
        <v>72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showGridLines="0" workbookViewId="0" topLeftCell="A1">
      <selection activeCell="O28" sqref="O28"/>
    </sheetView>
  </sheetViews>
  <sheetFormatPr defaultColWidth="9.28125" defaultRowHeight="12" customHeight="1"/>
  <cols>
    <col min="1" max="1" width="9.28125" style="16" customWidth="1"/>
    <col min="2" max="2" width="23.7109375" style="19" customWidth="1"/>
    <col min="3" max="8" width="17.28125" style="19" customWidth="1"/>
    <col min="9" max="9" width="9.28125" style="18" customWidth="1"/>
    <col min="10" max="16384" width="9.28125" style="19" customWidth="1"/>
  </cols>
  <sheetData>
    <row r="1" spans="1:9" s="17" customFormat="1" ht="12" customHeight="1">
      <c r="A1" s="16" t="s">
        <v>94</v>
      </c>
      <c r="C1" s="17">
        <v>49</v>
      </c>
      <c r="D1" s="17">
        <v>53</v>
      </c>
      <c r="E1" s="17">
        <v>57</v>
      </c>
      <c r="F1" s="17">
        <v>49</v>
      </c>
      <c r="G1" s="17">
        <v>53</v>
      </c>
      <c r="H1" s="17">
        <v>57</v>
      </c>
      <c r="I1" s="18"/>
    </row>
    <row r="2" ht="15.6" customHeight="1">
      <c r="B2" s="98" t="s">
        <v>160</v>
      </c>
    </row>
    <row r="3" ht="12" customHeight="1">
      <c r="B3" s="99" t="s">
        <v>143</v>
      </c>
    </row>
    <row r="4" spans="1:9" ht="12" customHeight="1">
      <c r="A4" s="20"/>
      <c r="B4" s="21"/>
      <c r="C4" s="21"/>
      <c r="D4" s="21"/>
      <c r="E4" s="21"/>
      <c r="F4" s="21"/>
      <c r="G4" s="21"/>
      <c r="H4" s="21"/>
      <c r="I4" s="22"/>
    </row>
    <row r="5" spans="1:9" ht="12" customHeight="1">
      <c r="A5" s="20"/>
      <c r="B5" s="23"/>
      <c r="C5" s="93" t="s">
        <v>65</v>
      </c>
      <c r="D5" s="93"/>
      <c r="E5" s="93"/>
      <c r="F5" s="94" t="s">
        <v>66</v>
      </c>
      <c r="G5" s="93"/>
      <c r="H5" s="93"/>
      <c r="I5" s="22"/>
    </row>
    <row r="6" spans="1:9" ht="12" customHeight="1">
      <c r="A6" s="20"/>
      <c r="B6" s="24"/>
      <c r="C6" s="25" t="s">
        <v>140</v>
      </c>
      <c r="D6" s="25" t="s">
        <v>146</v>
      </c>
      <c r="E6" s="25" t="s">
        <v>161</v>
      </c>
      <c r="F6" s="25" t="s">
        <v>140</v>
      </c>
      <c r="G6" s="25" t="s">
        <v>146</v>
      </c>
      <c r="H6" s="25" t="s">
        <v>161</v>
      </c>
      <c r="I6" s="22"/>
    </row>
    <row r="7" spans="1:9" ht="12" customHeight="1">
      <c r="A7" s="20">
        <v>1</v>
      </c>
      <c r="B7" s="26" t="s">
        <v>113</v>
      </c>
      <c r="C7" s="27">
        <v>0.0782</v>
      </c>
      <c r="D7" s="27">
        <v>0.1137</v>
      </c>
      <c r="E7" s="27">
        <v>0.1125</v>
      </c>
      <c r="F7" s="28">
        <v>0.0416</v>
      </c>
      <c r="G7" s="27">
        <v>0.0812</v>
      </c>
      <c r="H7" s="27">
        <v>0.0689</v>
      </c>
      <c r="I7" s="20">
        <v>1</v>
      </c>
    </row>
    <row r="8" spans="1:9" ht="12" customHeight="1">
      <c r="A8" s="20">
        <v>2</v>
      </c>
      <c r="B8" s="26" t="s">
        <v>31</v>
      </c>
      <c r="C8" s="27">
        <v>0.0839</v>
      </c>
      <c r="D8" s="27">
        <v>0.1138</v>
      </c>
      <c r="E8" s="27">
        <v>0.1218</v>
      </c>
      <c r="F8" s="28">
        <v>0.0411</v>
      </c>
      <c r="G8" s="27">
        <v>0.0742</v>
      </c>
      <c r="H8" s="27">
        <v>0.0682</v>
      </c>
      <c r="I8" s="20">
        <v>2</v>
      </c>
    </row>
    <row r="9" spans="1:9" ht="12" customHeight="1">
      <c r="A9" s="29"/>
      <c r="B9" s="30" t="s">
        <v>1</v>
      </c>
      <c r="C9" s="31">
        <v>0.0676</v>
      </c>
      <c r="D9" s="31">
        <v>0.1363</v>
      </c>
      <c r="E9" s="31">
        <v>0.0994</v>
      </c>
      <c r="F9" s="32">
        <v>0.034</v>
      </c>
      <c r="G9" s="31">
        <v>0.0636</v>
      </c>
      <c r="H9" s="31">
        <v>0.0539</v>
      </c>
      <c r="I9" s="20">
        <v>3</v>
      </c>
    </row>
    <row r="10" spans="1:9" ht="12" customHeight="1">
      <c r="A10" s="29"/>
      <c r="B10" s="33" t="s">
        <v>2</v>
      </c>
      <c r="C10" s="34">
        <v>0.0708</v>
      </c>
      <c r="D10" s="34">
        <v>0.1173</v>
      </c>
      <c r="E10" s="34">
        <v>0.0703</v>
      </c>
      <c r="F10" s="35">
        <v>0.0508</v>
      </c>
      <c r="G10" s="34">
        <v>0.1182</v>
      </c>
      <c r="H10" s="34">
        <v>0.046</v>
      </c>
      <c r="I10" s="20">
        <v>4</v>
      </c>
    </row>
    <row r="11" spans="1:9" ht="12" customHeight="1">
      <c r="A11" s="29"/>
      <c r="B11" s="33" t="s">
        <v>63</v>
      </c>
      <c r="C11" s="34">
        <v>0.0554</v>
      </c>
      <c r="D11" s="34">
        <v>0.1066</v>
      </c>
      <c r="E11" s="34">
        <v>0.1125</v>
      </c>
      <c r="F11" s="35">
        <v>0.0328</v>
      </c>
      <c r="G11" s="34">
        <v>0.0822</v>
      </c>
      <c r="H11" s="34">
        <v>0.0696</v>
      </c>
      <c r="I11" s="20">
        <v>5</v>
      </c>
    </row>
    <row r="12" spans="1:9" ht="12" customHeight="1">
      <c r="A12" s="29"/>
      <c r="B12" s="33" t="s">
        <v>3</v>
      </c>
      <c r="C12" s="34">
        <v>0.1247</v>
      </c>
      <c r="D12" s="34">
        <v>0.2084</v>
      </c>
      <c r="E12" s="34">
        <v>0.122</v>
      </c>
      <c r="F12" s="35">
        <v>0.0792</v>
      </c>
      <c r="G12" s="34">
        <v>0.1378</v>
      </c>
      <c r="H12" s="34">
        <v>0.0582</v>
      </c>
      <c r="I12" s="20">
        <v>6</v>
      </c>
    </row>
    <row r="13" spans="1:9" ht="12" customHeight="1">
      <c r="A13" s="29"/>
      <c r="B13" s="33" t="s">
        <v>57</v>
      </c>
      <c r="C13" s="34">
        <v>0.0692</v>
      </c>
      <c r="D13" s="34">
        <v>0.0941</v>
      </c>
      <c r="E13" s="34">
        <v>0.1145</v>
      </c>
      <c r="F13" s="35">
        <v>0.0379</v>
      </c>
      <c r="G13" s="34">
        <v>0.0613</v>
      </c>
      <c r="H13" s="34">
        <v>0.0742</v>
      </c>
      <c r="I13" s="20">
        <v>7</v>
      </c>
    </row>
    <row r="14" spans="1:9" ht="12" customHeight="1">
      <c r="A14" s="29"/>
      <c r="B14" s="33" t="s">
        <v>4</v>
      </c>
      <c r="C14" s="34">
        <v>0.075</v>
      </c>
      <c r="D14" s="34">
        <v>0.1089</v>
      </c>
      <c r="E14" s="34">
        <v>0.0791</v>
      </c>
      <c r="F14" s="35">
        <v>0.067</v>
      </c>
      <c r="G14" s="34">
        <v>0.134</v>
      </c>
      <c r="H14" s="34">
        <v>0.0568</v>
      </c>
      <c r="I14" s="20">
        <v>8</v>
      </c>
    </row>
    <row r="15" spans="1:9" ht="12" customHeight="1">
      <c r="A15" s="29"/>
      <c r="B15" s="33" t="s">
        <v>5</v>
      </c>
      <c r="C15" s="34">
        <v>0.0783</v>
      </c>
      <c r="D15" s="34">
        <v>0.1544</v>
      </c>
      <c r="E15" s="34">
        <v>0.1638</v>
      </c>
      <c r="F15" s="35">
        <v>0.0558</v>
      </c>
      <c r="G15" s="34">
        <v>0.0822</v>
      </c>
      <c r="H15" s="34">
        <v>0.0702</v>
      </c>
      <c r="I15" s="20">
        <v>9</v>
      </c>
    </row>
    <row r="16" spans="1:9" ht="12" customHeight="1">
      <c r="A16" s="29"/>
      <c r="B16" s="33" t="s">
        <v>6</v>
      </c>
      <c r="C16" s="34">
        <v>0.1014</v>
      </c>
      <c r="D16" s="34">
        <v>0.1599</v>
      </c>
      <c r="E16" s="34">
        <v>0.0926</v>
      </c>
      <c r="F16" s="35">
        <v>0.0499</v>
      </c>
      <c r="G16" s="34">
        <v>0.1292</v>
      </c>
      <c r="H16" s="34">
        <v>0.0527</v>
      </c>
      <c r="I16" s="20">
        <v>10</v>
      </c>
    </row>
    <row r="17" spans="1:9" ht="12" customHeight="1">
      <c r="A17" s="29"/>
      <c r="B17" s="33" t="s">
        <v>7</v>
      </c>
      <c r="C17" s="34">
        <v>0.1082</v>
      </c>
      <c r="D17" s="34">
        <v>0.1574</v>
      </c>
      <c r="E17" s="34">
        <v>0.101</v>
      </c>
      <c r="F17" s="35">
        <v>0.0338</v>
      </c>
      <c r="G17" s="34">
        <v>0.1047</v>
      </c>
      <c r="H17" s="34">
        <v>0.0566</v>
      </c>
      <c r="I17" s="20">
        <v>11</v>
      </c>
    </row>
    <row r="18" spans="1:9" ht="12" customHeight="1">
      <c r="A18" s="29"/>
      <c r="B18" s="33" t="s">
        <v>8</v>
      </c>
      <c r="C18" s="34">
        <v>0.0788</v>
      </c>
      <c r="D18" s="34">
        <v>0.1008</v>
      </c>
      <c r="E18" s="34">
        <v>0.1181</v>
      </c>
      <c r="F18" s="35">
        <v>0.0504</v>
      </c>
      <c r="G18" s="34">
        <v>0.0733</v>
      </c>
      <c r="H18" s="34">
        <v>0.078</v>
      </c>
      <c r="I18" s="20">
        <v>12</v>
      </c>
    </row>
    <row r="19" spans="1:9" ht="12" customHeight="1">
      <c r="A19" s="29"/>
      <c r="B19" s="33" t="s">
        <v>9</v>
      </c>
      <c r="C19" s="34">
        <v>0.0398</v>
      </c>
      <c r="D19" s="34">
        <v>0.045</v>
      </c>
      <c r="E19" s="34">
        <v>0.0457</v>
      </c>
      <c r="F19" s="35">
        <v>0.0382</v>
      </c>
      <c r="G19" s="34">
        <v>0.0819</v>
      </c>
      <c r="H19" s="34">
        <v>0.063</v>
      </c>
      <c r="I19" s="20">
        <v>13</v>
      </c>
    </row>
    <row r="20" spans="1:9" ht="12" customHeight="1">
      <c r="A20" s="29"/>
      <c r="B20" s="33" t="s">
        <v>10</v>
      </c>
      <c r="C20" s="34">
        <v>0.1005</v>
      </c>
      <c r="D20" s="34">
        <v>0.131</v>
      </c>
      <c r="E20" s="34">
        <v>0.1347</v>
      </c>
      <c r="F20" s="35">
        <v>0.0402</v>
      </c>
      <c r="G20" s="34">
        <v>0.1128</v>
      </c>
      <c r="H20" s="34">
        <v>0.062</v>
      </c>
      <c r="I20" s="20">
        <v>14</v>
      </c>
    </row>
    <row r="21" spans="1:9" ht="12" customHeight="1">
      <c r="A21" s="29"/>
      <c r="B21" s="33" t="s">
        <v>11</v>
      </c>
      <c r="C21" s="34">
        <v>0.0432</v>
      </c>
      <c r="D21" s="34">
        <v>0.1111</v>
      </c>
      <c r="E21" s="34">
        <v>0.0901</v>
      </c>
      <c r="F21" s="35">
        <v>0.0451</v>
      </c>
      <c r="G21" s="34">
        <v>0.1437</v>
      </c>
      <c r="H21" s="34">
        <v>0.0609</v>
      </c>
      <c r="I21" s="20">
        <v>15</v>
      </c>
    </row>
    <row r="22" spans="1:9" ht="12" customHeight="1">
      <c r="A22" s="29"/>
      <c r="B22" s="33" t="s">
        <v>12</v>
      </c>
      <c r="C22" s="34">
        <v>0.041</v>
      </c>
      <c r="D22" s="34">
        <v>0.0867</v>
      </c>
      <c r="E22" s="34">
        <v>0.1454</v>
      </c>
      <c r="F22" s="35">
        <v>0.0719</v>
      </c>
      <c r="G22" s="34">
        <v>0.1208</v>
      </c>
      <c r="H22" s="34">
        <v>0.0549</v>
      </c>
      <c r="I22" s="20">
        <v>16</v>
      </c>
    </row>
    <row r="23" spans="1:9" ht="12" customHeight="1">
      <c r="A23" s="29"/>
      <c r="B23" s="33" t="s">
        <v>13</v>
      </c>
      <c r="C23" s="34">
        <v>0.0639</v>
      </c>
      <c r="D23" s="34">
        <v>0.0891</v>
      </c>
      <c r="E23" s="34">
        <v>0.085</v>
      </c>
      <c r="F23" s="35">
        <v>0.0456</v>
      </c>
      <c r="G23" s="34">
        <v>0.1133</v>
      </c>
      <c r="H23" s="34">
        <v>0.0902</v>
      </c>
      <c r="I23" s="20">
        <v>17</v>
      </c>
    </row>
    <row r="24" spans="1:9" ht="12" customHeight="1">
      <c r="A24" s="29"/>
      <c r="B24" s="33" t="s">
        <v>14</v>
      </c>
      <c r="C24" s="34">
        <v>0.0305</v>
      </c>
      <c r="D24" s="34">
        <v>0.0349</v>
      </c>
      <c r="E24" s="34">
        <v>0.0335</v>
      </c>
      <c r="F24" s="35">
        <v>0.0462</v>
      </c>
      <c r="G24" s="34">
        <v>0.1561</v>
      </c>
      <c r="H24" s="34">
        <v>0.0792</v>
      </c>
      <c r="I24" s="20">
        <v>18</v>
      </c>
    </row>
    <row r="25" spans="1:9" ht="12" customHeight="1">
      <c r="A25" s="29"/>
      <c r="B25" s="33" t="s">
        <v>15</v>
      </c>
      <c r="C25" s="34">
        <v>0.1097</v>
      </c>
      <c r="D25" s="34">
        <v>0.1925</v>
      </c>
      <c r="E25" s="34">
        <v>0.15</v>
      </c>
      <c r="F25" s="35">
        <v>0.0449</v>
      </c>
      <c r="G25" s="34">
        <v>0.0703</v>
      </c>
      <c r="H25" s="34">
        <v>0.0652</v>
      </c>
      <c r="I25" s="20">
        <v>19</v>
      </c>
    </row>
    <row r="26" spans="1:9" ht="12" customHeight="1">
      <c r="A26" s="29"/>
      <c r="B26" s="33" t="s">
        <v>16</v>
      </c>
      <c r="C26" s="34">
        <v>0.0695</v>
      </c>
      <c r="D26" s="34">
        <v>0.1235</v>
      </c>
      <c r="E26" s="34">
        <v>0.1477</v>
      </c>
      <c r="F26" s="35">
        <v>0.0476</v>
      </c>
      <c r="G26" s="34">
        <v>0.0842</v>
      </c>
      <c r="H26" s="34">
        <v>0.0613</v>
      </c>
      <c r="I26" s="20">
        <v>20</v>
      </c>
    </row>
    <row r="27" spans="1:9" ht="12" customHeight="1">
      <c r="A27" s="29"/>
      <c r="B27" s="33" t="s">
        <v>17</v>
      </c>
      <c r="C27" s="34">
        <v>0.0473</v>
      </c>
      <c r="D27" s="34">
        <v>0.0553</v>
      </c>
      <c r="E27" s="34">
        <v>0.073</v>
      </c>
      <c r="F27" s="35">
        <v>0.0412</v>
      </c>
      <c r="G27" s="34">
        <v>0.0963</v>
      </c>
      <c r="H27" s="34">
        <v>0.0858</v>
      </c>
      <c r="I27" s="20">
        <v>21</v>
      </c>
    </row>
    <row r="28" spans="1:9" ht="12" customHeight="1">
      <c r="A28" s="29"/>
      <c r="B28" s="33" t="s">
        <v>18</v>
      </c>
      <c r="C28" s="34">
        <v>0.0773</v>
      </c>
      <c r="D28" s="34">
        <v>0.1277</v>
      </c>
      <c r="E28" s="34">
        <v>0.1374</v>
      </c>
      <c r="F28" s="35">
        <v>0.0337</v>
      </c>
      <c r="G28" s="34">
        <v>0.1006</v>
      </c>
      <c r="H28" s="34">
        <v>0.0599</v>
      </c>
      <c r="I28" s="20">
        <v>22</v>
      </c>
    </row>
    <row r="29" spans="1:9" ht="12" customHeight="1">
      <c r="A29" s="29"/>
      <c r="B29" s="33" t="s">
        <v>19</v>
      </c>
      <c r="C29" s="34" t="s">
        <v>162</v>
      </c>
      <c r="D29" s="34" t="s">
        <v>163</v>
      </c>
      <c r="E29" s="34">
        <v>0.0558</v>
      </c>
      <c r="F29" s="35" t="s">
        <v>164</v>
      </c>
      <c r="G29" s="34" t="s">
        <v>165</v>
      </c>
      <c r="H29" s="34">
        <v>0.0545</v>
      </c>
      <c r="I29" s="20">
        <v>23</v>
      </c>
    </row>
    <row r="30" spans="1:9" ht="12" customHeight="1">
      <c r="A30" s="29"/>
      <c r="B30" s="33" t="s">
        <v>20</v>
      </c>
      <c r="C30" s="34">
        <v>0.0587</v>
      </c>
      <c r="D30" s="34">
        <v>0.0942</v>
      </c>
      <c r="E30" s="34">
        <v>0.1107</v>
      </c>
      <c r="F30" s="35">
        <v>0.0459</v>
      </c>
      <c r="G30" s="34">
        <v>0.0808</v>
      </c>
      <c r="H30" s="34">
        <v>0.0676</v>
      </c>
      <c r="I30" s="20">
        <v>24</v>
      </c>
    </row>
    <row r="31" spans="1:9" ht="12" customHeight="1">
      <c r="A31" s="29"/>
      <c r="B31" s="33" t="s">
        <v>21</v>
      </c>
      <c r="C31" s="34">
        <v>0.0423</v>
      </c>
      <c r="D31" s="34">
        <v>0.0499</v>
      </c>
      <c r="E31" s="34">
        <v>0.0611</v>
      </c>
      <c r="F31" s="35">
        <v>0.0329</v>
      </c>
      <c r="G31" s="34">
        <v>0.0779</v>
      </c>
      <c r="H31" s="34">
        <v>0.0961</v>
      </c>
      <c r="I31" s="20">
        <v>25</v>
      </c>
    </row>
    <row r="32" spans="1:9" ht="12" customHeight="1">
      <c r="A32" s="29"/>
      <c r="B32" s="33" t="s">
        <v>22</v>
      </c>
      <c r="C32" s="34" t="s">
        <v>114</v>
      </c>
      <c r="D32" s="34" t="s">
        <v>114</v>
      </c>
      <c r="E32" s="34" t="s">
        <v>114</v>
      </c>
      <c r="F32" s="35">
        <v>0.1009</v>
      </c>
      <c r="G32" s="34">
        <v>0.1815</v>
      </c>
      <c r="H32" s="34">
        <v>0.0985</v>
      </c>
      <c r="I32" s="20">
        <v>26</v>
      </c>
    </row>
    <row r="33" spans="1:9" ht="12" customHeight="1">
      <c r="A33" s="29"/>
      <c r="B33" s="36" t="s">
        <v>23</v>
      </c>
      <c r="C33" s="37">
        <v>0.2058</v>
      </c>
      <c r="D33" s="37">
        <v>0.2751</v>
      </c>
      <c r="E33" s="37">
        <v>0.207</v>
      </c>
      <c r="F33" s="38">
        <v>0.1025</v>
      </c>
      <c r="G33" s="37">
        <v>0.1662</v>
      </c>
      <c r="H33" s="37">
        <v>0.1276</v>
      </c>
      <c r="I33" s="20">
        <v>27</v>
      </c>
    </row>
    <row r="34" spans="1:9" ht="12" customHeight="1">
      <c r="A34" s="29"/>
      <c r="B34" s="39" t="s">
        <v>24</v>
      </c>
      <c r="C34" s="40">
        <v>0.0726</v>
      </c>
      <c r="D34" s="40">
        <v>0.1865</v>
      </c>
      <c r="E34" s="40">
        <v>0.2053</v>
      </c>
      <c r="F34" s="41">
        <v>0.0516</v>
      </c>
      <c r="G34" s="40">
        <v>0.1084</v>
      </c>
      <c r="H34" s="40">
        <v>0.1708</v>
      </c>
      <c r="I34" s="20">
        <v>29</v>
      </c>
    </row>
    <row r="35" spans="1:9" ht="12" customHeight="1">
      <c r="A35" s="29"/>
      <c r="B35" s="42" t="s">
        <v>26</v>
      </c>
      <c r="C35" s="43">
        <v>0.0364</v>
      </c>
      <c r="D35" s="43">
        <v>0.0655</v>
      </c>
      <c r="E35" s="43">
        <v>0.0514</v>
      </c>
      <c r="F35" s="44">
        <v>0.0387</v>
      </c>
      <c r="G35" s="43">
        <v>0.0635</v>
      </c>
      <c r="H35" s="43">
        <v>0.0517</v>
      </c>
      <c r="I35" s="20">
        <v>30</v>
      </c>
    </row>
    <row r="36" spans="1:9" ht="12" customHeight="1">
      <c r="A36" s="29"/>
      <c r="B36" s="33" t="s">
        <v>27</v>
      </c>
      <c r="C36" s="34">
        <v>0.047</v>
      </c>
      <c r="D36" s="34">
        <v>0.1082</v>
      </c>
      <c r="E36" s="34">
        <v>0.0894</v>
      </c>
      <c r="F36" s="35">
        <v>0.0335</v>
      </c>
      <c r="G36" s="34">
        <v>0.1145</v>
      </c>
      <c r="H36" s="34">
        <v>0.0827</v>
      </c>
      <c r="I36" s="20">
        <v>31</v>
      </c>
    </row>
    <row r="37" spans="1:9" ht="12" customHeight="1">
      <c r="A37" s="29"/>
      <c r="B37" s="33" t="s">
        <v>67</v>
      </c>
      <c r="C37" s="34">
        <v>0.057</v>
      </c>
      <c r="D37" s="34">
        <v>0.14</v>
      </c>
      <c r="E37" s="34">
        <v>0.0914</v>
      </c>
      <c r="F37" s="35">
        <v>0.0309</v>
      </c>
      <c r="G37" s="34">
        <v>0.1326</v>
      </c>
      <c r="H37" s="34">
        <v>0.0582</v>
      </c>
      <c r="I37" s="20">
        <v>32</v>
      </c>
    </row>
    <row r="38" spans="1:9" ht="12" customHeight="1">
      <c r="A38" s="29"/>
      <c r="B38" s="33" t="s">
        <v>25</v>
      </c>
      <c r="C38" s="34">
        <v>0.0342</v>
      </c>
      <c r="D38" s="34" t="s">
        <v>114</v>
      </c>
      <c r="E38" s="34">
        <v>0.0489</v>
      </c>
      <c r="F38" s="35">
        <v>0.0351</v>
      </c>
      <c r="G38" s="34">
        <v>0.0411</v>
      </c>
      <c r="H38" s="34">
        <v>0.0517</v>
      </c>
      <c r="I38" s="20">
        <v>34</v>
      </c>
    </row>
    <row r="39" spans="1:9" ht="12" customHeight="1">
      <c r="A39" s="29"/>
      <c r="B39" s="45" t="s">
        <v>141</v>
      </c>
      <c r="C39" s="46">
        <v>0.0182</v>
      </c>
      <c r="D39" s="46">
        <v>0.0291</v>
      </c>
      <c r="E39" s="46">
        <v>0.0161</v>
      </c>
      <c r="F39" s="47">
        <v>0.0244</v>
      </c>
      <c r="G39" s="46">
        <v>0.0822</v>
      </c>
      <c r="H39" s="46">
        <v>0.0337</v>
      </c>
      <c r="I39" s="20">
        <v>35</v>
      </c>
    </row>
    <row r="40" spans="1:8" ht="12" customHeight="1">
      <c r="A40" s="48"/>
      <c r="B40" s="49" t="s">
        <v>64</v>
      </c>
      <c r="C40" s="50">
        <v>0.0139</v>
      </c>
      <c r="D40" s="50">
        <v>0.018</v>
      </c>
      <c r="E40" s="50">
        <v>0.0177</v>
      </c>
      <c r="F40" s="51">
        <v>0.0189</v>
      </c>
      <c r="G40" s="50">
        <v>0.0324</v>
      </c>
      <c r="H40" s="50">
        <v>0.0278</v>
      </c>
    </row>
    <row r="41" spans="2:8" ht="12" customHeight="1">
      <c r="B41" s="95"/>
      <c r="C41" s="95"/>
      <c r="D41" s="95"/>
      <c r="E41" s="95"/>
      <c r="F41" s="95"/>
      <c r="G41" s="95"/>
      <c r="H41" s="95"/>
    </row>
    <row r="42" spans="2:9" ht="12" customHeight="1">
      <c r="B42" s="19" t="s">
        <v>34</v>
      </c>
      <c r="I42" s="52"/>
    </row>
    <row r="43" spans="2:9" ht="12" customHeight="1">
      <c r="B43" s="19" t="s">
        <v>73</v>
      </c>
      <c r="C43" s="53"/>
      <c r="D43" s="53"/>
      <c r="E43" s="53"/>
      <c r="F43" s="53"/>
      <c r="G43" s="53"/>
      <c r="H43" s="53"/>
      <c r="I43" s="52"/>
    </row>
    <row r="44" spans="1:9" ht="12" customHeight="1">
      <c r="A44" s="20"/>
      <c r="B44" s="19" t="s">
        <v>76</v>
      </c>
      <c r="C44" s="53"/>
      <c r="D44" s="53"/>
      <c r="E44" s="53"/>
      <c r="F44" s="53"/>
      <c r="G44" s="53"/>
      <c r="H44" s="53"/>
      <c r="I44" s="52"/>
    </row>
    <row r="45" spans="1:9" ht="12" customHeight="1">
      <c r="A45" s="20"/>
      <c r="B45" s="54" t="s">
        <v>74</v>
      </c>
      <c r="C45" s="53"/>
      <c r="D45" s="53"/>
      <c r="E45" s="53"/>
      <c r="F45" s="55"/>
      <c r="G45" s="53"/>
      <c r="H45" s="53"/>
      <c r="I45" s="52"/>
    </row>
    <row r="46" spans="1:8" ht="12" customHeight="1">
      <c r="A46" s="20"/>
      <c r="B46" s="55" t="s">
        <v>75</v>
      </c>
      <c r="C46" s="56"/>
      <c r="D46" s="56"/>
      <c r="E46" s="56"/>
      <c r="F46" s="56"/>
      <c r="G46" s="56"/>
      <c r="H46" s="56"/>
    </row>
    <row r="47" spans="2:8" ht="12" customHeight="1">
      <c r="B47" s="57" t="s">
        <v>177</v>
      </c>
      <c r="C47" s="58"/>
      <c r="D47" s="58"/>
      <c r="E47" s="58"/>
      <c r="F47" s="58"/>
      <c r="G47" s="58"/>
      <c r="H47" s="58"/>
    </row>
  </sheetData>
  <mergeCells count="3">
    <mergeCell ref="C5:E5"/>
    <mergeCell ref="F5:H5"/>
    <mergeCell ref="B41:H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6"/>
  <sheetViews>
    <sheetView workbookViewId="0" topLeftCell="H4">
      <selection activeCell="AD33" sqref="AD33"/>
    </sheetView>
  </sheetViews>
  <sheetFormatPr defaultColWidth="9.28125" defaultRowHeight="12" customHeight="1"/>
  <cols>
    <col min="1" max="2" width="9.28125" style="17" hidden="1" customWidth="1"/>
    <col min="3" max="3" width="9.28125" style="17" customWidth="1"/>
    <col min="4" max="10" width="9.28125" style="19" customWidth="1"/>
    <col min="11" max="11" width="9.28125" style="60" customWidth="1"/>
    <col min="12" max="16384" width="9.28125" style="19" customWidth="1"/>
  </cols>
  <sheetData>
    <row r="1" spans="1:5" s="17" customFormat="1" ht="12" customHeight="1">
      <c r="A1" s="16"/>
      <c r="B1" s="16"/>
      <c r="C1" s="16" t="s">
        <v>78</v>
      </c>
      <c r="D1" s="20"/>
      <c r="E1" s="59">
        <v>57</v>
      </c>
    </row>
    <row r="2" spans="1:5" ht="12" customHeight="1">
      <c r="A2" s="16"/>
      <c r="B2" s="16"/>
      <c r="C2" s="16"/>
      <c r="D2" s="21" t="s">
        <v>179</v>
      </c>
      <c r="E2" s="58"/>
    </row>
    <row r="3" spans="1:5" ht="12" customHeight="1">
      <c r="A3" s="16"/>
      <c r="B3" s="16"/>
      <c r="C3" s="16"/>
      <c r="D3" s="21" t="s">
        <v>143</v>
      </c>
      <c r="E3" s="58"/>
    </row>
    <row r="5" spans="4:9" ht="12" customHeight="1">
      <c r="D5" s="1" t="s">
        <v>0</v>
      </c>
      <c r="E5" s="1" t="s">
        <v>52</v>
      </c>
      <c r="F5" s="1" t="s">
        <v>53</v>
      </c>
      <c r="G5" s="1" t="s">
        <v>56</v>
      </c>
      <c r="H5" s="19" t="s">
        <v>54</v>
      </c>
      <c r="I5" s="19" t="s">
        <v>55</v>
      </c>
    </row>
    <row r="6" spans="1:9" ht="11.65" customHeight="1">
      <c r="A6" s="20" t="s">
        <v>108</v>
      </c>
      <c r="B6" s="20" t="s">
        <v>108</v>
      </c>
      <c r="C6" s="20">
        <v>1</v>
      </c>
      <c r="D6" s="1" t="s">
        <v>113</v>
      </c>
      <c r="E6" s="61">
        <v>0.1125</v>
      </c>
      <c r="F6" s="61">
        <v>0.1016</v>
      </c>
      <c r="G6" s="61">
        <v>0.0891</v>
      </c>
      <c r="H6" s="62">
        <f>F6-G6</f>
        <v>0.012499999999999997</v>
      </c>
      <c r="I6" s="62">
        <f>E6-F6</f>
        <v>0.010900000000000007</v>
      </c>
    </row>
    <row r="7" spans="1:9" ht="12" customHeight="1">
      <c r="A7" s="20" t="s">
        <v>108</v>
      </c>
      <c r="B7" s="20" t="s">
        <v>108</v>
      </c>
      <c r="C7" s="20">
        <v>2</v>
      </c>
      <c r="D7" s="1" t="s">
        <v>31</v>
      </c>
      <c r="E7" s="61">
        <v>0.1218</v>
      </c>
      <c r="F7" s="61">
        <v>0.1111</v>
      </c>
      <c r="G7" s="61">
        <v>0.0963</v>
      </c>
      <c r="H7" s="62">
        <f aca="true" t="shared" si="0" ref="H7">F7-G7</f>
        <v>0.014800000000000008</v>
      </c>
      <c r="I7" s="62">
        <f aca="true" t="shared" si="1" ref="I7">E7-F7</f>
        <v>0.010700000000000001</v>
      </c>
    </row>
    <row r="8" spans="1:9" ht="12" customHeight="1">
      <c r="A8" s="20"/>
      <c r="B8" s="20"/>
      <c r="C8" s="20"/>
      <c r="D8" s="1"/>
      <c r="E8" s="61"/>
      <c r="F8" s="61"/>
      <c r="G8" s="61"/>
      <c r="H8" s="62"/>
      <c r="I8" s="62"/>
    </row>
    <row r="9" spans="1:9" ht="12" customHeight="1">
      <c r="A9" s="20"/>
      <c r="B9" s="20"/>
      <c r="C9" s="20">
        <v>13</v>
      </c>
      <c r="D9" s="1" t="s">
        <v>23</v>
      </c>
      <c r="E9" s="61">
        <v>0.207</v>
      </c>
      <c r="F9" s="61">
        <v>0.1656</v>
      </c>
      <c r="G9" s="61">
        <v>0.1378</v>
      </c>
      <c r="H9" s="62">
        <f aca="true" t="shared" si="2" ref="H9:H32">F9-G9</f>
        <v>0.02779999999999999</v>
      </c>
      <c r="I9" s="62">
        <f aca="true" t="shared" si="3" ref="I9:I32">E9-F9</f>
        <v>0.04139999999999999</v>
      </c>
    </row>
    <row r="10" spans="1:9" ht="12" customHeight="1">
      <c r="A10" s="20"/>
      <c r="B10" s="20"/>
      <c r="C10" s="20">
        <v>19</v>
      </c>
      <c r="D10" s="1" t="s">
        <v>5</v>
      </c>
      <c r="E10" s="61">
        <v>0.1638</v>
      </c>
      <c r="F10" s="61">
        <v>0.1503</v>
      </c>
      <c r="G10" s="61">
        <v>0.1415</v>
      </c>
      <c r="H10" s="62">
        <f t="shared" si="2"/>
        <v>0.008800000000000002</v>
      </c>
      <c r="I10" s="62">
        <f t="shared" si="3"/>
        <v>0.013500000000000012</v>
      </c>
    </row>
    <row r="11" spans="1:9" ht="12" customHeight="1">
      <c r="A11" s="20" t="s">
        <v>108</v>
      </c>
      <c r="B11" s="20" t="s">
        <v>108</v>
      </c>
      <c r="C11" s="20">
        <v>4</v>
      </c>
      <c r="D11" s="1" t="s">
        <v>15</v>
      </c>
      <c r="E11" s="61">
        <v>0.15</v>
      </c>
      <c r="F11" s="61">
        <v>0.124</v>
      </c>
      <c r="G11" s="61">
        <v>0.0802</v>
      </c>
      <c r="H11" s="62">
        <f t="shared" si="2"/>
        <v>0.043800000000000006</v>
      </c>
      <c r="I11" s="62">
        <f t="shared" si="3"/>
        <v>0.025999999999999995</v>
      </c>
    </row>
    <row r="12" spans="1:9" ht="12" customHeight="1">
      <c r="A12" s="20" t="s">
        <v>108</v>
      </c>
      <c r="B12" s="20" t="s">
        <v>108</v>
      </c>
      <c r="C12" s="20">
        <v>6</v>
      </c>
      <c r="D12" s="1" t="s">
        <v>16</v>
      </c>
      <c r="E12" s="61">
        <v>0.1477</v>
      </c>
      <c r="F12" s="61">
        <v>0.1231</v>
      </c>
      <c r="G12" s="61">
        <v>0.1147</v>
      </c>
      <c r="H12" s="62">
        <f t="shared" si="2"/>
        <v>0.008400000000000005</v>
      </c>
      <c r="I12" s="62">
        <f t="shared" si="3"/>
        <v>0.024599999999999997</v>
      </c>
    </row>
    <row r="13" spans="1:9" ht="12" customHeight="1">
      <c r="A13" s="20" t="s">
        <v>108</v>
      </c>
      <c r="B13" s="20" t="s">
        <v>108</v>
      </c>
      <c r="C13" s="20">
        <v>3</v>
      </c>
      <c r="D13" s="1" t="s">
        <v>12</v>
      </c>
      <c r="E13" s="61">
        <v>0.1454</v>
      </c>
      <c r="F13" s="61">
        <v>0.1201</v>
      </c>
      <c r="G13" s="61">
        <v>0.1201</v>
      </c>
      <c r="H13" s="62">
        <f t="shared" si="2"/>
        <v>0</v>
      </c>
      <c r="I13" s="62">
        <f t="shared" si="3"/>
        <v>0.025300000000000003</v>
      </c>
    </row>
    <row r="14" spans="1:9" ht="12" customHeight="1">
      <c r="A14" s="20"/>
      <c r="B14" s="20"/>
      <c r="C14" s="20">
        <v>11</v>
      </c>
      <c r="D14" s="1" t="s">
        <v>18</v>
      </c>
      <c r="E14" s="61">
        <v>0.1374</v>
      </c>
      <c r="F14" s="61">
        <v>0.1128</v>
      </c>
      <c r="G14" s="61">
        <v>0.0995</v>
      </c>
      <c r="H14" s="62">
        <f t="shared" si="2"/>
        <v>0.013299999999999992</v>
      </c>
      <c r="I14" s="62">
        <f t="shared" si="3"/>
        <v>0.024599999999999997</v>
      </c>
    </row>
    <row r="15" spans="1:9" ht="12" customHeight="1">
      <c r="A15" s="20"/>
      <c r="B15" s="20"/>
      <c r="C15" s="20">
        <v>14</v>
      </c>
      <c r="D15" s="1" t="s">
        <v>10</v>
      </c>
      <c r="E15" s="61">
        <v>0.1347</v>
      </c>
      <c r="F15" s="61">
        <v>0.1285</v>
      </c>
      <c r="G15" s="61">
        <v>0.1151</v>
      </c>
      <c r="H15" s="62">
        <f t="shared" si="2"/>
        <v>0.013400000000000009</v>
      </c>
      <c r="I15" s="62">
        <f t="shared" si="3"/>
        <v>0.006199999999999983</v>
      </c>
    </row>
    <row r="16" spans="1:9" ht="12" customHeight="1">
      <c r="A16" s="20"/>
      <c r="B16" s="20"/>
      <c r="C16" s="20"/>
      <c r="D16" s="1" t="s">
        <v>3</v>
      </c>
      <c r="E16" s="61">
        <v>0.122</v>
      </c>
      <c r="F16" s="61">
        <v>0.0976</v>
      </c>
      <c r="G16" s="61">
        <v>0.0651</v>
      </c>
      <c r="H16" s="62">
        <f t="shared" si="2"/>
        <v>0.0325</v>
      </c>
      <c r="I16" s="62">
        <f t="shared" si="3"/>
        <v>0.02439999999999999</v>
      </c>
    </row>
    <row r="17" spans="1:9" ht="12" customHeight="1">
      <c r="A17" s="20"/>
      <c r="B17" s="20"/>
      <c r="C17" s="20">
        <v>12</v>
      </c>
      <c r="D17" s="1" t="s">
        <v>8</v>
      </c>
      <c r="E17" s="61">
        <v>0.1181</v>
      </c>
      <c r="F17" s="61">
        <v>0.1015</v>
      </c>
      <c r="G17" s="61">
        <v>0.0899</v>
      </c>
      <c r="H17" s="62">
        <f t="shared" si="2"/>
        <v>0.011600000000000013</v>
      </c>
      <c r="I17" s="62">
        <f t="shared" si="3"/>
        <v>0.01659999999999999</v>
      </c>
    </row>
    <row r="18" spans="1:9" ht="12" customHeight="1">
      <c r="A18" s="20"/>
      <c r="B18" s="20"/>
      <c r="C18" s="20">
        <v>16</v>
      </c>
      <c r="D18" s="1" t="s">
        <v>57</v>
      </c>
      <c r="E18" s="61">
        <v>0.1145</v>
      </c>
      <c r="F18" s="61">
        <v>0.107</v>
      </c>
      <c r="G18" s="61">
        <v>0.093</v>
      </c>
      <c r="H18" s="62">
        <f t="shared" si="2"/>
        <v>0.013999999999999999</v>
      </c>
      <c r="I18" s="62">
        <f t="shared" si="3"/>
        <v>0.007500000000000007</v>
      </c>
    </row>
    <row r="19" spans="1:9" ht="12" customHeight="1">
      <c r="A19" s="20"/>
      <c r="B19" s="20"/>
      <c r="C19" s="20">
        <v>21</v>
      </c>
      <c r="D19" s="1" t="s">
        <v>63</v>
      </c>
      <c r="E19" s="61">
        <v>0.1125</v>
      </c>
      <c r="F19" s="61">
        <v>0.093</v>
      </c>
      <c r="G19" s="61">
        <v>0.0929</v>
      </c>
      <c r="H19" s="62">
        <f t="shared" si="2"/>
        <v>0.00010000000000000286</v>
      </c>
      <c r="I19" s="62">
        <f t="shared" si="3"/>
        <v>0.019500000000000003</v>
      </c>
    </row>
    <row r="20" spans="1:9" ht="12" customHeight="1">
      <c r="A20" s="20"/>
      <c r="B20" s="20"/>
      <c r="C20" s="20">
        <v>24</v>
      </c>
      <c r="D20" s="1" t="s">
        <v>20</v>
      </c>
      <c r="E20" s="61">
        <v>0.1107</v>
      </c>
      <c r="F20" s="61">
        <v>0.0907</v>
      </c>
      <c r="G20" s="61">
        <v>0.0849</v>
      </c>
      <c r="H20" s="62">
        <f t="shared" si="2"/>
        <v>0.0058</v>
      </c>
      <c r="I20" s="62">
        <f t="shared" si="3"/>
        <v>0.020000000000000004</v>
      </c>
    </row>
    <row r="21" spans="1:9" ht="12" customHeight="1">
      <c r="A21" s="20"/>
      <c r="B21" s="20"/>
      <c r="C21" s="20">
        <v>26</v>
      </c>
      <c r="D21" s="1" t="s">
        <v>7</v>
      </c>
      <c r="E21" s="61">
        <v>0.101</v>
      </c>
      <c r="F21" s="61">
        <v>0.0962</v>
      </c>
      <c r="G21" s="61">
        <v>0.0919</v>
      </c>
      <c r="H21" s="62">
        <f t="shared" si="2"/>
        <v>0.004299999999999998</v>
      </c>
      <c r="I21" s="62">
        <f t="shared" si="3"/>
        <v>0.004800000000000013</v>
      </c>
    </row>
    <row r="22" spans="1:9" ht="12" customHeight="1">
      <c r="A22" s="20" t="s">
        <v>108</v>
      </c>
      <c r="B22" s="20" t="s">
        <v>108</v>
      </c>
      <c r="C22" s="20">
        <v>9</v>
      </c>
      <c r="D22" s="1" t="s">
        <v>1</v>
      </c>
      <c r="E22" s="61">
        <v>0.0994</v>
      </c>
      <c r="F22" s="61">
        <v>0.0937</v>
      </c>
      <c r="G22" s="61">
        <v>0.0843</v>
      </c>
      <c r="H22" s="62">
        <f t="shared" si="2"/>
        <v>0.009400000000000006</v>
      </c>
      <c r="I22" s="62">
        <f t="shared" si="3"/>
        <v>0.005699999999999997</v>
      </c>
    </row>
    <row r="23" spans="1:9" ht="12" customHeight="1">
      <c r="A23" s="20" t="s">
        <v>108</v>
      </c>
      <c r="B23" s="20" t="s">
        <v>108</v>
      </c>
      <c r="C23" s="20">
        <v>5</v>
      </c>
      <c r="D23" s="1" t="s">
        <v>6</v>
      </c>
      <c r="E23" s="61">
        <v>0.0926</v>
      </c>
      <c r="F23" s="61">
        <v>0.0875</v>
      </c>
      <c r="G23" s="61">
        <v>0.0853</v>
      </c>
      <c r="H23" s="62">
        <f t="shared" si="2"/>
        <v>0.0021999999999999936</v>
      </c>
      <c r="I23" s="62">
        <f t="shared" si="3"/>
        <v>0.005100000000000007</v>
      </c>
    </row>
    <row r="24" spans="1:9" ht="12" customHeight="1">
      <c r="A24" s="20" t="s">
        <v>108</v>
      </c>
      <c r="B24" s="20" t="s">
        <v>108</v>
      </c>
      <c r="C24" s="20">
        <v>10</v>
      </c>
      <c r="D24" s="1" t="s">
        <v>11</v>
      </c>
      <c r="E24" s="61">
        <v>0.0901</v>
      </c>
      <c r="F24" s="61">
        <v>0.0745</v>
      </c>
      <c r="G24" s="61">
        <v>0.0725</v>
      </c>
      <c r="H24" s="62">
        <f t="shared" si="2"/>
        <v>0.0020000000000000018</v>
      </c>
      <c r="I24" s="62">
        <f t="shared" si="3"/>
        <v>0.015600000000000003</v>
      </c>
    </row>
    <row r="25" spans="1:9" ht="12" customHeight="1">
      <c r="A25" s="20"/>
      <c r="B25" s="20"/>
      <c r="C25" s="20">
        <v>25</v>
      </c>
      <c r="D25" s="63" t="s">
        <v>13</v>
      </c>
      <c r="E25" s="61">
        <v>0.085</v>
      </c>
      <c r="F25" s="61">
        <v>0.0794</v>
      </c>
      <c r="G25" s="61">
        <v>0.0968</v>
      </c>
      <c r="H25" s="62">
        <f t="shared" si="2"/>
        <v>-0.0174</v>
      </c>
      <c r="I25" s="62">
        <f t="shared" si="3"/>
        <v>0.005600000000000008</v>
      </c>
    </row>
    <row r="26" spans="1:9" ht="12" customHeight="1">
      <c r="A26" s="20" t="s">
        <v>108</v>
      </c>
      <c r="B26" s="20" t="s">
        <v>108</v>
      </c>
      <c r="C26" s="20">
        <v>8</v>
      </c>
      <c r="D26" s="1" t="s">
        <v>4</v>
      </c>
      <c r="E26" s="61">
        <v>0.0791</v>
      </c>
      <c r="F26" s="61">
        <v>0.0659</v>
      </c>
      <c r="G26" s="61">
        <v>0.0621</v>
      </c>
      <c r="H26" s="62">
        <f t="shared" si="2"/>
        <v>0.003799999999999998</v>
      </c>
      <c r="I26" s="62">
        <f t="shared" si="3"/>
        <v>0.013200000000000003</v>
      </c>
    </row>
    <row r="27" spans="1:9" ht="12" customHeight="1">
      <c r="A27" s="20" t="s">
        <v>108</v>
      </c>
      <c r="B27" s="20" t="s">
        <v>108</v>
      </c>
      <c r="C27" s="20">
        <v>7</v>
      </c>
      <c r="D27" s="1" t="s">
        <v>17</v>
      </c>
      <c r="E27" s="61">
        <v>0.073</v>
      </c>
      <c r="F27" s="61">
        <v>0.0594</v>
      </c>
      <c r="G27" s="61">
        <v>0.0588</v>
      </c>
      <c r="H27" s="62">
        <f t="shared" si="2"/>
        <v>0.0006000000000000033</v>
      </c>
      <c r="I27" s="62">
        <f t="shared" si="3"/>
        <v>0.013599999999999994</v>
      </c>
    </row>
    <row r="28" spans="1:9" ht="12" customHeight="1">
      <c r="A28" s="20"/>
      <c r="B28" s="20"/>
      <c r="C28" s="20">
        <v>22</v>
      </c>
      <c r="D28" s="1" t="s">
        <v>2</v>
      </c>
      <c r="E28" s="61">
        <v>0.0703</v>
      </c>
      <c r="F28" s="61">
        <v>0.0586</v>
      </c>
      <c r="G28" s="61">
        <v>0.0586</v>
      </c>
      <c r="H28" s="62">
        <f t="shared" si="2"/>
        <v>0</v>
      </c>
      <c r="I28" s="62">
        <f t="shared" si="3"/>
        <v>0.011700000000000002</v>
      </c>
    </row>
    <row r="29" spans="1:9" ht="12" customHeight="1">
      <c r="A29" s="20"/>
      <c r="B29" s="20"/>
      <c r="C29" s="20">
        <v>23</v>
      </c>
      <c r="D29" s="1" t="s">
        <v>21</v>
      </c>
      <c r="E29" s="61">
        <v>0.0611</v>
      </c>
      <c r="F29" s="61">
        <v>0.0509</v>
      </c>
      <c r="G29" s="61">
        <v>0.0509</v>
      </c>
      <c r="H29" s="62">
        <f t="shared" si="2"/>
        <v>0</v>
      </c>
      <c r="I29" s="62">
        <f t="shared" si="3"/>
        <v>0.0102</v>
      </c>
    </row>
    <row r="30" spans="1:9" ht="12" customHeight="1">
      <c r="A30" s="20"/>
      <c r="B30" s="20"/>
      <c r="C30" s="20">
        <v>15</v>
      </c>
      <c r="D30" s="1" t="s">
        <v>19</v>
      </c>
      <c r="E30" s="61">
        <v>0.0558</v>
      </c>
      <c r="F30" s="61">
        <v>0.0469</v>
      </c>
      <c r="G30" s="61">
        <v>0.0469</v>
      </c>
      <c r="H30" s="62">
        <f t="shared" si="2"/>
        <v>0</v>
      </c>
      <c r="I30" s="62">
        <f t="shared" si="3"/>
        <v>0.008900000000000005</v>
      </c>
    </row>
    <row r="31" spans="1:9" ht="12" customHeight="1">
      <c r="A31" s="20"/>
      <c r="B31" s="20"/>
      <c r="C31" s="20">
        <v>17</v>
      </c>
      <c r="D31" s="1" t="s">
        <v>9</v>
      </c>
      <c r="E31" s="61">
        <v>0.0457</v>
      </c>
      <c r="F31" s="61">
        <v>0.0435</v>
      </c>
      <c r="G31" s="61">
        <v>0.0435</v>
      </c>
      <c r="H31" s="62">
        <f t="shared" si="2"/>
        <v>0</v>
      </c>
      <c r="I31" s="62">
        <f t="shared" si="3"/>
        <v>0.0022000000000000006</v>
      </c>
    </row>
    <row r="32" spans="1:9" ht="12" customHeight="1">
      <c r="A32" s="20"/>
      <c r="B32" s="20"/>
      <c r="C32" s="20">
        <v>20</v>
      </c>
      <c r="D32" s="1" t="s">
        <v>14</v>
      </c>
      <c r="E32" s="61">
        <v>0.0335</v>
      </c>
      <c r="F32" s="61">
        <v>0.0263</v>
      </c>
      <c r="G32" s="61">
        <v>0.0263</v>
      </c>
      <c r="H32" s="62">
        <f t="shared" si="2"/>
        <v>0</v>
      </c>
      <c r="I32" s="62">
        <f t="shared" si="3"/>
        <v>0.0072000000000000015</v>
      </c>
    </row>
    <row r="33" spans="1:9" ht="12" customHeight="1">
      <c r="A33" s="20"/>
      <c r="B33" s="20"/>
      <c r="C33" s="20"/>
      <c r="D33" s="1"/>
      <c r="E33" s="61"/>
      <c r="F33" s="61"/>
      <c r="G33" s="61"/>
      <c r="H33" s="62"/>
      <c r="I33" s="62"/>
    </row>
    <row r="34" spans="1:9" ht="12" customHeight="1">
      <c r="A34" s="20"/>
      <c r="B34" s="20"/>
      <c r="C34" s="20"/>
      <c r="D34" s="1" t="s">
        <v>24</v>
      </c>
      <c r="E34" s="61">
        <v>0.2053</v>
      </c>
      <c r="F34" s="61">
        <v>0.1906</v>
      </c>
      <c r="G34" s="61">
        <v>0.1679</v>
      </c>
      <c r="H34" s="62">
        <f aca="true" t="shared" si="4" ref="H34">F34-G34</f>
        <v>0.022699999999999998</v>
      </c>
      <c r="I34" s="62">
        <f aca="true" t="shared" si="5" ref="I34">E34-F34</f>
        <v>0.014700000000000019</v>
      </c>
    </row>
    <row r="35" spans="1:9" ht="12" customHeight="1">
      <c r="A35" s="20"/>
      <c r="B35" s="20"/>
      <c r="C35" s="20"/>
      <c r="D35" s="1"/>
      <c r="E35" s="61"/>
      <c r="F35" s="61"/>
      <c r="G35" s="61"/>
      <c r="H35" s="62"/>
      <c r="I35" s="62"/>
    </row>
    <row r="36" spans="1:9" ht="12" customHeight="1">
      <c r="A36" s="20"/>
      <c r="B36" s="20"/>
      <c r="C36" s="20">
        <v>27</v>
      </c>
      <c r="D36" s="1" t="s">
        <v>67</v>
      </c>
      <c r="E36" s="61">
        <v>0.0914</v>
      </c>
      <c r="F36" s="61">
        <v>0.0774</v>
      </c>
      <c r="G36" s="61">
        <v>0.0774</v>
      </c>
      <c r="H36" s="62">
        <f aca="true" t="shared" si="6" ref="H36:H41">F36-G36</f>
        <v>0</v>
      </c>
      <c r="I36" s="62">
        <f aca="true" t="shared" si="7" ref="I36:I41">E36-F36</f>
        <v>0.013999999999999999</v>
      </c>
    </row>
    <row r="37" spans="1:12" ht="12" customHeight="1">
      <c r="A37" s="20"/>
      <c r="B37" s="20"/>
      <c r="C37" s="20">
        <v>32</v>
      </c>
      <c r="D37" s="1" t="s">
        <v>27</v>
      </c>
      <c r="E37" s="61">
        <v>0.0894</v>
      </c>
      <c r="F37" s="61">
        <v>0.0828</v>
      </c>
      <c r="G37" s="61">
        <v>0.0828</v>
      </c>
      <c r="H37" s="62">
        <f t="shared" si="6"/>
        <v>0</v>
      </c>
      <c r="I37" s="62">
        <f t="shared" si="7"/>
        <v>0.006599999999999995</v>
      </c>
      <c r="L37" s="57" t="s">
        <v>71</v>
      </c>
    </row>
    <row r="38" spans="1:9" ht="12" customHeight="1">
      <c r="A38" s="20"/>
      <c r="B38" s="20"/>
      <c r="C38" s="20">
        <v>35</v>
      </c>
      <c r="D38" s="1" t="s">
        <v>26</v>
      </c>
      <c r="E38" s="61">
        <v>0.0514</v>
      </c>
      <c r="F38" s="61">
        <v>0.044</v>
      </c>
      <c r="G38" s="61">
        <v>0.044</v>
      </c>
      <c r="H38" s="62">
        <f t="shared" si="6"/>
        <v>0</v>
      </c>
      <c r="I38" s="62">
        <f t="shared" si="7"/>
        <v>0.007400000000000004</v>
      </c>
    </row>
    <row r="39" spans="1:9" ht="12" customHeight="1">
      <c r="A39" s="20"/>
      <c r="B39" s="20"/>
      <c r="C39" s="20">
        <v>35</v>
      </c>
      <c r="D39" s="1" t="s">
        <v>25</v>
      </c>
      <c r="E39" s="61">
        <v>0.0489</v>
      </c>
      <c r="F39" s="61">
        <v>0.0444</v>
      </c>
      <c r="G39" s="61">
        <v>0.0443</v>
      </c>
      <c r="H39" s="62">
        <f t="shared" si="6"/>
        <v>0.00010000000000000286</v>
      </c>
      <c r="I39" s="62">
        <f t="shared" si="7"/>
        <v>0.004499999999999997</v>
      </c>
    </row>
    <row r="40" spans="4:9" ht="12" customHeight="1">
      <c r="D40" s="1" t="s">
        <v>64</v>
      </c>
      <c r="E40" s="61">
        <v>0.0177</v>
      </c>
      <c r="F40" s="61">
        <v>0.015</v>
      </c>
      <c r="G40" s="61">
        <v>0.015</v>
      </c>
      <c r="H40" s="62">
        <f t="shared" si="6"/>
        <v>0</v>
      </c>
      <c r="I40" s="62">
        <f t="shared" si="7"/>
        <v>0.002700000000000001</v>
      </c>
    </row>
    <row r="41" spans="4:9" ht="12" customHeight="1">
      <c r="D41" s="1" t="s">
        <v>141</v>
      </c>
      <c r="E41" s="61">
        <v>0.0161</v>
      </c>
      <c r="F41" s="61">
        <v>0.0134</v>
      </c>
      <c r="G41" s="61">
        <v>0.0132</v>
      </c>
      <c r="H41" s="62">
        <f t="shared" si="6"/>
        <v>0.00020000000000000052</v>
      </c>
      <c r="I41" s="62">
        <f t="shared" si="7"/>
        <v>0.0026999999999999993</v>
      </c>
    </row>
    <row r="46" ht="12" customHeight="1">
      <c r="D46" s="96" t="s">
        <v>180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2"/>
  <sheetViews>
    <sheetView workbookViewId="0" topLeftCell="A6">
      <selection activeCell="K48" sqref="K48"/>
    </sheetView>
  </sheetViews>
  <sheetFormatPr defaultColWidth="9.28125" defaultRowHeight="12" customHeight="1"/>
  <cols>
    <col min="1" max="1" width="9.28125" style="17" customWidth="1"/>
    <col min="2" max="13" width="9.28125" style="19" customWidth="1"/>
    <col min="14" max="14" width="9.28125" style="60" customWidth="1"/>
    <col min="15" max="16384" width="9.28125" style="19" customWidth="1"/>
  </cols>
  <sheetData>
    <row r="1" s="17" customFormat="1" ht="12" customHeight="1">
      <c r="A1" s="16" t="s">
        <v>80</v>
      </c>
    </row>
    <row r="2" ht="12" customHeight="1">
      <c r="B2" s="19" t="s">
        <v>181</v>
      </c>
    </row>
    <row r="3" ht="12" customHeight="1">
      <c r="B3" s="19" t="s">
        <v>143</v>
      </c>
    </row>
    <row r="5" spans="2:10" ht="12" customHeight="1">
      <c r="B5" s="64" t="s">
        <v>0</v>
      </c>
      <c r="C5" s="64" t="s">
        <v>101</v>
      </c>
      <c r="D5" s="64" t="s">
        <v>31</v>
      </c>
      <c r="E5" s="64" t="s">
        <v>102</v>
      </c>
      <c r="F5" s="64" t="s">
        <v>77</v>
      </c>
      <c r="G5" s="64" t="s">
        <v>95</v>
      </c>
      <c r="H5" s="64" t="s">
        <v>96</v>
      </c>
      <c r="I5" s="64" t="s">
        <v>103</v>
      </c>
      <c r="J5" s="64" t="s">
        <v>104</v>
      </c>
    </row>
    <row r="6" spans="1:11" ht="12" customHeight="1">
      <c r="A6" s="17">
        <v>1</v>
      </c>
      <c r="B6" s="64" t="s">
        <v>35</v>
      </c>
      <c r="C6" s="65">
        <v>0.0582</v>
      </c>
      <c r="D6" s="65">
        <v>0.0608</v>
      </c>
      <c r="E6" s="66">
        <v>0.0434</v>
      </c>
      <c r="F6" s="66">
        <v>0.0452</v>
      </c>
      <c r="G6" s="67">
        <v>90.15833333333332</v>
      </c>
      <c r="H6" s="67">
        <v>90.92</v>
      </c>
      <c r="I6" s="68">
        <v>0.0582</v>
      </c>
      <c r="J6" s="68">
        <v>0.0434</v>
      </c>
      <c r="K6" s="17">
        <v>15</v>
      </c>
    </row>
    <row r="7" spans="1:11" ht="12" customHeight="1">
      <c r="A7" s="17">
        <v>3</v>
      </c>
      <c r="B7" s="64" t="s">
        <v>36</v>
      </c>
      <c r="C7" s="65">
        <v>0.0667</v>
      </c>
      <c r="D7" s="65">
        <v>0.0698</v>
      </c>
      <c r="E7" s="66">
        <v>0.0502</v>
      </c>
      <c r="F7" s="66">
        <v>0.0523</v>
      </c>
      <c r="G7" s="67">
        <v>91.12500000000001</v>
      </c>
      <c r="H7" s="67">
        <v>91.81</v>
      </c>
      <c r="I7" s="68">
        <v>0.05882401330991776</v>
      </c>
      <c r="J7" s="68">
        <v>0.043865329512894</v>
      </c>
      <c r="K7" s="17">
        <v>22</v>
      </c>
    </row>
    <row r="8" spans="1:11" ht="12" customHeight="1">
      <c r="A8" s="17">
        <v>5</v>
      </c>
      <c r="B8" s="64" t="s">
        <v>37</v>
      </c>
      <c r="C8" s="65">
        <v>0.0632</v>
      </c>
      <c r="D8" s="65">
        <v>0.0664</v>
      </c>
      <c r="E8" s="66">
        <v>0.047</v>
      </c>
      <c r="F8" s="66">
        <v>0.0492</v>
      </c>
      <c r="G8" s="67">
        <v>91.12333333333333</v>
      </c>
      <c r="H8" s="67">
        <v>91.46999999999998</v>
      </c>
      <c r="I8" s="68">
        <v>0.05882293742490065</v>
      </c>
      <c r="J8" s="68">
        <v>0.04386452722063038</v>
      </c>
      <c r="K8" s="17">
        <v>29</v>
      </c>
    </row>
    <row r="9" spans="1:11" ht="12" customHeight="1">
      <c r="A9" s="17">
        <v>7</v>
      </c>
      <c r="B9" s="64" t="s">
        <v>38</v>
      </c>
      <c r="C9" s="65">
        <v>0.0558</v>
      </c>
      <c r="D9" s="65">
        <v>0.0576</v>
      </c>
      <c r="E9" s="66">
        <v>0.0412</v>
      </c>
      <c r="F9" s="66">
        <v>0.0424</v>
      </c>
      <c r="G9" s="67">
        <v>91.57333333333334</v>
      </c>
      <c r="H9" s="67">
        <v>91.83833333333332</v>
      </c>
      <c r="I9" s="68">
        <v>0.059113426379517525</v>
      </c>
      <c r="J9" s="68">
        <v>0.04408114613180517</v>
      </c>
      <c r="K9" s="17">
        <v>36</v>
      </c>
    </row>
    <row r="10" spans="1:11" ht="12" customHeight="1">
      <c r="A10" s="17">
        <v>9</v>
      </c>
      <c r="B10" s="64" t="s">
        <v>39</v>
      </c>
      <c r="C10" s="65">
        <v>0.0562</v>
      </c>
      <c r="D10" s="65">
        <v>0.0577</v>
      </c>
      <c r="E10" s="66">
        <v>0.0403</v>
      </c>
      <c r="F10" s="66">
        <v>0.0412</v>
      </c>
      <c r="G10" s="67">
        <v>92.57000000000001</v>
      </c>
      <c r="H10" s="67">
        <v>92.70166666666667</v>
      </c>
      <c r="I10" s="68">
        <v>0.05975680561974306</v>
      </c>
      <c r="J10" s="68">
        <v>0.04456091690544414</v>
      </c>
      <c r="K10" s="17">
        <v>43</v>
      </c>
    </row>
    <row r="11" spans="1:11" ht="12" customHeight="1">
      <c r="A11" s="17">
        <v>11</v>
      </c>
      <c r="B11" s="64" t="s">
        <v>40</v>
      </c>
      <c r="C11" s="65">
        <v>0.062</v>
      </c>
      <c r="D11" s="65">
        <v>0.0639</v>
      </c>
      <c r="E11" s="66">
        <v>0.0446</v>
      </c>
      <c r="F11" s="66">
        <v>0.0457</v>
      </c>
      <c r="G11" s="67">
        <v>93.49833333333333</v>
      </c>
      <c r="H11" s="67">
        <v>93.56</v>
      </c>
      <c r="I11" s="68">
        <v>0.060356073574267505</v>
      </c>
      <c r="J11" s="68">
        <v>0.045007793696275084</v>
      </c>
      <c r="K11" s="17">
        <v>50</v>
      </c>
    </row>
    <row r="12" spans="1:11" ht="12" customHeight="1">
      <c r="A12" s="17">
        <v>13</v>
      </c>
      <c r="B12" s="64" t="s">
        <v>41</v>
      </c>
      <c r="C12" s="65">
        <v>0.0605</v>
      </c>
      <c r="D12" s="65">
        <v>0.0624</v>
      </c>
      <c r="E12" s="66">
        <v>0.0436</v>
      </c>
      <c r="F12" s="66">
        <v>0.0447</v>
      </c>
      <c r="G12" s="67">
        <v>95.18166666666667</v>
      </c>
      <c r="H12" s="67">
        <v>95.13333333333333</v>
      </c>
      <c r="I12" s="68">
        <v>0.06144271744153805</v>
      </c>
      <c r="J12" s="68">
        <v>0.045818108882521504</v>
      </c>
      <c r="K12" s="17">
        <v>57</v>
      </c>
    </row>
    <row r="13" spans="1:11" ht="12" customHeight="1">
      <c r="A13" s="17">
        <v>15</v>
      </c>
      <c r="B13" s="64" t="s">
        <v>42</v>
      </c>
      <c r="C13" s="65">
        <v>0.0688</v>
      </c>
      <c r="D13" s="65">
        <v>0.0718</v>
      </c>
      <c r="E13" s="66">
        <v>0.0498</v>
      </c>
      <c r="F13" s="66">
        <v>0.0518</v>
      </c>
      <c r="G13" s="67">
        <v>96.195</v>
      </c>
      <c r="H13" s="67">
        <v>96.205</v>
      </c>
      <c r="I13" s="68">
        <v>0.062096855531934565</v>
      </c>
      <c r="J13" s="68">
        <v>0.04630590257879657</v>
      </c>
      <c r="K13" s="17">
        <v>64</v>
      </c>
    </row>
    <row r="14" spans="1:11" ht="12" customHeight="1">
      <c r="A14" s="17">
        <v>17</v>
      </c>
      <c r="B14" s="64" t="s">
        <v>43</v>
      </c>
      <c r="C14" s="65">
        <v>0.0657</v>
      </c>
      <c r="D14" s="65">
        <v>0.0686</v>
      </c>
      <c r="E14" s="66">
        <v>0.0481</v>
      </c>
      <c r="F14" s="66">
        <v>0.0501</v>
      </c>
      <c r="G14" s="67">
        <v>97.73166666666667</v>
      </c>
      <c r="H14" s="67">
        <v>97.58166666666666</v>
      </c>
      <c r="I14" s="68">
        <v>0.06308882151770036</v>
      </c>
      <c r="J14" s="68">
        <v>0.047045616045845284</v>
      </c>
      <c r="K14" s="17">
        <v>71</v>
      </c>
    </row>
    <row r="15" spans="1:11" ht="12" customHeight="1">
      <c r="A15" s="17">
        <v>19</v>
      </c>
      <c r="B15" s="64" t="s">
        <v>44</v>
      </c>
      <c r="C15" s="65">
        <v>0.0739</v>
      </c>
      <c r="D15" s="65">
        <v>0.0774</v>
      </c>
      <c r="E15" s="66">
        <v>0.0541</v>
      </c>
      <c r="F15" s="66">
        <v>0.0566</v>
      </c>
      <c r="G15" s="67">
        <v>98.65333333333332</v>
      </c>
      <c r="H15" s="67">
        <v>98.53666666666665</v>
      </c>
      <c r="I15" s="68">
        <v>0.0636837859321564</v>
      </c>
      <c r="J15" s="68">
        <v>0.047489283667621784</v>
      </c>
      <c r="K15" s="17">
        <v>78</v>
      </c>
    </row>
    <row r="16" spans="1:11" ht="12" customHeight="1">
      <c r="A16" s="17">
        <v>21</v>
      </c>
      <c r="B16" s="64" t="s">
        <v>45</v>
      </c>
      <c r="C16" s="65">
        <v>0.0692</v>
      </c>
      <c r="D16" s="65">
        <v>0.0724</v>
      </c>
      <c r="E16" s="66">
        <v>0.0504</v>
      </c>
      <c r="F16" s="66">
        <v>0.0528</v>
      </c>
      <c r="G16" s="67">
        <v>99.31500000000001</v>
      </c>
      <c r="H16" s="67">
        <v>99.17166666666667</v>
      </c>
      <c r="I16" s="68">
        <v>0.06411091228394493</v>
      </c>
      <c r="J16" s="68">
        <v>0.04780779369627509</v>
      </c>
      <c r="K16" s="17">
        <v>85</v>
      </c>
    </row>
    <row r="17" spans="1:11" ht="12" customHeight="1">
      <c r="A17" s="17">
        <v>23</v>
      </c>
      <c r="B17" s="64" t="s">
        <v>46</v>
      </c>
      <c r="C17" s="65">
        <v>0.0746</v>
      </c>
      <c r="D17" s="65">
        <v>0.0787</v>
      </c>
      <c r="E17" s="66">
        <v>0.054</v>
      </c>
      <c r="F17" s="66">
        <v>0.057</v>
      </c>
      <c r="G17" s="67">
        <v>99.67166666666667</v>
      </c>
      <c r="H17" s="67">
        <v>99.59166666666668</v>
      </c>
      <c r="I17" s="68">
        <v>0.06434115167760422</v>
      </c>
      <c r="J17" s="68">
        <v>0.04797948424068769</v>
      </c>
      <c r="K17" s="17">
        <v>92</v>
      </c>
    </row>
    <row r="18" spans="1:11" ht="12" customHeight="1">
      <c r="A18" s="17">
        <v>25</v>
      </c>
      <c r="B18" s="64" t="s">
        <v>47</v>
      </c>
      <c r="C18" s="65">
        <v>0.0686</v>
      </c>
      <c r="D18" s="65">
        <v>0.0725</v>
      </c>
      <c r="E18" s="66">
        <v>0.0498</v>
      </c>
      <c r="F18" s="66">
        <v>0.0527</v>
      </c>
      <c r="G18" s="67">
        <v>99.875</v>
      </c>
      <c r="H18" s="67">
        <v>99.76666666666667</v>
      </c>
      <c r="I18" s="68">
        <v>0.06447240964969037</v>
      </c>
      <c r="J18" s="68">
        <v>0.04807736389684815</v>
      </c>
      <c r="K18" s="17">
        <v>99</v>
      </c>
    </row>
    <row r="19" spans="1:11" ht="12" customHeight="1">
      <c r="A19" s="17">
        <v>27</v>
      </c>
      <c r="B19" s="64" t="s">
        <v>48</v>
      </c>
      <c r="C19" s="65">
        <v>0.0741</v>
      </c>
      <c r="D19" s="65">
        <v>0.079</v>
      </c>
      <c r="E19" s="66">
        <v>0.0535</v>
      </c>
      <c r="F19" s="66">
        <v>0.0571</v>
      </c>
      <c r="G19" s="67">
        <v>99.90166666666666</v>
      </c>
      <c r="H19" s="67">
        <v>99.84833333333334</v>
      </c>
      <c r="I19" s="68">
        <v>0.06448962380996395</v>
      </c>
      <c r="J19" s="68">
        <v>0.04809020057306591</v>
      </c>
      <c r="K19" s="17">
        <v>106</v>
      </c>
    </row>
    <row r="20" spans="1:11" ht="12" customHeight="1">
      <c r="A20" s="17">
        <v>29</v>
      </c>
      <c r="B20" s="64" t="s">
        <v>49</v>
      </c>
      <c r="C20" s="65">
        <v>0.0672</v>
      </c>
      <c r="D20" s="65">
        <v>0.0708</v>
      </c>
      <c r="E20" s="66">
        <v>0.0483</v>
      </c>
      <c r="F20" s="66">
        <v>0.0509</v>
      </c>
      <c r="G20" s="67">
        <v>99.875</v>
      </c>
      <c r="H20" s="67">
        <v>99.82499999999999</v>
      </c>
      <c r="I20" s="68">
        <v>0.06447240964969037</v>
      </c>
      <c r="J20" s="68">
        <v>0.04807736389684815</v>
      </c>
      <c r="K20" s="17">
        <v>113</v>
      </c>
    </row>
    <row r="21" spans="1:11" ht="12" customHeight="1">
      <c r="A21" s="17">
        <v>31</v>
      </c>
      <c r="B21" s="64" t="s">
        <v>50</v>
      </c>
      <c r="C21" s="65">
        <v>0.0725</v>
      </c>
      <c r="D21" s="65">
        <v>0.0769</v>
      </c>
      <c r="E21" s="66">
        <v>0.0517</v>
      </c>
      <c r="F21" s="66">
        <v>0.0547</v>
      </c>
      <c r="G21" s="67">
        <v>100.125</v>
      </c>
      <c r="H21" s="67">
        <v>100.17333333333333</v>
      </c>
      <c r="I21" s="68">
        <v>0.06463379240225531</v>
      </c>
      <c r="J21" s="68">
        <v>0.0481977077363897</v>
      </c>
      <c r="K21" s="17">
        <v>120</v>
      </c>
    </row>
    <row r="22" spans="1:11" ht="12" customHeight="1">
      <c r="A22" s="17">
        <v>33</v>
      </c>
      <c r="B22" s="64" t="s">
        <v>51</v>
      </c>
      <c r="C22" s="65">
        <v>0.0643</v>
      </c>
      <c r="D22" s="65">
        <v>0.068</v>
      </c>
      <c r="E22" s="66">
        <v>0.0451</v>
      </c>
      <c r="F22" s="66">
        <v>0.0475</v>
      </c>
      <c r="G22" s="67">
        <v>99.78666666666668</v>
      </c>
      <c r="H22" s="67">
        <v>99.79666666666667</v>
      </c>
      <c r="I22" s="68">
        <v>0.0644153877437841</v>
      </c>
      <c r="J22" s="68">
        <v>0.048034842406876804</v>
      </c>
      <c r="K22" s="17">
        <v>127</v>
      </c>
    </row>
    <row r="23" spans="1:11" ht="12" customHeight="1">
      <c r="A23" s="17">
        <v>35</v>
      </c>
      <c r="B23" s="64" t="s">
        <v>28</v>
      </c>
      <c r="C23" s="65">
        <v>0.0675</v>
      </c>
      <c r="D23" s="65">
        <v>0.0715</v>
      </c>
      <c r="E23" s="66">
        <v>0.047</v>
      </c>
      <c r="F23" s="66">
        <v>0.0496</v>
      </c>
      <c r="G23" s="67">
        <v>100.57333333333332</v>
      </c>
      <c r="H23" s="67">
        <v>100.67166666666667</v>
      </c>
      <c r="I23" s="68">
        <v>0.06492320547185508</v>
      </c>
      <c r="J23" s="68">
        <v>0.048413524355300865</v>
      </c>
      <c r="K23" s="17">
        <v>134</v>
      </c>
    </row>
    <row r="24" spans="1:11" ht="12" customHeight="1">
      <c r="A24" s="17">
        <v>37</v>
      </c>
      <c r="B24" s="64" t="s">
        <v>29</v>
      </c>
      <c r="C24" s="65">
        <v>0.0615</v>
      </c>
      <c r="D24" s="65">
        <v>0.0649</v>
      </c>
      <c r="E24" s="66">
        <v>0.043</v>
      </c>
      <c r="F24" s="66">
        <v>0.0448</v>
      </c>
      <c r="G24" s="67">
        <v>101.395</v>
      </c>
      <c r="H24" s="67">
        <v>101.42333333333335</v>
      </c>
      <c r="I24" s="68">
        <v>0.06545361678528515</v>
      </c>
      <c r="J24" s="68">
        <v>0.048809054441260755</v>
      </c>
      <c r="K24" s="17">
        <v>141</v>
      </c>
    </row>
    <row r="25" spans="1:11" ht="12" customHeight="1">
      <c r="A25" s="17">
        <v>39</v>
      </c>
      <c r="B25" s="64" t="s">
        <v>30</v>
      </c>
      <c r="C25" s="65">
        <v>0.0676</v>
      </c>
      <c r="D25" s="65">
        <v>0.0718</v>
      </c>
      <c r="E25" s="66">
        <v>0.0472</v>
      </c>
      <c r="F25" s="66">
        <v>0.0495</v>
      </c>
      <c r="G25" s="67">
        <v>102.09000000000002</v>
      </c>
      <c r="H25" s="67">
        <v>102.12833333333333</v>
      </c>
      <c r="I25" s="68">
        <v>0.06590226083741568</v>
      </c>
      <c r="J25" s="68">
        <v>0.04914361031518627</v>
      </c>
      <c r="K25" s="17">
        <v>148</v>
      </c>
    </row>
    <row r="26" spans="1:11" ht="12" customHeight="1">
      <c r="A26" s="17">
        <v>41</v>
      </c>
      <c r="B26" s="64" t="s">
        <v>62</v>
      </c>
      <c r="C26" s="65">
        <v>0.0627</v>
      </c>
      <c r="D26" s="65">
        <v>0.0661</v>
      </c>
      <c r="E26" s="66">
        <v>0.0435</v>
      </c>
      <c r="F26" s="66">
        <v>0.0453</v>
      </c>
      <c r="G26" s="67">
        <v>102.96999999999998</v>
      </c>
      <c r="H26" s="67">
        <v>102.93833333333333</v>
      </c>
      <c r="I26" s="68">
        <v>0.06647032812644423</v>
      </c>
      <c r="J26" s="68">
        <v>0.0495672206303725</v>
      </c>
      <c r="K26" s="17">
        <v>155</v>
      </c>
    </row>
    <row r="27" spans="1:11" ht="12" customHeight="1">
      <c r="A27" s="17">
        <v>43</v>
      </c>
      <c r="B27" s="64" t="s">
        <v>68</v>
      </c>
      <c r="C27" s="65">
        <v>0.0711</v>
      </c>
      <c r="D27" s="65">
        <v>0.0757</v>
      </c>
      <c r="E27" s="66">
        <v>0.0497</v>
      </c>
      <c r="F27" s="66">
        <v>0.0523</v>
      </c>
      <c r="G27" s="67">
        <v>104.165</v>
      </c>
      <c r="H27" s="67">
        <v>104.185</v>
      </c>
      <c r="I27" s="68">
        <v>0.0672417376837046</v>
      </c>
      <c r="J27" s="68">
        <v>0.05014246418338111</v>
      </c>
      <c r="K27" s="17">
        <v>162</v>
      </c>
    </row>
    <row r="28" spans="1:11" ht="12" customHeight="1">
      <c r="A28" s="17">
        <v>45</v>
      </c>
      <c r="B28" s="64" t="s">
        <v>79</v>
      </c>
      <c r="C28" s="65">
        <v>0.067</v>
      </c>
      <c r="D28" s="65">
        <v>0.0709</v>
      </c>
      <c r="E28" s="66">
        <v>0.0458</v>
      </c>
      <c r="F28" s="66">
        <v>0.0477</v>
      </c>
      <c r="G28" s="67">
        <v>104.59333333333332</v>
      </c>
      <c r="H28" s="67">
        <v>104.395</v>
      </c>
      <c r="I28" s="68">
        <v>0.06751824013309918</v>
      </c>
      <c r="J28" s="68">
        <v>0.05034865329512894</v>
      </c>
      <c r="K28" s="17">
        <v>169</v>
      </c>
    </row>
    <row r="29" spans="1:11" ht="12" customHeight="1">
      <c r="A29" s="17">
        <v>47</v>
      </c>
      <c r="B29" s="64" t="s">
        <v>93</v>
      </c>
      <c r="C29" s="65">
        <v>0.0722</v>
      </c>
      <c r="D29" s="65">
        <v>0.0772</v>
      </c>
      <c r="E29" s="66">
        <v>0.0498</v>
      </c>
      <c r="F29" s="66">
        <v>0.0526</v>
      </c>
      <c r="G29" s="67">
        <v>105.47833333333334</v>
      </c>
      <c r="H29" s="67">
        <v>105.205</v>
      </c>
      <c r="I29" s="68">
        <v>0.06808953507717905</v>
      </c>
      <c r="J29" s="68">
        <v>0.05077467048710603</v>
      </c>
      <c r="K29" s="17">
        <v>176</v>
      </c>
    </row>
    <row r="30" spans="1:10" ht="12" customHeight="1">
      <c r="A30" s="17">
        <v>49</v>
      </c>
      <c r="B30" s="64" t="s">
        <v>109</v>
      </c>
      <c r="C30" s="65">
        <v>0.0642</v>
      </c>
      <c r="D30" s="65">
        <v>0.0686</v>
      </c>
      <c r="E30" s="66">
        <v>0.043</v>
      </c>
      <c r="F30" s="66">
        <v>0.0451</v>
      </c>
      <c r="G30" s="67">
        <v>105.68333333333332</v>
      </c>
      <c r="H30" s="67">
        <v>105.085</v>
      </c>
      <c r="I30" s="68">
        <v>0.06822186893428228</v>
      </c>
      <c r="J30" s="68">
        <v>0.050873352435530095</v>
      </c>
    </row>
    <row r="31" spans="1:10" ht="12" customHeight="1">
      <c r="A31" s="17">
        <v>51</v>
      </c>
      <c r="B31" s="64" t="s">
        <v>100</v>
      </c>
      <c r="C31" s="65">
        <v>0.0695</v>
      </c>
      <c r="D31" s="65">
        <v>0.0751</v>
      </c>
      <c r="E31" s="66">
        <v>0.0475</v>
      </c>
      <c r="F31" s="66">
        <v>0.0506</v>
      </c>
      <c r="G31" s="67">
        <v>105.83333333333333</v>
      </c>
      <c r="H31" s="67">
        <v>105.04333333333331</v>
      </c>
      <c r="I31" s="68">
        <v>0.06831869858582125</v>
      </c>
      <c r="J31" s="68">
        <v>0.05094555873925503</v>
      </c>
    </row>
    <row r="32" spans="1:10" ht="12" customHeight="1">
      <c r="A32" s="17">
        <v>53</v>
      </c>
      <c r="B32" s="64" t="s">
        <v>112</v>
      </c>
      <c r="C32" s="65">
        <v>0.0638</v>
      </c>
      <c r="D32" s="65">
        <v>0.0684</v>
      </c>
      <c r="E32" s="66">
        <v>0.0411</v>
      </c>
      <c r="F32" s="66">
        <v>0.043</v>
      </c>
      <c r="G32" s="69">
        <v>107.565</v>
      </c>
      <c r="H32" s="69">
        <v>106.60833333333333</v>
      </c>
      <c r="I32" s="70">
        <v>0.06943654311858768</v>
      </c>
      <c r="J32" s="70">
        <v>0.051779140401146145</v>
      </c>
    </row>
    <row r="33" spans="1:10" ht="12" customHeight="1">
      <c r="A33" s="17">
        <v>55</v>
      </c>
      <c r="B33" s="64" t="s">
        <v>140</v>
      </c>
      <c r="C33" s="65">
        <v>0.0782</v>
      </c>
      <c r="D33" s="65">
        <v>0.0839</v>
      </c>
      <c r="E33" s="66">
        <v>0.0546</v>
      </c>
      <c r="F33" s="66">
        <v>0.0578</v>
      </c>
      <c r="G33" s="71">
        <v>110.08166666666669</v>
      </c>
      <c r="H33" s="71">
        <v>108.95833333333333</v>
      </c>
      <c r="I33" s="70">
        <v>0.07106112949440802</v>
      </c>
      <c r="J33" s="70">
        <v>0.052990601719197734</v>
      </c>
    </row>
    <row r="34" spans="1:10" ht="12" customHeight="1">
      <c r="A34" s="17">
        <v>57</v>
      </c>
      <c r="B34" s="64" t="s">
        <v>142</v>
      </c>
      <c r="C34" s="65">
        <v>0.0861</v>
      </c>
      <c r="D34" s="65">
        <v>0.0908</v>
      </c>
      <c r="E34" s="66">
        <v>0.0629</v>
      </c>
      <c r="F34" s="66">
        <v>0.0648</v>
      </c>
      <c r="G34" s="71">
        <v>115.84333333333332</v>
      </c>
      <c r="H34" s="71">
        <v>114.18166666666666</v>
      </c>
      <c r="I34" s="70">
        <v>0.07478046399852112</v>
      </c>
      <c r="J34" s="70">
        <v>0.05576412607449857</v>
      </c>
    </row>
    <row r="35" spans="2:10" ht="12" customHeight="1">
      <c r="B35" s="64" t="s">
        <v>146</v>
      </c>
      <c r="C35" s="65">
        <v>0.1137</v>
      </c>
      <c r="D35" s="65">
        <v>0.1138</v>
      </c>
      <c r="E35" s="66">
        <v>0.098</v>
      </c>
      <c r="F35" s="66">
        <v>0.0986</v>
      </c>
      <c r="G35" s="71">
        <v>121.80166666666666</v>
      </c>
      <c r="H35" s="71">
        <v>119.47166666666668</v>
      </c>
      <c r="I35" s="70">
        <f>C$6/G$6*G35</f>
        <v>0.07862675293465202</v>
      </c>
      <c r="J35" s="70">
        <f>E$6/G$6*G35</f>
        <v>0.058632320916905456</v>
      </c>
    </row>
    <row r="36" spans="2:10" ht="12" customHeight="1">
      <c r="B36" s="64" t="s">
        <v>166</v>
      </c>
      <c r="C36" s="65">
        <v>0.1186</v>
      </c>
      <c r="D36" s="65">
        <v>0.1324</v>
      </c>
      <c r="E36" s="66">
        <v>0.0916</v>
      </c>
      <c r="F36" s="66">
        <v>0.1018</v>
      </c>
      <c r="G36" s="71">
        <v>125.44666666666667</v>
      </c>
      <c r="H36" s="71">
        <v>122.27666666666666</v>
      </c>
      <c r="I36" s="70">
        <f aca="true" t="shared" si="0" ref="I36:I37">C$6/G$6*G36</f>
        <v>0.08097971346704873</v>
      </c>
      <c r="J36" s="70">
        <f aca="true" t="shared" si="1" ref="J36:J37">E$6/G$6*G36</f>
        <v>0.06038693409742122</v>
      </c>
    </row>
    <row r="37" spans="2:12" ht="12" customHeight="1">
      <c r="B37" s="64" t="s">
        <v>161</v>
      </c>
      <c r="C37" s="65">
        <v>0.1125</v>
      </c>
      <c r="D37" s="65">
        <v>0.1218</v>
      </c>
      <c r="E37" s="66">
        <v>0.0891</v>
      </c>
      <c r="F37" s="66">
        <v>0.0963</v>
      </c>
      <c r="G37" s="71">
        <v>127.30499999999999</v>
      </c>
      <c r="H37" s="71">
        <v>124.05333333333333</v>
      </c>
      <c r="I37" s="70">
        <f t="shared" si="0"/>
        <v>0.08217932526111471</v>
      </c>
      <c r="J37" s="70">
        <f t="shared" si="1"/>
        <v>0.06128148997134672</v>
      </c>
      <c r="L37" s="57"/>
    </row>
    <row r="42" ht="12" customHeight="1">
      <c r="B42" s="96" t="s">
        <v>180</v>
      </c>
    </row>
    <row r="62" ht="12" customHeight="1">
      <c r="M62" s="57" t="s">
        <v>71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4"/>
  <sheetViews>
    <sheetView workbookViewId="0" topLeftCell="C1">
      <selection activeCell="I46" sqref="I46"/>
    </sheetView>
  </sheetViews>
  <sheetFormatPr defaultColWidth="9.28125" defaultRowHeight="12" customHeight="1"/>
  <cols>
    <col min="1" max="1" width="9.28125" style="17" hidden="1" customWidth="1"/>
    <col min="2" max="2" width="9.28125" style="17" customWidth="1"/>
    <col min="3" max="11" width="9.28125" style="19" customWidth="1"/>
    <col min="12" max="12" width="9.28125" style="60" customWidth="1"/>
    <col min="13" max="16384" width="9.28125" style="19" customWidth="1"/>
  </cols>
  <sheetData>
    <row r="1" spans="2:4" s="17" customFormat="1" ht="12" customHeight="1">
      <c r="B1" s="17" t="s">
        <v>81</v>
      </c>
      <c r="D1" s="17">
        <v>57</v>
      </c>
    </row>
    <row r="2" ht="12" customHeight="1">
      <c r="C2" s="19" t="s">
        <v>182</v>
      </c>
    </row>
    <row r="3" ht="12" customHeight="1">
      <c r="C3" s="19" t="s">
        <v>59</v>
      </c>
    </row>
    <row r="5" spans="3:9" ht="12" customHeight="1">
      <c r="C5" s="1" t="s">
        <v>0</v>
      </c>
      <c r="D5" s="1" t="s">
        <v>52</v>
      </c>
      <c r="E5" s="1" t="s">
        <v>56</v>
      </c>
      <c r="F5" s="72" t="s">
        <v>99</v>
      </c>
      <c r="G5" s="19" t="s">
        <v>105</v>
      </c>
      <c r="H5" s="19" t="s">
        <v>107</v>
      </c>
      <c r="I5" s="19" t="s">
        <v>106</v>
      </c>
    </row>
    <row r="6" spans="1:9" ht="12" customHeight="1">
      <c r="A6" s="20" t="s">
        <v>108</v>
      </c>
      <c r="B6" s="20">
        <v>1</v>
      </c>
      <c r="C6" s="1" t="s">
        <v>113</v>
      </c>
      <c r="D6" s="61">
        <v>0.1125</v>
      </c>
      <c r="E6" s="61">
        <v>0.0891</v>
      </c>
      <c r="F6" s="61">
        <v>0.1016</v>
      </c>
      <c r="G6" s="73">
        <f>(D6-E6)*100/D6</f>
        <v>20.8</v>
      </c>
      <c r="H6" s="73">
        <f>G6-I6</f>
        <v>11.111111111111105</v>
      </c>
      <c r="I6" s="73">
        <f>(D6-F6)*100/D6</f>
        <v>9.688888888888895</v>
      </c>
    </row>
    <row r="7" spans="1:9" ht="12" customHeight="1">
      <c r="A7" s="20" t="s">
        <v>108</v>
      </c>
      <c r="B7" s="20">
        <v>2</v>
      </c>
      <c r="C7" s="1" t="s">
        <v>31</v>
      </c>
      <c r="D7" s="61">
        <v>0.1218</v>
      </c>
      <c r="E7" s="61">
        <v>0.0963</v>
      </c>
      <c r="F7" s="61">
        <v>0.1111</v>
      </c>
      <c r="G7" s="73">
        <f>(D7-E7)*100/D7</f>
        <v>20.93596059113301</v>
      </c>
      <c r="H7" s="73">
        <f aca="true" t="shared" si="0" ref="H7:H34">G7-I7</f>
        <v>12.151067323481122</v>
      </c>
      <c r="I7" s="73">
        <f aca="true" t="shared" si="1" ref="I7:I34">(D7-F7)*100/D7</f>
        <v>8.784893267651888</v>
      </c>
    </row>
    <row r="8" spans="1:9" ht="12" customHeight="1">
      <c r="A8" s="20"/>
      <c r="B8" s="20"/>
      <c r="C8" s="1"/>
      <c r="D8" s="61"/>
      <c r="E8" s="61"/>
      <c r="F8" s="61"/>
      <c r="G8" s="73"/>
      <c r="H8" s="73"/>
      <c r="I8" s="73"/>
    </row>
    <row r="9" spans="1:9" ht="12" customHeight="1">
      <c r="A9" s="20"/>
      <c r="B9" s="20">
        <v>10</v>
      </c>
      <c r="C9" s="1" t="s">
        <v>3</v>
      </c>
      <c r="D9" s="61">
        <v>0.122</v>
      </c>
      <c r="E9" s="61">
        <v>0.0651</v>
      </c>
      <c r="F9" s="61">
        <v>0.0976</v>
      </c>
      <c r="G9" s="73">
        <f aca="true" t="shared" si="2" ref="G9:G32">(D9-E9)*100/D9</f>
        <v>46.639344262295076</v>
      </c>
      <c r="H9" s="73">
        <f aca="true" t="shared" si="3" ref="H9:H32">G9-I9</f>
        <v>26.639344262295083</v>
      </c>
      <c r="I9" s="73">
        <f aca="true" t="shared" si="4" ref="I9:I32">(D9-F9)*100/D9</f>
        <v>19.999999999999993</v>
      </c>
    </row>
    <row r="10" spans="1:9" ht="12" customHeight="1">
      <c r="A10" s="20" t="s">
        <v>108</v>
      </c>
      <c r="B10" s="20">
        <v>5</v>
      </c>
      <c r="C10" s="1" t="s">
        <v>15</v>
      </c>
      <c r="D10" s="61">
        <v>0.15</v>
      </c>
      <c r="E10" s="61">
        <v>0.0802</v>
      </c>
      <c r="F10" s="61">
        <v>0.124</v>
      </c>
      <c r="G10" s="73">
        <f t="shared" si="2"/>
        <v>46.53333333333334</v>
      </c>
      <c r="H10" s="73">
        <f t="shared" si="3"/>
        <v>29.200000000000006</v>
      </c>
      <c r="I10" s="73">
        <f t="shared" si="4"/>
        <v>17.333333333333332</v>
      </c>
    </row>
    <row r="11" spans="1:9" ht="12" customHeight="1">
      <c r="A11" s="20"/>
      <c r="B11" s="20">
        <v>11</v>
      </c>
      <c r="C11" s="1" t="s">
        <v>23</v>
      </c>
      <c r="D11" s="61">
        <v>0.207</v>
      </c>
      <c r="E11" s="61">
        <v>0.1378</v>
      </c>
      <c r="F11" s="61">
        <v>0.1656</v>
      </c>
      <c r="G11" s="73">
        <f t="shared" si="2"/>
        <v>33.42995169082125</v>
      </c>
      <c r="H11" s="73">
        <f t="shared" si="3"/>
        <v>13.429951690821252</v>
      </c>
      <c r="I11" s="73">
        <f t="shared" si="4"/>
        <v>19.999999999999996</v>
      </c>
    </row>
    <row r="12" spans="1:9" ht="12" customHeight="1">
      <c r="A12" s="20"/>
      <c r="B12" s="20">
        <v>23</v>
      </c>
      <c r="C12" s="1" t="s">
        <v>18</v>
      </c>
      <c r="D12" s="61">
        <v>0.1374</v>
      </c>
      <c r="E12" s="61">
        <v>0.0995</v>
      </c>
      <c r="F12" s="61">
        <v>0.1128</v>
      </c>
      <c r="G12" s="73">
        <f t="shared" si="2"/>
        <v>27.58369723435225</v>
      </c>
      <c r="H12" s="73">
        <f t="shared" si="3"/>
        <v>9.679767103347885</v>
      </c>
      <c r="I12" s="73">
        <f t="shared" si="4"/>
        <v>17.903930131004365</v>
      </c>
    </row>
    <row r="13" spans="1:9" ht="12" customHeight="1">
      <c r="A13" s="20"/>
      <c r="B13" s="20">
        <v>22</v>
      </c>
      <c r="C13" s="1" t="s">
        <v>8</v>
      </c>
      <c r="D13" s="61">
        <v>0.1181</v>
      </c>
      <c r="E13" s="61">
        <v>0.0899</v>
      </c>
      <c r="F13" s="61">
        <v>0.1015</v>
      </c>
      <c r="G13" s="73">
        <f t="shared" si="2"/>
        <v>23.878069432684168</v>
      </c>
      <c r="H13" s="73">
        <f t="shared" si="3"/>
        <v>9.822184589331085</v>
      </c>
      <c r="I13" s="73">
        <f t="shared" si="4"/>
        <v>14.055884843353082</v>
      </c>
    </row>
    <row r="14" spans="1:9" ht="12" customHeight="1">
      <c r="A14" s="20" t="s">
        <v>108</v>
      </c>
      <c r="B14" s="20">
        <v>9</v>
      </c>
      <c r="C14" s="1" t="s">
        <v>20</v>
      </c>
      <c r="D14" s="61">
        <v>0.1107</v>
      </c>
      <c r="E14" s="61">
        <v>0.0849</v>
      </c>
      <c r="F14" s="61">
        <v>0.0907</v>
      </c>
      <c r="G14" s="73">
        <f t="shared" si="2"/>
        <v>23.306233062330627</v>
      </c>
      <c r="H14" s="73">
        <f t="shared" si="3"/>
        <v>5.239385727190605</v>
      </c>
      <c r="I14" s="73">
        <f t="shared" si="4"/>
        <v>18.06684733514002</v>
      </c>
    </row>
    <row r="15" spans="1:9" ht="12" customHeight="1">
      <c r="A15" s="20"/>
      <c r="B15" s="20">
        <v>25</v>
      </c>
      <c r="C15" s="1" t="s">
        <v>16</v>
      </c>
      <c r="D15" s="61">
        <v>0.1477</v>
      </c>
      <c r="E15" s="61">
        <v>0.1147</v>
      </c>
      <c r="F15" s="61">
        <v>0.1231</v>
      </c>
      <c r="G15" s="73">
        <f t="shared" si="2"/>
        <v>22.34258632362898</v>
      </c>
      <c r="H15" s="73">
        <f t="shared" si="3"/>
        <v>5.687203791469198</v>
      </c>
      <c r="I15" s="73">
        <f t="shared" si="4"/>
        <v>16.65538253215978</v>
      </c>
    </row>
    <row r="16" spans="1:9" ht="12" customHeight="1">
      <c r="A16" s="20"/>
      <c r="B16" s="20">
        <v>12</v>
      </c>
      <c r="C16" s="1" t="s">
        <v>14</v>
      </c>
      <c r="D16" s="61">
        <v>0.0335</v>
      </c>
      <c r="E16" s="61">
        <v>0.0263</v>
      </c>
      <c r="F16" s="61">
        <v>0.0263</v>
      </c>
      <c r="G16" s="73">
        <f t="shared" si="2"/>
        <v>21.49253731343284</v>
      </c>
      <c r="H16" s="73">
        <f t="shared" si="3"/>
        <v>0</v>
      </c>
      <c r="I16" s="73">
        <f t="shared" si="4"/>
        <v>21.49253731343284</v>
      </c>
    </row>
    <row r="17" spans="1:9" ht="12" customHeight="1">
      <c r="A17" s="20" t="s">
        <v>108</v>
      </c>
      <c r="B17" s="20">
        <v>6</v>
      </c>
      <c r="C17" s="1" t="s">
        <v>4</v>
      </c>
      <c r="D17" s="61">
        <v>0.0791</v>
      </c>
      <c r="E17" s="61">
        <v>0.0621</v>
      </c>
      <c r="F17" s="61">
        <v>0.0659</v>
      </c>
      <c r="G17" s="73">
        <f t="shared" si="2"/>
        <v>21.491782553729458</v>
      </c>
      <c r="H17" s="73">
        <f t="shared" si="3"/>
        <v>4.804045512010113</v>
      </c>
      <c r="I17" s="73">
        <f t="shared" si="4"/>
        <v>16.687737041719345</v>
      </c>
    </row>
    <row r="18" spans="1:9" ht="12" customHeight="1">
      <c r="A18" s="20" t="s">
        <v>108</v>
      </c>
      <c r="B18" s="20">
        <v>7</v>
      </c>
      <c r="C18" s="1" t="s">
        <v>11</v>
      </c>
      <c r="D18" s="61">
        <v>0.0901</v>
      </c>
      <c r="E18" s="61">
        <v>0.0725</v>
      </c>
      <c r="F18" s="61">
        <v>0.0745</v>
      </c>
      <c r="G18" s="73">
        <f t="shared" si="2"/>
        <v>19.533851276359606</v>
      </c>
      <c r="H18" s="73">
        <f t="shared" si="3"/>
        <v>2.2197558268590463</v>
      </c>
      <c r="I18" s="73">
        <f t="shared" si="4"/>
        <v>17.31409544950056</v>
      </c>
    </row>
    <row r="19" spans="1:9" ht="12" customHeight="1">
      <c r="A19" s="20"/>
      <c r="B19" s="20">
        <v>14</v>
      </c>
      <c r="C19" s="1" t="s">
        <v>17</v>
      </c>
      <c r="D19" s="61">
        <v>0.073</v>
      </c>
      <c r="E19" s="61">
        <v>0.0588</v>
      </c>
      <c r="F19" s="61">
        <v>0.0594</v>
      </c>
      <c r="G19" s="73">
        <f t="shared" si="2"/>
        <v>19.452054794520546</v>
      </c>
      <c r="H19" s="73">
        <f t="shared" si="3"/>
        <v>0.8219178082191831</v>
      </c>
      <c r="I19" s="73">
        <f t="shared" si="4"/>
        <v>18.630136986301363</v>
      </c>
    </row>
    <row r="20" spans="1:9" ht="12" customHeight="1">
      <c r="A20" s="20"/>
      <c r="B20" s="20">
        <v>26</v>
      </c>
      <c r="C20" s="1" t="s">
        <v>57</v>
      </c>
      <c r="D20" s="61">
        <v>0.1145</v>
      </c>
      <c r="E20" s="61">
        <v>0.093</v>
      </c>
      <c r="F20" s="61">
        <v>0.107</v>
      </c>
      <c r="G20" s="73">
        <f t="shared" si="2"/>
        <v>18.777292576419217</v>
      </c>
      <c r="H20" s="73">
        <f t="shared" si="3"/>
        <v>12.227074235807859</v>
      </c>
      <c r="I20" s="73">
        <f t="shared" si="4"/>
        <v>6.55021834061136</v>
      </c>
    </row>
    <row r="21" spans="1:9" ht="12" customHeight="1">
      <c r="A21" s="20"/>
      <c r="B21" s="20">
        <v>21</v>
      </c>
      <c r="C21" s="1" t="s">
        <v>63</v>
      </c>
      <c r="D21" s="61">
        <v>0.1125</v>
      </c>
      <c r="E21" s="61">
        <v>0.0929</v>
      </c>
      <c r="F21" s="61">
        <v>0.093</v>
      </c>
      <c r="G21" s="73">
        <f t="shared" si="2"/>
        <v>17.422222222222228</v>
      </c>
      <c r="H21" s="73">
        <f t="shared" si="3"/>
        <v>0.08888888888889213</v>
      </c>
      <c r="I21" s="73">
        <f t="shared" si="4"/>
        <v>17.333333333333336</v>
      </c>
    </row>
    <row r="22" spans="1:9" ht="12" customHeight="1">
      <c r="A22" s="20"/>
      <c r="B22" s="20">
        <v>13</v>
      </c>
      <c r="C22" s="1" t="s">
        <v>12</v>
      </c>
      <c r="D22" s="61">
        <v>0.1454</v>
      </c>
      <c r="E22" s="61">
        <v>0.1201</v>
      </c>
      <c r="F22" s="61">
        <v>0.1201</v>
      </c>
      <c r="G22" s="73">
        <f t="shared" si="2"/>
        <v>17.400275103163686</v>
      </c>
      <c r="H22" s="73">
        <f t="shared" si="3"/>
        <v>0</v>
      </c>
      <c r="I22" s="73">
        <f t="shared" si="4"/>
        <v>17.400275103163686</v>
      </c>
    </row>
    <row r="23" spans="1:9" ht="12" customHeight="1">
      <c r="A23" s="20"/>
      <c r="B23" s="20">
        <v>24</v>
      </c>
      <c r="C23" s="1" t="s">
        <v>21</v>
      </c>
      <c r="D23" s="61">
        <v>0.0611</v>
      </c>
      <c r="E23" s="61">
        <v>0.0509</v>
      </c>
      <c r="F23" s="61">
        <v>0.0509</v>
      </c>
      <c r="G23" s="73">
        <f t="shared" si="2"/>
        <v>16.693944353518823</v>
      </c>
      <c r="H23" s="73">
        <f t="shared" si="3"/>
        <v>0</v>
      </c>
      <c r="I23" s="73">
        <f t="shared" si="4"/>
        <v>16.693944353518823</v>
      </c>
    </row>
    <row r="24" spans="1:9" ht="12" customHeight="1">
      <c r="A24" s="20"/>
      <c r="B24" s="20">
        <v>17</v>
      </c>
      <c r="C24" s="1" t="s">
        <v>2</v>
      </c>
      <c r="D24" s="61">
        <v>0.0703</v>
      </c>
      <c r="E24" s="61">
        <v>0.0586</v>
      </c>
      <c r="F24" s="61">
        <v>0.0586</v>
      </c>
      <c r="G24" s="73">
        <f t="shared" si="2"/>
        <v>16.642958748221908</v>
      </c>
      <c r="H24" s="73">
        <f t="shared" si="3"/>
        <v>0</v>
      </c>
      <c r="I24" s="73">
        <f t="shared" si="4"/>
        <v>16.642958748221908</v>
      </c>
    </row>
    <row r="25" spans="1:9" ht="12" customHeight="1">
      <c r="A25" s="20"/>
      <c r="B25" s="20">
        <v>19</v>
      </c>
      <c r="C25" s="1" t="s">
        <v>19</v>
      </c>
      <c r="D25" s="61">
        <v>0.0558</v>
      </c>
      <c r="E25" s="61">
        <v>0.0469</v>
      </c>
      <c r="F25" s="61">
        <v>0.0469</v>
      </c>
      <c r="G25" s="73">
        <f t="shared" si="2"/>
        <v>15.949820788530475</v>
      </c>
      <c r="H25" s="73">
        <f t="shared" si="3"/>
        <v>0</v>
      </c>
      <c r="I25" s="73">
        <f t="shared" si="4"/>
        <v>15.949820788530475</v>
      </c>
    </row>
    <row r="26" spans="1:9" ht="12" customHeight="1">
      <c r="A26" s="20"/>
      <c r="B26" s="20"/>
      <c r="C26" s="1" t="s">
        <v>1</v>
      </c>
      <c r="D26" s="61">
        <v>0.0994</v>
      </c>
      <c r="E26" s="61">
        <v>0.0843</v>
      </c>
      <c r="F26" s="61">
        <v>0.0937</v>
      </c>
      <c r="G26" s="73">
        <f t="shared" si="2"/>
        <v>15.191146881287729</v>
      </c>
      <c r="H26" s="73">
        <f t="shared" si="3"/>
        <v>9.456740442655942</v>
      </c>
      <c r="I26" s="73">
        <f t="shared" si="4"/>
        <v>5.734406438631787</v>
      </c>
    </row>
    <row r="27" spans="1:9" ht="12" customHeight="1">
      <c r="A27" s="20"/>
      <c r="B27" s="20">
        <v>20</v>
      </c>
      <c r="C27" s="1" t="s">
        <v>10</v>
      </c>
      <c r="D27" s="61">
        <v>0.1347</v>
      </c>
      <c r="E27" s="61">
        <v>0.1151</v>
      </c>
      <c r="F27" s="61">
        <v>0.1285</v>
      </c>
      <c r="G27" s="73">
        <f t="shared" si="2"/>
        <v>14.550853749072008</v>
      </c>
      <c r="H27" s="73">
        <f t="shared" si="3"/>
        <v>9.948032665181895</v>
      </c>
      <c r="I27" s="73">
        <f t="shared" si="4"/>
        <v>4.602821083890114</v>
      </c>
    </row>
    <row r="28" spans="1:9" ht="12" customHeight="1">
      <c r="A28" s="20"/>
      <c r="B28" s="20">
        <v>18</v>
      </c>
      <c r="C28" s="1" t="s">
        <v>5</v>
      </c>
      <c r="D28" s="61">
        <v>0.1638</v>
      </c>
      <c r="E28" s="61">
        <v>0.1415</v>
      </c>
      <c r="F28" s="61">
        <v>0.1503</v>
      </c>
      <c r="G28" s="73">
        <f t="shared" si="2"/>
        <v>13.614163614163623</v>
      </c>
      <c r="H28" s="73">
        <f t="shared" si="3"/>
        <v>5.372405372405373</v>
      </c>
      <c r="I28" s="73">
        <f t="shared" si="4"/>
        <v>8.24175824175825</v>
      </c>
    </row>
    <row r="29" spans="1:9" ht="12" customHeight="1">
      <c r="A29" s="20" t="s">
        <v>108</v>
      </c>
      <c r="B29" s="20">
        <v>3</v>
      </c>
      <c r="C29" s="1" t="s">
        <v>7</v>
      </c>
      <c r="D29" s="61">
        <v>0.101</v>
      </c>
      <c r="E29" s="61">
        <v>0.0919</v>
      </c>
      <c r="F29" s="61">
        <v>0.0962</v>
      </c>
      <c r="G29" s="73">
        <f t="shared" si="2"/>
        <v>9.00990099009902</v>
      </c>
      <c r="H29" s="73">
        <f t="shared" si="3"/>
        <v>4.257425742574255</v>
      </c>
      <c r="I29" s="73">
        <f t="shared" si="4"/>
        <v>4.752475247524765</v>
      </c>
    </row>
    <row r="30" spans="1:9" ht="12" customHeight="1">
      <c r="A30" s="20"/>
      <c r="B30" s="20">
        <v>15</v>
      </c>
      <c r="C30" s="1" t="s">
        <v>6</v>
      </c>
      <c r="D30" s="61">
        <v>0.0926</v>
      </c>
      <c r="E30" s="61">
        <v>0.0853</v>
      </c>
      <c r="F30" s="61">
        <v>0.0875</v>
      </c>
      <c r="G30" s="73">
        <f t="shared" si="2"/>
        <v>7.883369330453564</v>
      </c>
      <c r="H30" s="73">
        <f t="shared" si="3"/>
        <v>2.3758099352051767</v>
      </c>
      <c r="I30" s="73">
        <f t="shared" si="4"/>
        <v>5.5075593952483874</v>
      </c>
    </row>
    <row r="31" spans="1:9" ht="12" customHeight="1">
      <c r="A31" s="20"/>
      <c r="B31" s="20">
        <v>16</v>
      </c>
      <c r="C31" s="1" t="s">
        <v>9</v>
      </c>
      <c r="D31" s="61">
        <v>0.0457</v>
      </c>
      <c r="E31" s="61">
        <v>0.0435</v>
      </c>
      <c r="F31" s="61">
        <v>0.0435</v>
      </c>
      <c r="G31" s="73">
        <f t="shared" si="2"/>
        <v>4.814004376367617</v>
      </c>
      <c r="H31" s="73">
        <f t="shared" si="3"/>
        <v>0</v>
      </c>
      <c r="I31" s="73">
        <f t="shared" si="4"/>
        <v>4.814004376367617</v>
      </c>
    </row>
    <row r="32" spans="1:9" ht="12" customHeight="1">
      <c r="A32" s="20" t="s">
        <v>108</v>
      </c>
      <c r="B32" s="20">
        <v>8</v>
      </c>
      <c r="C32" s="1" t="s">
        <v>13</v>
      </c>
      <c r="D32" s="61">
        <v>0.085</v>
      </c>
      <c r="E32" s="61">
        <v>0.0968</v>
      </c>
      <c r="F32" s="61">
        <v>0.0794</v>
      </c>
      <c r="G32" s="73">
        <f t="shared" si="2"/>
        <v>-13.882352941176459</v>
      </c>
      <c r="H32" s="73">
        <f t="shared" si="3"/>
        <v>-20.470588235294112</v>
      </c>
      <c r="I32" s="73">
        <f t="shared" si="4"/>
        <v>6.588235294117655</v>
      </c>
    </row>
    <row r="33" spans="1:9" ht="12" customHeight="1">
      <c r="A33" s="20"/>
      <c r="B33" s="20"/>
      <c r="C33" s="1"/>
      <c r="D33" s="61"/>
      <c r="E33" s="61"/>
      <c r="F33" s="61"/>
      <c r="G33" s="73"/>
      <c r="H33" s="73"/>
      <c r="I33" s="73"/>
    </row>
    <row r="34" spans="1:9" ht="12" customHeight="1">
      <c r="A34" s="20"/>
      <c r="B34" s="20"/>
      <c r="C34" s="1" t="s">
        <v>24</v>
      </c>
      <c r="D34" s="61">
        <v>0.2053</v>
      </c>
      <c r="E34" s="61">
        <v>0.1679</v>
      </c>
      <c r="F34" s="61">
        <v>0.1906</v>
      </c>
      <c r="G34" s="73">
        <f aca="true" t="shared" si="5" ref="G34">(D34-E34)*100/D34</f>
        <v>18.217243058938145</v>
      </c>
      <c r="H34" s="73">
        <f t="shared" si="0"/>
        <v>11.056989771066728</v>
      </c>
      <c r="I34" s="73">
        <f t="shared" si="1"/>
        <v>7.160253287871417</v>
      </c>
    </row>
    <row r="35" spans="1:9" ht="12" customHeight="1">
      <c r="A35" s="20"/>
      <c r="B35" s="20"/>
      <c r="C35" s="1"/>
      <c r="D35" s="61"/>
      <c r="E35" s="61"/>
      <c r="F35" s="61"/>
      <c r="G35" s="73"/>
      <c r="H35" s="73"/>
      <c r="I35" s="73"/>
    </row>
    <row r="36" spans="1:9" ht="12" customHeight="1">
      <c r="A36" s="20"/>
      <c r="B36" s="20">
        <v>27</v>
      </c>
      <c r="C36" s="1" t="s">
        <v>141</v>
      </c>
      <c r="D36" s="61">
        <v>0.0161</v>
      </c>
      <c r="E36" s="61">
        <v>0.0132</v>
      </c>
      <c r="F36" s="61">
        <v>0.0134</v>
      </c>
      <c r="G36" s="73">
        <f aca="true" t="shared" si="6" ref="G36:G41">(D36-E36)*100/D36</f>
        <v>18.012422360248447</v>
      </c>
      <c r="H36" s="73">
        <f aca="true" t="shared" si="7" ref="H36:H41">G36-I36</f>
        <v>1.2422360248447255</v>
      </c>
      <c r="I36" s="73">
        <f aca="true" t="shared" si="8" ref="I36:I41">(D36-F36)*100/D36</f>
        <v>16.77018633540372</v>
      </c>
    </row>
    <row r="37" spans="1:11" ht="12" customHeight="1">
      <c r="A37" s="20"/>
      <c r="B37" s="20">
        <v>32</v>
      </c>
      <c r="C37" s="1" t="s">
        <v>67</v>
      </c>
      <c r="D37" s="61">
        <v>0.0914</v>
      </c>
      <c r="E37" s="61">
        <v>0.0774</v>
      </c>
      <c r="F37" s="61">
        <v>0.0774</v>
      </c>
      <c r="G37" s="73">
        <f t="shared" si="6"/>
        <v>15.317286652078774</v>
      </c>
      <c r="H37" s="73">
        <f t="shared" si="7"/>
        <v>0</v>
      </c>
      <c r="I37" s="73">
        <f t="shared" si="8"/>
        <v>15.317286652078774</v>
      </c>
      <c r="K37" s="57" t="s">
        <v>71</v>
      </c>
    </row>
    <row r="38" spans="1:9" ht="12" customHeight="1">
      <c r="A38" s="20"/>
      <c r="B38" s="20">
        <v>33</v>
      </c>
      <c r="C38" s="1" t="s">
        <v>64</v>
      </c>
      <c r="D38" s="61">
        <v>0.0177</v>
      </c>
      <c r="E38" s="61">
        <v>0.015</v>
      </c>
      <c r="F38" s="61">
        <v>0.015</v>
      </c>
      <c r="G38" s="73">
        <f t="shared" si="6"/>
        <v>15.2542372881356</v>
      </c>
      <c r="H38" s="73">
        <f t="shared" si="7"/>
        <v>0</v>
      </c>
      <c r="I38" s="73">
        <f t="shared" si="8"/>
        <v>15.2542372881356</v>
      </c>
    </row>
    <row r="39" spans="1:9" ht="12" customHeight="1">
      <c r="A39" s="20"/>
      <c r="B39" s="20"/>
      <c r="C39" s="1" t="s">
        <v>26</v>
      </c>
      <c r="D39" s="61">
        <v>0.0514</v>
      </c>
      <c r="E39" s="61">
        <v>0.044</v>
      </c>
      <c r="F39" s="61">
        <v>0.044</v>
      </c>
      <c r="G39" s="73">
        <f t="shared" si="6"/>
        <v>14.396887159533081</v>
      </c>
      <c r="H39" s="73">
        <f t="shared" si="7"/>
        <v>0</v>
      </c>
      <c r="I39" s="73">
        <f t="shared" si="8"/>
        <v>14.396887159533081</v>
      </c>
    </row>
    <row r="40" spans="2:9" ht="12" customHeight="1">
      <c r="B40" s="20"/>
      <c r="C40" s="1" t="s">
        <v>25</v>
      </c>
      <c r="D40" s="61">
        <v>0.0489</v>
      </c>
      <c r="E40" s="61">
        <v>0.0443</v>
      </c>
      <c r="F40" s="61">
        <v>0.0444</v>
      </c>
      <c r="G40" s="73">
        <f t="shared" si="6"/>
        <v>9.406952965235174</v>
      </c>
      <c r="H40" s="73">
        <f t="shared" si="7"/>
        <v>0.2044989775051178</v>
      </c>
      <c r="I40" s="73">
        <f t="shared" si="8"/>
        <v>9.202453987730056</v>
      </c>
    </row>
    <row r="41" spans="3:9" ht="12" customHeight="1">
      <c r="C41" s="1" t="s">
        <v>27</v>
      </c>
      <c r="D41" s="61">
        <v>0.0894</v>
      </c>
      <c r="E41" s="61">
        <v>0.0828</v>
      </c>
      <c r="F41" s="61">
        <v>0.0828</v>
      </c>
      <c r="G41" s="73">
        <f t="shared" si="6"/>
        <v>7.382550335570465</v>
      </c>
      <c r="H41" s="73">
        <f t="shared" si="7"/>
        <v>0</v>
      </c>
      <c r="I41" s="73">
        <f t="shared" si="8"/>
        <v>7.382550335570465</v>
      </c>
    </row>
    <row r="44" ht="12" customHeight="1">
      <c r="C44" s="96" t="s">
        <v>180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6"/>
  <sheetViews>
    <sheetView workbookViewId="0" topLeftCell="A5">
      <selection activeCell="M61" sqref="M61"/>
    </sheetView>
  </sheetViews>
  <sheetFormatPr defaultColWidth="9.28125" defaultRowHeight="12" customHeight="1"/>
  <cols>
    <col min="1" max="1" width="9.28125" style="17" customWidth="1"/>
    <col min="2" max="2" width="14.7109375" style="19" customWidth="1"/>
    <col min="3" max="4" width="9.28125" style="19" customWidth="1"/>
    <col min="5" max="5" width="21.140625" style="75" customWidth="1"/>
    <col min="6" max="7" width="9.28125" style="19" customWidth="1"/>
    <col min="8" max="8" width="9.28125" style="60" customWidth="1"/>
    <col min="9" max="16384" width="9.28125" style="19" customWidth="1"/>
  </cols>
  <sheetData>
    <row r="1" spans="1:5" s="17" customFormat="1" ht="12" customHeight="1">
      <c r="A1" s="17" t="s">
        <v>81</v>
      </c>
      <c r="E1" s="74"/>
    </row>
    <row r="2" ht="12" customHeight="1">
      <c r="B2" s="19" t="s">
        <v>184</v>
      </c>
    </row>
    <row r="3" ht="12" customHeight="1">
      <c r="B3" s="19" t="s">
        <v>59</v>
      </c>
    </row>
    <row r="4" spans="3:5" ht="12" customHeight="1">
      <c r="C4" s="19" t="s">
        <v>110</v>
      </c>
      <c r="D4" s="19" t="s">
        <v>110</v>
      </c>
      <c r="E4" s="19"/>
    </row>
    <row r="5" spans="2:5" ht="12" customHeight="1">
      <c r="B5" s="1" t="s">
        <v>0</v>
      </c>
      <c r="C5" s="1" t="s">
        <v>146</v>
      </c>
      <c r="D5" s="1" t="s">
        <v>161</v>
      </c>
      <c r="E5" s="75" t="s">
        <v>111</v>
      </c>
    </row>
    <row r="6" spans="1:5" ht="12" customHeight="1">
      <c r="A6" s="20">
        <v>4</v>
      </c>
      <c r="B6" s="1" t="s">
        <v>12</v>
      </c>
      <c r="C6" s="76">
        <v>0.0867</v>
      </c>
      <c r="D6" s="76">
        <v>0.1454</v>
      </c>
      <c r="E6" s="77">
        <f aca="true" t="shared" si="0" ref="E6:E28">(D6/C6-1)*100</f>
        <v>67.70472895040369</v>
      </c>
    </row>
    <row r="7" spans="1:5" ht="12" customHeight="1">
      <c r="A7" s="20">
        <v>25</v>
      </c>
      <c r="B7" s="1" t="s">
        <v>17</v>
      </c>
      <c r="C7" s="76">
        <v>0.2619</v>
      </c>
      <c r="D7" s="76">
        <v>0.3256</v>
      </c>
      <c r="E7" s="77">
        <f t="shared" si="0"/>
        <v>24.32226040473462</v>
      </c>
    </row>
    <row r="8" spans="1:5" ht="12" customHeight="1">
      <c r="A8" s="20">
        <v>14</v>
      </c>
      <c r="B8" s="1" t="s">
        <v>21</v>
      </c>
      <c r="C8" s="76">
        <v>0.0499</v>
      </c>
      <c r="D8" s="76">
        <v>0.0611</v>
      </c>
      <c r="E8" s="77">
        <f t="shared" si="0"/>
        <v>22.44488977955912</v>
      </c>
    </row>
    <row r="9" spans="1:5" ht="12" customHeight="1">
      <c r="A9" s="20">
        <v>9</v>
      </c>
      <c r="B9" s="1" t="s">
        <v>57</v>
      </c>
      <c r="C9" s="76">
        <v>0.0941</v>
      </c>
      <c r="D9" s="76">
        <v>0.1145</v>
      </c>
      <c r="E9" s="77">
        <f t="shared" si="0"/>
        <v>21.679064824654624</v>
      </c>
    </row>
    <row r="10" spans="1:5" ht="12" customHeight="1">
      <c r="A10" s="20">
        <v>8</v>
      </c>
      <c r="B10" s="1" t="s">
        <v>16</v>
      </c>
      <c r="C10" s="76">
        <v>0.1235</v>
      </c>
      <c r="D10" s="76">
        <v>0.1477</v>
      </c>
      <c r="E10" s="77">
        <f t="shared" si="0"/>
        <v>19.59514170040486</v>
      </c>
    </row>
    <row r="11" spans="1:5" ht="12" customHeight="1">
      <c r="A11" s="20">
        <v>23</v>
      </c>
      <c r="B11" s="1" t="s">
        <v>20</v>
      </c>
      <c r="C11" s="76">
        <v>0.0942</v>
      </c>
      <c r="D11" s="76">
        <v>0.1107</v>
      </c>
      <c r="E11" s="77">
        <f t="shared" si="0"/>
        <v>17.51592356687899</v>
      </c>
    </row>
    <row r="12" spans="1:5" ht="12" customHeight="1">
      <c r="A12" s="20">
        <v>7</v>
      </c>
      <c r="B12" s="1" t="s">
        <v>8</v>
      </c>
      <c r="C12" s="76">
        <v>0.1008</v>
      </c>
      <c r="D12" s="76">
        <v>0.1181</v>
      </c>
      <c r="E12" s="77">
        <f t="shared" si="0"/>
        <v>17.16269841269842</v>
      </c>
    </row>
    <row r="13" spans="1:5" ht="12" customHeight="1">
      <c r="A13" s="20">
        <v>24</v>
      </c>
      <c r="B13" s="1" t="s">
        <v>18</v>
      </c>
      <c r="C13" s="76">
        <v>0.1277</v>
      </c>
      <c r="D13" s="76">
        <v>0.1374</v>
      </c>
      <c r="E13" s="77">
        <f t="shared" si="0"/>
        <v>7.595927956147208</v>
      </c>
    </row>
    <row r="14" spans="1:5" ht="12" customHeight="1">
      <c r="A14" s="20">
        <v>3</v>
      </c>
      <c r="B14" s="1" t="s">
        <v>5</v>
      </c>
      <c r="C14" s="76">
        <v>0.1544</v>
      </c>
      <c r="D14" s="76">
        <v>0.1638</v>
      </c>
      <c r="E14" s="77">
        <f t="shared" si="0"/>
        <v>6.088082901554404</v>
      </c>
    </row>
    <row r="15" spans="1:5" ht="12" customHeight="1">
      <c r="A15" s="20">
        <v>16</v>
      </c>
      <c r="B15" s="1" t="s">
        <v>63</v>
      </c>
      <c r="C15" s="76">
        <v>2.6097</v>
      </c>
      <c r="D15" s="76">
        <v>2.7373</v>
      </c>
      <c r="E15" s="77">
        <f t="shared" si="0"/>
        <v>4.889450894738845</v>
      </c>
    </row>
    <row r="16" spans="1:5" ht="12" customHeight="1">
      <c r="A16" s="20">
        <v>20</v>
      </c>
      <c r="B16" s="1" t="s">
        <v>10</v>
      </c>
      <c r="C16" s="76">
        <v>0.131</v>
      </c>
      <c r="D16" s="76">
        <v>0.1347</v>
      </c>
      <c r="E16" s="77">
        <f t="shared" si="0"/>
        <v>2.8244274809160252</v>
      </c>
    </row>
    <row r="17" spans="1:5" ht="12" customHeight="1">
      <c r="A17" s="20">
        <v>13</v>
      </c>
      <c r="B17" s="1" t="s">
        <v>178</v>
      </c>
      <c r="C17" s="76">
        <v>0.045</v>
      </c>
      <c r="D17" s="76">
        <v>0.0457</v>
      </c>
      <c r="E17" s="77">
        <f t="shared" si="0"/>
        <v>1.5555555555555545</v>
      </c>
    </row>
    <row r="18" spans="1:5" ht="12" customHeight="1">
      <c r="A18" s="20">
        <v>26</v>
      </c>
      <c r="B18" s="1" t="s">
        <v>13</v>
      </c>
      <c r="C18" s="76">
        <v>0.0891</v>
      </c>
      <c r="D18" s="76">
        <v>0.085</v>
      </c>
      <c r="E18" s="77">
        <f t="shared" si="0"/>
        <v>-4.601571268237925</v>
      </c>
    </row>
    <row r="19" spans="1:5" ht="12" customHeight="1">
      <c r="A19" s="20">
        <v>6</v>
      </c>
      <c r="B19" s="1" t="s">
        <v>14</v>
      </c>
      <c r="C19" s="76">
        <v>14.2127</v>
      </c>
      <c r="D19" s="76">
        <v>12.809</v>
      </c>
      <c r="E19" s="77">
        <f t="shared" si="0"/>
        <v>-9.876378168820843</v>
      </c>
    </row>
    <row r="20" spans="1:5" ht="12" customHeight="1">
      <c r="A20" s="20">
        <v>17</v>
      </c>
      <c r="B20" s="1" t="s">
        <v>23</v>
      </c>
      <c r="C20" s="76">
        <v>2.9648</v>
      </c>
      <c r="D20" s="76">
        <v>2.4054</v>
      </c>
      <c r="E20" s="77">
        <f t="shared" si="0"/>
        <v>-18.868051807879105</v>
      </c>
    </row>
    <row r="21" spans="1:5" ht="12" customHeight="1">
      <c r="A21" s="20">
        <v>18</v>
      </c>
      <c r="B21" s="1" t="s">
        <v>11</v>
      </c>
      <c r="C21" s="76">
        <v>0.1111</v>
      </c>
      <c r="D21" s="76">
        <v>0.0901</v>
      </c>
      <c r="E21" s="77">
        <f t="shared" si="0"/>
        <v>-18.90189018901891</v>
      </c>
    </row>
    <row r="22" spans="1:5" ht="12" customHeight="1">
      <c r="A22" s="20">
        <v>19</v>
      </c>
      <c r="B22" s="1" t="s">
        <v>15</v>
      </c>
      <c r="C22" s="76">
        <v>0.1925</v>
      </c>
      <c r="D22" s="76">
        <v>0.15</v>
      </c>
      <c r="E22" s="77">
        <f t="shared" si="0"/>
        <v>-22.077922077922086</v>
      </c>
    </row>
    <row r="23" spans="1:5" ht="12" customHeight="1">
      <c r="A23" s="20">
        <v>10</v>
      </c>
      <c r="B23" s="1" t="s">
        <v>1</v>
      </c>
      <c r="C23" s="76">
        <v>0.1363</v>
      </c>
      <c r="D23" s="76">
        <v>0.0994</v>
      </c>
      <c r="E23" s="77">
        <f t="shared" si="0"/>
        <v>-27.072633895818054</v>
      </c>
    </row>
    <row r="24" spans="1:5" ht="12" customHeight="1">
      <c r="A24" s="20">
        <v>21</v>
      </c>
      <c r="B24" s="1" t="s">
        <v>4</v>
      </c>
      <c r="C24" s="76">
        <v>0.1089</v>
      </c>
      <c r="D24" s="76">
        <v>0.0791</v>
      </c>
      <c r="E24" s="77">
        <f t="shared" si="0"/>
        <v>-27.364554637281902</v>
      </c>
    </row>
    <row r="25" spans="1:5" ht="12" customHeight="1">
      <c r="A25" s="20">
        <v>11</v>
      </c>
      <c r="B25" s="1" t="s">
        <v>7</v>
      </c>
      <c r="C25" s="76">
        <v>0.1574</v>
      </c>
      <c r="D25" s="76">
        <v>0.101</v>
      </c>
      <c r="E25" s="77">
        <f t="shared" si="0"/>
        <v>-35.83227445997459</v>
      </c>
    </row>
    <row r="26" spans="1:5" ht="12" customHeight="1">
      <c r="A26" s="20">
        <v>5</v>
      </c>
      <c r="B26" s="1" t="s">
        <v>2</v>
      </c>
      <c r="C26" s="76">
        <v>0.2294</v>
      </c>
      <c r="D26" s="76">
        <v>0.1374</v>
      </c>
      <c r="E26" s="77">
        <f t="shared" si="0"/>
        <v>-40.104620749782036</v>
      </c>
    </row>
    <row r="27" spans="1:5" ht="12" customHeight="1">
      <c r="A27" s="20">
        <v>12</v>
      </c>
      <c r="B27" s="1" t="s">
        <v>3</v>
      </c>
      <c r="C27" s="76">
        <v>1.5502</v>
      </c>
      <c r="D27" s="76">
        <v>0.9097</v>
      </c>
      <c r="E27" s="77">
        <f t="shared" si="0"/>
        <v>-41.31724938717585</v>
      </c>
    </row>
    <row r="28" spans="1:5" ht="12" customHeight="1">
      <c r="A28" s="20">
        <v>22</v>
      </c>
      <c r="B28" s="1" t="s">
        <v>6</v>
      </c>
      <c r="C28" s="76">
        <v>0.1599</v>
      </c>
      <c r="D28" s="76">
        <v>0.0926</v>
      </c>
      <c r="E28" s="77">
        <f t="shared" si="0"/>
        <v>-42.088805503439644</v>
      </c>
    </row>
    <row r="29" spans="1:5" ht="12" customHeight="1">
      <c r="A29" s="20">
        <v>15</v>
      </c>
      <c r="B29" s="1"/>
      <c r="C29" s="76"/>
      <c r="D29" s="76"/>
      <c r="E29" s="77"/>
    </row>
    <row r="30" spans="1:5" ht="12" customHeight="1">
      <c r="A30" s="20"/>
      <c r="B30" s="1" t="s">
        <v>24</v>
      </c>
      <c r="C30" s="76">
        <v>0.1824</v>
      </c>
      <c r="D30" s="76">
        <v>0.1967</v>
      </c>
      <c r="E30" s="77">
        <f aca="true" t="shared" si="1" ref="E30">(D30/C30-1)*100</f>
        <v>7.839912280701755</v>
      </c>
    </row>
    <row r="31" spans="1:5" ht="12" customHeight="1">
      <c r="A31" s="20">
        <v>27</v>
      </c>
      <c r="B31" s="1"/>
      <c r="C31" s="76"/>
      <c r="D31" s="76"/>
      <c r="E31" s="77"/>
    </row>
    <row r="32" spans="1:5" ht="12" customHeight="1">
      <c r="A32" s="20"/>
      <c r="B32" s="1" t="s">
        <v>64</v>
      </c>
      <c r="C32" s="76">
        <v>0.0508</v>
      </c>
      <c r="D32" s="76">
        <v>0.0508</v>
      </c>
      <c r="E32" s="77">
        <f>(D32/C32-1)*100</f>
        <v>0</v>
      </c>
    </row>
    <row r="33" spans="1:5" ht="12" customHeight="1">
      <c r="A33" s="20"/>
      <c r="B33" s="1" t="s">
        <v>141</v>
      </c>
      <c r="C33" s="76">
        <v>0.5394</v>
      </c>
      <c r="D33" s="76">
        <v>0.4807</v>
      </c>
      <c r="E33" s="77">
        <f>(D33/C33-1)*100</f>
        <v>-10.882461994809045</v>
      </c>
    </row>
    <row r="34" spans="1:5" ht="12" customHeight="1">
      <c r="A34" s="20"/>
      <c r="B34" s="1" t="s">
        <v>27</v>
      </c>
      <c r="C34" s="76">
        <v>2.1207</v>
      </c>
      <c r="D34" s="76">
        <v>1.735</v>
      </c>
      <c r="E34" s="77">
        <f>(D34/C34-1)*100</f>
        <v>-18.18739095581646</v>
      </c>
    </row>
    <row r="35" spans="1:5" ht="12" customHeight="1">
      <c r="A35" s="20">
        <v>35</v>
      </c>
      <c r="B35" s="1" t="s">
        <v>26</v>
      </c>
      <c r="C35" s="76">
        <v>0.1281</v>
      </c>
      <c r="D35" s="76">
        <v>0.1006</v>
      </c>
      <c r="E35" s="77">
        <f>(D35/C35-1)*100</f>
        <v>-21.467603434816553</v>
      </c>
    </row>
    <row r="36" spans="1:5" ht="12" customHeight="1">
      <c r="A36" s="20" t="e">
        <v>#REF!</v>
      </c>
      <c r="B36" s="1" t="s">
        <v>67</v>
      </c>
      <c r="C36" s="76">
        <v>8.6209</v>
      </c>
      <c r="D36" s="76">
        <v>5.6199</v>
      </c>
      <c r="E36" s="77">
        <f>(D36/C36-1)*100</f>
        <v>-34.810750617684924</v>
      </c>
    </row>
    <row r="37" ht="12" customHeight="1">
      <c r="G37" s="78" t="s">
        <v>71</v>
      </c>
    </row>
    <row r="40" ht="12" customHeight="1">
      <c r="B40" s="97" t="s">
        <v>183</v>
      </c>
    </row>
    <row r="41" ht="12" customHeight="1">
      <c r="B41" s="97" t="s">
        <v>185</v>
      </c>
    </row>
    <row r="42" ht="12" customHeight="1">
      <c r="B42" s="96" t="s">
        <v>180</v>
      </c>
    </row>
    <row r="44" spans="7:18" ht="12" customHeight="1"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2:22" ht="12" customHeight="1">
      <c r="B45" s="75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78"/>
      <c r="T45" s="78"/>
      <c r="U45" s="78"/>
      <c r="V45" s="78"/>
    </row>
    <row r="46" spans="3:18" ht="12" customHeight="1">
      <c r="C46" s="62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36"/>
  <sheetViews>
    <sheetView workbookViewId="0" topLeftCell="A1">
      <selection activeCell="E32" sqref="E32"/>
    </sheetView>
  </sheetViews>
  <sheetFormatPr defaultColWidth="8.8515625" defaultRowHeight="15"/>
  <cols>
    <col min="1" max="16384" width="8.8515625" style="19" customWidth="1"/>
  </cols>
  <sheetData>
    <row r="2" ht="15">
      <c r="B2" s="19" t="str">
        <f>"Natural gas prices for household consumers, "&amp;Info!A2&amp;" half "&amp;Info!A1</f>
        <v>Natural gas prices for household consumers, second half 2023</v>
      </c>
    </row>
    <row r="4" spans="2:3" ht="15">
      <c r="B4" s="1" t="s">
        <v>115</v>
      </c>
      <c r="C4" s="81">
        <v>8.88</v>
      </c>
    </row>
    <row r="5" spans="2:3" ht="15">
      <c r="B5" s="1" t="s">
        <v>116</v>
      </c>
      <c r="C5" s="81">
        <v>11.66</v>
      </c>
    </row>
    <row r="6" spans="2:3" ht="15">
      <c r="B6" s="1" t="s">
        <v>117</v>
      </c>
      <c r="C6" s="81">
        <v>13.81</v>
      </c>
    </row>
    <row r="7" spans="2:3" ht="15">
      <c r="B7" s="1" t="s">
        <v>118</v>
      </c>
      <c r="C7" s="81">
        <v>9.180000000000001</v>
      </c>
    </row>
    <row r="8" spans="2:3" ht="15">
      <c r="B8" s="1" t="s">
        <v>119</v>
      </c>
      <c r="C8" s="81">
        <v>10.23</v>
      </c>
    </row>
    <row r="9" spans="2:3" ht="15">
      <c r="B9" s="1" t="s">
        <v>120</v>
      </c>
      <c r="C9" s="81">
        <v>8.81</v>
      </c>
    </row>
    <row r="10" spans="2:3" ht="15">
      <c r="B10" s="1" t="s">
        <v>121</v>
      </c>
      <c r="C10" s="81">
        <v>13.780000000000001</v>
      </c>
    </row>
    <row r="11" spans="2:3" ht="15">
      <c r="B11" s="1" t="s">
        <v>122</v>
      </c>
      <c r="C11" s="81">
        <v>11.29</v>
      </c>
    </row>
    <row r="12" spans="2:3" ht="15">
      <c r="B12" s="1" t="s">
        <v>123</v>
      </c>
      <c r="C12" s="81">
        <v>10.83</v>
      </c>
    </row>
    <row r="13" spans="2:3" ht="15">
      <c r="B13" s="1" t="s">
        <v>124</v>
      </c>
      <c r="C13" s="81">
        <v>10.870000000000001</v>
      </c>
    </row>
    <row r="14" spans="2:3" ht="15">
      <c r="B14" s="1" t="s">
        <v>125</v>
      </c>
      <c r="C14" s="81">
        <v>6.79</v>
      </c>
    </row>
    <row r="15" spans="2:3" ht="15">
      <c r="B15" s="1" t="s">
        <v>126</v>
      </c>
      <c r="C15" s="81">
        <v>14.04</v>
      </c>
    </row>
    <row r="16" spans="2:3" ht="15">
      <c r="B16" s="1" t="s">
        <v>127</v>
      </c>
      <c r="C16" s="81">
        <v>11.25</v>
      </c>
    </row>
    <row r="17" spans="2:3" ht="15">
      <c r="B17" s="1" t="s">
        <v>128</v>
      </c>
      <c r="C17" s="81">
        <v>19.32</v>
      </c>
    </row>
    <row r="18" spans="2:3" ht="15">
      <c r="B18" s="1" t="s">
        <v>129</v>
      </c>
      <c r="C18" s="81">
        <v>6.510000000000001</v>
      </c>
    </row>
    <row r="19" spans="2:3" ht="15">
      <c r="B19" s="1" t="s">
        <v>130</v>
      </c>
      <c r="C19" s="81">
        <v>5.07</v>
      </c>
    </row>
    <row r="20" spans="2:3" ht="15">
      <c r="B20" s="1" t="s">
        <v>131</v>
      </c>
      <c r="C20" s="81">
        <v>12.809999999999999</v>
      </c>
    </row>
    <row r="21" spans="2:3" ht="15">
      <c r="B21" s="1" t="s">
        <v>132</v>
      </c>
      <c r="C21" s="81">
        <v>13.16</v>
      </c>
    </row>
    <row r="22" spans="2:3" ht="15">
      <c r="B22" s="1" t="s">
        <v>133</v>
      </c>
      <c r="C22" s="81">
        <v>11.31</v>
      </c>
    </row>
    <row r="23" spans="2:3" ht="15">
      <c r="B23" s="1" t="s">
        <v>134</v>
      </c>
      <c r="C23" s="81">
        <v>16.3</v>
      </c>
    </row>
    <row r="24" spans="2:3" ht="15">
      <c r="B24" s="1" t="s">
        <v>135</v>
      </c>
      <c r="C24" s="81">
        <v>10.040000000000001</v>
      </c>
    </row>
    <row r="25" spans="2:3" ht="15">
      <c r="B25" s="1" t="s">
        <v>136</v>
      </c>
      <c r="C25" s="81">
        <v>13.04</v>
      </c>
    </row>
    <row r="26" spans="2:3" ht="15">
      <c r="B26" s="1" t="s">
        <v>137</v>
      </c>
      <c r="C26" s="81">
        <v>7.7</v>
      </c>
    </row>
    <row r="27" spans="2:3" ht="15">
      <c r="B27" s="1" t="s">
        <v>138</v>
      </c>
      <c r="C27" s="81">
        <v>17.849999999999998</v>
      </c>
    </row>
    <row r="28" spans="2:3" ht="15">
      <c r="B28" s="1" t="s">
        <v>167</v>
      </c>
      <c r="C28" s="81">
        <v>9.3</v>
      </c>
    </row>
    <row r="29" spans="2:3" ht="15">
      <c r="B29" s="1" t="s">
        <v>168</v>
      </c>
      <c r="C29" s="81">
        <v>19.24</v>
      </c>
    </row>
    <row r="30" spans="2:3" ht="15">
      <c r="B30" s="1" t="s">
        <v>169</v>
      </c>
      <c r="C30" s="81">
        <v>8.37</v>
      </c>
    </row>
    <row r="31" spans="2:3" ht="15">
      <c r="B31" s="1" t="s">
        <v>170</v>
      </c>
      <c r="C31" s="81">
        <v>6.4799999999999995</v>
      </c>
    </row>
    <row r="32" spans="2:3" ht="15">
      <c r="B32" s="1" t="s">
        <v>171</v>
      </c>
      <c r="C32" s="81" t="s">
        <v>114</v>
      </c>
    </row>
    <row r="33" spans="2:3" ht="15">
      <c r="B33" s="1" t="s">
        <v>172</v>
      </c>
      <c r="C33" s="81" t="s">
        <v>114</v>
      </c>
    </row>
    <row r="34" spans="2:3" ht="15">
      <c r="B34" s="1" t="s">
        <v>173</v>
      </c>
      <c r="C34" s="81" t="s">
        <v>114</v>
      </c>
    </row>
    <row r="35" spans="2:3" ht="15">
      <c r="B35" s="1" t="s">
        <v>174</v>
      </c>
      <c r="C35" s="81" t="s">
        <v>114</v>
      </c>
    </row>
    <row r="36" spans="2:3" ht="15">
      <c r="B36" s="1" t="s">
        <v>175</v>
      </c>
      <c r="C36" s="81" t="s">
        <v>114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7"/>
  <sheetViews>
    <sheetView workbookViewId="0" topLeftCell="C4">
      <selection activeCell="I45" sqref="I45"/>
    </sheetView>
  </sheetViews>
  <sheetFormatPr defaultColWidth="9.28125" defaultRowHeight="12" customHeight="1"/>
  <cols>
    <col min="1" max="2" width="9.28125" style="17" hidden="1" customWidth="1"/>
    <col min="3" max="3" width="9.28125" style="17" customWidth="1"/>
    <col min="4" max="4" width="9.28125" style="19" customWidth="1"/>
    <col min="5" max="5" width="14.00390625" style="19" customWidth="1"/>
    <col min="6" max="6" width="17.57421875" style="19" customWidth="1"/>
    <col min="7" max="10" width="9.28125" style="19" customWidth="1"/>
    <col min="11" max="11" width="9.28125" style="60" customWidth="1"/>
    <col min="12" max="16384" width="9.28125" style="19" customWidth="1"/>
  </cols>
  <sheetData>
    <row r="1" spans="3:5" s="17" customFormat="1" ht="12" customHeight="1">
      <c r="C1" s="17" t="s">
        <v>82</v>
      </c>
      <c r="E1" s="17">
        <v>57</v>
      </c>
    </row>
    <row r="2" ht="12" customHeight="1">
      <c r="D2" s="19" t="s">
        <v>186</v>
      </c>
    </row>
    <row r="3" ht="12" customHeight="1">
      <c r="D3" s="19" t="s">
        <v>143</v>
      </c>
    </row>
    <row r="5" spans="4:7" ht="12" customHeight="1">
      <c r="D5" s="1" t="s">
        <v>0</v>
      </c>
      <c r="E5" s="1" t="s">
        <v>53</v>
      </c>
      <c r="F5" s="1" t="s">
        <v>98</v>
      </c>
      <c r="G5" s="19" t="s">
        <v>97</v>
      </c>
    </row>
    <row r="6" spans="1:9" ht="12" customHeight="1">
      <c r="A6" s="17" t="s">
        <v>108</v>
      </c>
      <c r="B6" s="17" t="s">
        <v>108</v>
      </c>
      <c r="C6" s="17">
        <v>1</v>
      </c>
      <c r="D6" s="1" t="s">
        <v>113</v>
      </c>
      <c r="E6" s="61">
        <v>0.0689</v>
      </c>
      <c r="F6" s="61">
        <v>0.0631</v>
      </c>
      <c r="G6" s="62">
        <f>E6-F6</f>
        <v>0.0058</v>
      </c>
      <c r="H6" s="82"/>
      <c r="I6" s="83"/>
    </row>
    <row r="7" spans="1:9" ht="12" customHeight="1">
      <c r="A7" s="17" t="s">
        <v>108</v>
      </c>
      <c r="B7" s="17" t="s">
        <v>108</v>
      </c>
      <c r="C7" s="17">
        <v>2</v>
      </c>
      <c r="D7" s="1" t="s">
        <v>31</v>
      </c>
      <c r="E7" s="61">
        <v>0.0682</v>
      </c>
      <c r="F7" s="61">
        <v>0.0619</v>
      </c>
      <c r="G7" s="62">
        <f aca="true" t="shared" si="0" ref="G7:G35">E7-F7</f>
        <v>0.0063</v>
      </c>
      <c r="H7" s="82"/>
      <c r="I7" s="83"/>
    </row>
    <row r="8" spans="4:9" ht="12" customHeight="1">
      <c r="D8" s="1"/>
      <c r="E8" s="61"/>
      <c r="F8" s="61"/>
      <c r="G8" s="62"/>
      <c r="H8" s="82"/>
      <c r="I8" s="83"/>
    </row>
    <row r="9" spans="1:9" ht="12" customHeight="1">
      <c r="A9" s="17" t="s">
        <v>108</v>
      </c>
      <c r="B9" s="17" t="s">
        <v>108</v>
      </c>
      <c r="C9" s="17">
        <v>13</v>
      </c>
      <c r="D9" s="1" t="s">
        <v>23</v>
      </c>
      <c r="E9" s="61">
        <v>0.1276</v>
      </c>
      <c r="F9" s="61">
        <v>0.0998</v>
      </c>
      <c r="G9" s="62">
        <f aca="true" t="shared" si="1" ref="G9:G33">E9-F9</f>
        <v>0.02779999999999999</v>
      </c>
      <c r="H9" s="82"/>
      <c r="I9" s="83"/>
    </row>
    <row r="10" spans="1:9" ht="12" customHeight="1">
      <c r="A10" s="17" t="s">
        <v>108</v>
      </c>
      <c r="B10" s="17" t="s">
        <v>108</v>
      </c>
      <c r="C10" s="17">
        <v>7</v>
      </c>
      <c r="D10" s="1" t="s">
        <v>22</v>
      </c>
      <c r="E10" s="61">
        <v>0.0985</v>
      </c>
      <c r="F10" s="61">
        <v>0.0774</v>
      </c>
      <c r="G10" s="62">
        <f t="shared" si="1"/>
        <v>0.021100000000000008</v>
      </c>
      <c r="H10" s="82"/>
      <c r="I10" s="83"/>
    </row>
    <row r="11" spans="1:9" ht="12" customHeight="1">
      <c r="A11" s="17" t="s">
        <v>108</v>
      </c>
      <c r="B11" s="17" t="s">
        <v>108</v>
      </c>
      <c r="C11" s="17">
        <v>5</v>
      </c>
      <c r="D11" s="1" t="s">
        <v>21</v>
      </c>
      <c r="E11" s="61">
        <v>0.0961</v>
      </c>
      <c r="F11" s="61">
        <v>0.0948</v>
      </c>
      <c r="G11" s="62">
        <f t="shared" si="1"/>
        <v>0.0013000000000000095</v>
      </c>
      <c r="H11" s="82"/>
      <c r="I11" s="83"/>
    </row>
    <row r="12" spans="1:9" ht="12" customHeight="1">
      <c r="A12" s="17" t="s">
        <v>108</v>
      </c>
      <c r="B12" s="17" t="s">
        <v>108</v>
      </c>
      <c r="C12" s="17">
        <v>4</v>
      </c>
      <c r="D12" s="1" t="s">
        <v>13</v>
      </c>
      <c r="E12" s="61">
        <v>0.0902</v>
      </c>
      <c r="F12" s="61">
        <v>0.0858</v>
      </c>
      <c r="G12" s="62">
        <f t="shared" si="1"/>
        <v>0.004400000000000001</v>
      </c>
      <c r="H12" s="82"/>
      <c r="I12" s="83"/>
    </row>
    <row r="13" spans="1:9" ht="12" customHeight="1">
      <c r="A13" s="17" t="s">
        <v>108</v>
      </c>
      <c r="B13" s="17" t="s">
        <v>108</v>
      </c>
      <c r="C13" s="17">
        <v>11</v>
      </c>
      <c r="D13" s="1" t="s">
        <v>17</v>
      </c>
      <c r="E13" s="61">
        <v>0.0858</v>
      </c>
      <c r="F13" s="61">
        <v>0.0847</v>
      </c>
      <c r="G13" s="62">
        <f t="shared" si="1"/>
        <v>0.0011000000000000038</v>
      </c>
      <c r="H13" s="82"/>
      <c r="I13" s="83"/>
    </row>
    <row r="14" spans="1:9" ht="12" customHeight="1">
      <c r="A14" s="17" t="s">
        <v>108</v>
      </c>
      <c r="B14" s="17" t="s">
        <v>108</v>
      </c>
      <c r="C14" s="17">
        <v>6</v>
      </c>
      <c r="D14" s="1" t="s">
        <v>14</v>
      </c>
      <c r="E14" s="61">
        <v>0.0792</v>
      </c>
      <c r="F14" s="61">
        <v>0.0746</v>
      </c>
      <c r="G14" s="62">
        <f t="shared" si="1"/>
        <v>0.004600000000000007</v>
      </c>
      <c r="H14" s="82"/>
      <c r="I14" s="83"/>
    </row>
    <row r="15" spans="1:9" ht="12" customHeight="1">
      <c r="A15" s="17" t="s">
        <v>108</v>
      </c>
      <c r="B15" s="17" t="s">
        <v>108</v>
      </c>
      <c r="C15" s="17">
        <v>8</v>
      </c>
      <c r="D15" s="1" t="s">
        <v>8</v>
      </c>
      <c r="E15" s="61">
        <v>0.078</v>
      </c>
      <c r="F15" s="61">
        <v>0.0715</v>
      </c>
      <c r="G15" s="62">
        <f t="shared" si="1"/>
        <v>0.006500000000000006</v>
      </c>
      <c r="H15" s="82"/>
      <c r="I15" s="83"/>
    </row>
    <row r="16" spans="1:9" ht="12" customHeight="1">
      <c r="A16" s="17" t="s">
        <v>108</v>
      </c>
      <c r="B16" s="17" t="s">
        <v>108</v>
      </c>
      <c r="C16" s="17">
        <v>17</v>
      </c>
      <c r="D16" s="1" t="s">
        <v>57</v>
      </c>
      <c r="E16" s="61">
        <v>0.0742</v>
      </c>
      <c r="F16" s="61">
        <v>0.0622</v>
      </c>
      <c r="G16" s="62">
        <f t="shared" si="1"/>
        <v>0.012000000000000004</v>
      </c>
      <c r="H16" s="82"/>
      <c r="I16" s="83"/>
    </row>
    <row r="17" spans="1:9" ht="12" customHeight="1">
      <c r="A17" s="17" t="s">
        <v>108</v>
      </c>
      <c r="B17" s="17" t="s">
        <v>108</v>
      </c>
      <c r="C17" s="17">
        <v>15</v>
      </c>
      <c r="D17" s="1" t="s">
        <v>5</v>
      </c>
      <c r="E17" s="61">
        <v>0.0702</v>
      </c>
      <c r="F17" s="61">
        <v>0.0625</v>
      </c>
      <c r="G17" s="62">
        <f t="shared" si="1"/>
        <v>0.0076999999999999985</v>
      </c>
      <c r="H17" s="82"/>
      <c r="I17" s="83"/>
    </row>
    <row r="18" spans="3:9" ht="12" customHeight="1">
      <c r="C18" s="17">
        <v>27</v>
      </c>
      <c r="D18" s="1" t="s">
        <v>63</v>
      </c>
      <c r="E18" s="61">
        <v>0.0696</v>
      </c>
      <c r="F18" s="61">
        <v>0.0683</v>
      </c>
      <c r="G18" s="62">
        <f t="shared" si="1"/>
        <v>0.0012999999999999956</v>
      </c>
      <c r="H18" s="82"/>
      <c r="I18" s="83"/>
    </row>
    <row r="19" spans="3:9" ht="12" customHeight="1">
      <c r="C19" s="17">
        <v>22</v>
      </c>
      <c r="D19" s="1" t="s">
        <v>20</v>
      </c>
      <c r="E19" s="61">
        <v>0.0676</v>
      </c>
      <c r="F19" s="61">
        <v>0.0626</v>
      </c>
      <c r="G19" s="62">
        <f t="shared" si="1"/>
        <v>0.0049999999999999906</v>
      </c>
      <c r="H19" s="82"/>
      <c r="I19" s="83"/>
    </row>
    <row r="20" spans="4:9" ht="12" customHeight="1">
      <c r="D20" s="1" t="s">
        <v>15</v>
      </c>
      <c r="E20" s="61">
        <v>0.0652</v>
      </c>
      <c r="F20" s="61">
        <v>0.0574</v>
      </c>
      <c r="G20" s="62">
        <f t="shared" si="1"/>
        <v>0.0077999999999999944</v>
      </c>
      <c r="H20" s="82"/>
      <c r="I20" s="83"/>
    </row>
    <row r="21" spans="1:9" ht="12" customHeight="1">
      <c r="A21" s="17" t="s">
        <v>108</v>
      </c>
      <c r="B21" s="17" t="s">
        <v>108</v>
      </c>
      <c r="C21" s="17">
        <v>19</v>
      </c>
      <c r="D21" s="1" t="s">
        <v>9</v>
      </c>
      <c r="E21" s="61">
        <v>0.063</v>
      </c>
      <c r="F21" s="61">
        <v>0.0623</v>
      </c>
      <c r="G21" s="62">
        <f t="shared" si="1"/>
        <v>0.0006999999999999992</v>
      </c>
      <c r="H21" s="82"/>
      <c r="I21" s="83"/>
    </row>
    <row r="22" spans="1:9" ht="12" customHeight="1">
      <c r="A22" s="17" t="s">
        <v>108</v>
      </c>
      <c r="B22" s="17" t="s">
        <v>108</v>
      </c>
      <c r="C22" s="17">
        <v>12</v>
      </c>
      <c r="D22" s="1" t="s">
        <v>10</v>
      </c>
      <c r="E22" s="61">
        <v>0.062</v>
      </c>
      <c r="F22" s="61">
        <v>0.0603</v>
      </c>
      <c r="G22" s="62">
        <f t="shared" si="1"/>
        <v>0.0017000000000000001</v>
      </c>
      <c r="H22" s="82"/>
      <c r="I22" s="83"/>
    </row>
    <row r="23" spans="3:9" ht="12" customHeight="1">
      <c r="C23" s="17">
        <v>20</v>
      </c>
      <c r="D23" s="1" t="s">
        <v>16</v>
      </c>
      <c r="E23" s="61">
        <v>0.0613</v>
      </c>
      <c r="F23" s="61">
        <v>0.0613</v>
      </c>
      <c r="G23" s="62">
        <f t="shared" si="1"/>
        <v>0</v>
      </c>
      <c r="H23" s="82"/>
      <c r="I23" s="83"/>
    </row>
    <row r="24" spans="1:9" ht="12" customHeight="1">
      <c r="A24" s="17" t="s">
        <v>108</v>
      </c>
      <c r="B24" s="17" t="s">
        <v>108</v>
      </c>
      <c r="C24" s="17">
        <v>9</v>
      </c>
      <c r="D24" s="1" t="s">
        <v>11</v>
      </c>
      <c r="E24" s="61">
        <v>0.0609</v>
      </c>
      <c r="F24" s="61">
        <v>0.0597</v>
      </c>
      <c r="G24" s="62">
        <f t="shared" si="1"/>
        <v>0.0011999999999999997</v>
      </c>
      <c r="H24" s="82"/>
      <c r="I24" s="83"/>
    </row>
    <row r="25" spans="3:9" ht="12" customHeight="1">
      <c r="C25" s="17">
        <v>23</v>
      </c>
      <c r="D25" s="1" t="s">
        <v>18</v>
      </c>
      <c r="E25" s="61">
        <v>0.0599</v>
      </c>
      <c r="F25" s="61">
        <v>0.0571</v>
      </c>
      <c r="G25" s="62">
        <f t="shared" si="1"/>
        <v>0.002800000000000004</v>
      </c>
      <c r="H25" s="82"/>
      <c r="I25" s="83"/>
    </row>
    <row r="26" spans="3:9" ht="12" customHeight="1">
      <c r="C26" s="17">
        <v>26</v>
      </c>
      <c r="D26" s="1" t="s">
        <v>3</v>
      </c>
      <c r="E26" s="61">
        <v>0.0582</v>
      </c>
      <c r="F26" s="61">
        <v>0.0488</v>
      </c>
      <c r="G26" s="62">
        <f t="shared" si="1"/>
        <v>0.009399999999999999</v>
      </c>
      <c r="H26" s="82"/>
      <c r="I26" s="83"/>
    </row>
    <row r="27" spans="1:9" ht="12" customHeight="1">
      <c r="A27" s="17" t="s">
        <v>108</v>
      </c>
      <c r="B27" s="17" t="s">
        <v>108</v>
      </c>
      <c r="C27" s="17">
        <v>10</v>
      </c>
      <c r="D27" s="1" t="s">
        <v>4</v>
      </c>
      <c r="E27" s="61">
        <v>0.0568</v>
      </c>
      <c r="F27" s="61">
        <v>0.0548</v>
      </c>
      <c r="G27" s="62">
        <f t="shared" si="1"/>
        <v>0.0020000000000000018</v>
      </c>
      <c r="H27" s="82"/>
      <c r="I27" s="83"/>
    </row>
    <row r="28" spans="3:9" ht="12" customHeight="1">
      <c r="C28" s="17">
        <v>25</v>
      </c>
      <c r="D28" s="1" t="s">
        <v>7</v>
      </c>
      <c r="E28" s="61">
        <v>0.0566</v>
      </c>
      <c r="F28" s="61">
        <v>0.0547</v>
      </c>
      <c r="G28" s="62">
        <f t="shared" si="1"/>
        <v>0.001899999999999999</v>
      </c>
      <c r="H28" s="82"/>
      <c r="I28" s="83"/>
    </row>
    <row r="29" spans="1:9" ht="12" customHeight="1">
      <c r="A29" s="17" t="s">
        <v>108</v>
      </c>
      <c r="B29" s="17" t="s">
        <v>108</v>
      </c>
      <c r="C29" s="17">
        <v>18</v>
      </c>
      <c r="D29" s="1" t="s">
        <v>12</v>
      </c>
      <c r="E29" s="61">
        <v>0.0549</v>
      </c>
      <c r="F29" s="61">
        <v>0.0529</v>
      </c>
      <c r="G29" s="62">
        <f t="shared" si="1"/>
        <v>0.001999999999999995</v>
      </c>
      <c r="H29" s="82"/>
      <c r="I29" s="83"/>
    </row>
    <row r="30" spans="3:9" ht="12" customHeight="1">
      <c r="C30" s="17">
        <v>21</v>
      </c>
      <c r="D30" s="1" t="s">
        <v>19</v>
      </c>
      <c r="E30" s="61">
        <v>0.0545</v>
      </c>
      <c r="F30" s="61">
        <v>0.0538</v>
      </c>
      <c r="G30" s="62">
        <f t="shared" si="1"/>
        <v>0.0006999999999999992</v>
      </c>
      <c r="H30" s="82"/>
      <c r="I30" s="83"/>
    </row>
    <row r="31" spans="3:9" ht="12" customHeight="1">
      <c r="C31" s="17">
        <v>24</v>
      </c>
      <c r="D31" s="1" t="s">
        <v>1</v>
      </c>
      <c r="E31" s="61">
        <v>0.0539</v>
      </c>
      <c r="F31" s="61">
        <v>0.0522</v>
      </c>
      <c r="G31" s="62">
        <f t="shared" si="1"/>
        <v>0.0017000000000000001</v>
      </c>
      <c r="H31" s="82"/>
      <c r="I31" s="83"/>
    </row>
    <row r="32" spans="4:9" ht="12" customHeight="1">
      <c r="D32" s="1" t="s">
        <v>6</v>
      </c>
      <c r="E32" s="61">
        <v>0.0527</v>
      </c>
      <c r="F32" s="61">
        <v>0.0489</v>
      </c>
      <c r="G32" s="62">
        <f t="shared" si="1"/>
        <v>0.003799999999999998</v>
      </c>
      <c r="H32" s="82"/>
      <c r="I32" s="83"/>
    </row>
    <row r="33" spans="1:9" ht="12" customHeight="1">
      <c r="A33" s="17" t="s">
        <v>108</v>
      </c>
      <c r="B33" s="17" t="s">
        <v>108</v>
      </c>
      <c r="C33" s="17">
        <v>16</v>
      </c>
      <c r="D33" s="1" t="s">
        <v>2</v>
      </c>
      <c r="E33" s="61">
        <v>0.046</v>
      </c>
      <c r="F33" s="61">
        <v>0.0451</v>
      </c>
      <c r="G33" s="62">
        <f t="shared" si="1"/>
        <v>0.000899999999999998</v>
      </c>
      <c r="H33" s="82"/>
      <c r="I33" s="83"/>
    </row>
    <row r="34" spans="4:9" ht="12" customHeight="1">
      <c r="D34" s="1"/>
      <c r="E34" s="61"/>
      <c r="F34" s="61"/>
      <c r="G34" s="62"/>
      <c r="H34" s="82"/>
      <c r="I34" s="83"/>
    </row>
    <row r="35" spans="1:9" ht="12" customHeight="1">
      <c r="A35" s="17" t="s">
        <v>108</v>
      </c>
      <c r="B35" s="17" t="s">
        <v>108</v>
      </c>
      <c r="C35" s="17">
        <v>3</v>
      </c>
      <c r="D35" s="1" t="s">
        <v>24</v>
      </c>
      <c r="E35" s="61">
        <v>0.1708</v>
      </c>
      <c r="F35" s="61">
        <v>0.148</v>
      </c>
      <c r="G35" s="62">
        <f t="shared" si="0"/>
        <v>0.022800000000000015</v>
      </c>
      <c r="H35" s="82"/>
      <c r="I35" s="83"/>
    </row>
    <row r="36" spans="4:9" ht="12" customHeight="1">
      <c r="D36" s="1"/>
      <c r="E36" s="61"/>
      <c r="F36" s="61"/>
      <c r="G36" s="62"/>
      <c r="H36" s="82"/>
      <c r="I36" s="83"/>
    </row>
    <row r="37" spans="4:9" ht="12" customHeight="1">
      <c r="D37" s="1" t="s">
        <v>27</v>
      </c>
      <c r="E37" s="61">
        <v>0.0827</v>
      </c>
      <c r="F37" s="61">
        <v>0.0827</v>
      </c>
      <c r="G37" s="62">
        <f aca="true" t="shared" si="2" ref="G37:G42">E37-F37</f>
        <v>0</v>
      </c>
      <c r="H37" s="82"/>
      <c r="I37" s="83"/>
    </row>
    <row r="38" spans="3:9" ht="12" customHeight="1">
      <c r="C38" s="17">
        <v>28</v>
      </c>
      <c r="D38" s="1" t="s">
        <v>67</v>
      </c>
      <c r="E38" s="61">
        <v>0.0582</v>
      </c>
      <c r="F38" s="61">
        <v>0.0582</v>
      </c>
      <c r="G38" s="62">
        <f t="shared" si="2"/>
        <v>0</v>
      </c>
      <c r="H38" s="82"/>
      <c r="I38" s="83"/>
    </row>
    <row r="39" spans="3:11" ht="12" customHeight="1">
      <c r="C39" s="17">
        <v>32</v>
      </c>
      <c r="D39" s="1" t="s">
        <v>26</v>
      </c>
      <c r="E39" s="61">
        <v>0.0517</v>
      </c>
      <c r="F39" s="61">
        <v>0.0517</v>
      </c>
      <c r="G39" s="62">
        <f t="shared" si="2"/>
        <v>0</v>
      </c>
      <c r="H39" s="82"/>
      <c r="I39" s="83"/>
      <c r="K39" s="84" t="s">
        <v>72</v>
      </c>
    </row>
    <row r="40" spans="4:11" ht="12" customHeight="1">
      <c r="D40" s="1" t="s">
        <v>25</v>
      </c>
      <c r="E40" s="61">
        <v>0.0517</v>
      </c>
      <c r="F40" s="61">
        <v>0.0516</v>
      </c>
      <c r="G40" s="62">
        <f t="shared" si="2"/>
        <v>0.00010000000000000286</v>
      </c>
      <c r="H40" s="82"/>
      <c r="I40" s="83"/>
      <c r="K40" s="84"/>
    </row>
    <row r="41" spans="4:9" ht="12" customHeight="1">
      <c r="D41" s="1" t="s">
        <v>141</v>
      </c>
      <c r="E41" s="61">
        <v>0.0337</v>
      </c>
      <c r="F41" s="61">
        <v>0.0334</v>
      </c>
      <c r="G41" s="62">
        <f t="shared" si="2"/>
        <v>0.00030000000000000165</v>
      </c>
      <c r="H41" s="82"/>
      <c r="I41" s="83"/>
    </row>
    <row r="42" spans="3:9" ht="12" customHeight="1">
      <c r="C42" s="17">
        <v>36</v>
      </c>
      <c r="D42" s="1" t="s">
        <v>64</v>
      </c>
      <c r="E42" s="61">
        <v>0.0278</v>
      </c>
      <c r="F42" s="61">
        <v>0.0278</v>
      </c>
      <c r="G42" s="62">
        <f t="shared" si="2"/>
        <v>0</v>
      </c>
      <c r="H42" s="82"/>
      <c r="I42" s="83"/>
    </row>
    <row r="43" ht="12" customHeight="1">
      <c r="C43" s="17">
        <v>36</v>
      </c>
    </row>
    <row r="44" ht="12" customHeight="1">
      <c r="E44" s="19">
        <f>E9/E6-1</f>
        <v>0.8519593613933234</v>
      </c>
    </row>
    <row r="47" ht="12" customHeight="1">
      <c r="D47" s="96" t="s">
        <v>187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6"/>
  <sheetViews>
    <sheetView workbookViewId="0" topLeftCell="I4">
      <selection activeCell="J45" sqref="J45"/>
    </sheetView>
  </sheetViews>
  <sheetFormatPr defaultColWidth="9.28125" defaultRowHeight="12" customHeight="1"/>
  <cols>
    <col min="1" max="1" width="9.28125" style="17" customWidth="1"/>
    <col min="2" max="13" width="9.28125" style="19" customWidth="1"/>
    <col min="14" max="14" width="9.28125" style="60" customWidth="1"/>
    <col min="15" max="16384" width="9.28125" style="19" customWidth="1"/>
  </cols>
  <sheetData>
    <row r="1" s="17" customFormat="1" ht="12" customHeight="1">
      <c r="A1" s="16" t="s">
        <v>69</v>
      </c>
    </row>
    <row r="2" ht="12" customHeight="1">
      <c r="B2" s="19" t="s">
        <v>188</v>
      </c>
    </row>
    <row r="3" ht="12" customHeight="1">
      <c r="B3" s="19" t="s">
        <v>143</v>
      </c>
    </row>
    <row r="5" spans="2:10" ht="12" customHeight="1">
      <c r="B5" s="64" t="s">
        <v>0</v>
      </c>
      <c r="C5" s="64" t="s">
        <v>147</v>
      </c>
      <c r="D5" s="64" t="s">
        <v>31</v>
      </c>
      <c r="E5" s="64" t="s">
        <v>102</v>
      </c>
      <c r="F5" s="64" t="s">
        <v>77</v>
      </c>
      <c r="G5" s="64" t="s">
        <v>95</v>
      </c>
      <c r="H5" s="64" t="s">
        <v>96</v>
      </c>
      <c r="I5" s="64" t="s">
        <v>103</v>
      </c>
      <c r="J5" s="64" t="s">
        <v>104</v>
      </c>
    </row>
    <row r="6" spans="1:11" ht="12" customHeight="1">
      <c r="A6" s="17">
        <v>1</v>
      </c>
      <c r="B6" s="64" t="s">
        <v>35</v>
      </c>
      <c r="C6" s="65">
        <v>0.0354</v>
      </c>
      <c r="D6" s="65">
        <v>0.0364</v>
      </c>
      <c r="E6" s="66">
        <v>0.0329</v>
      </c>
      <c r="F6" s="66">
        <v>0.0338</v>
      </c>
      <c r="G6" s="67">
        <v>90.15833333333332</v>
      </c>
      <c r="H6" s="67">
        <v>90.92</v>
      </c>
      <c r="I6" s="68">
        <v>0.0354</v>
      </c>
      <c r="J6" s="68">
        <v>0.0329</v>
      </c>
      <c r="K6" s="17">
        <v>15</v>
      </c>
    </row>
    <row r="7" spans="1:11" ht="12" customHeight="1">
      <c r="A7" s="17">
        <v>3</v>
      </c>
      <c r="B7" s="64" t="s">
        <v>36</v>
      </c>
      <c r="C7" s="65">
        <v>0.0405</v>
      </c>
      <c r="D7" s="65">
        <v>0.0417</v>
      </c>
      <c r="E7" s="66">
        <v>0.0383</v>
      </c>
      <c r="F7" s="66">
        <v>0.0395</v>
      </c>
      <c r="G7" s="67">
        <v>91.12500000000001</v>
      </c>
      <c r="H7" s="67">
        <v>91.81</v>
      </c>
      <c r="I7" s="68">
        <v>0.03577955448747575</v>
      </c>
      <c r="J7" s="68">
        <v>0.03325274979203255</v>
      </c>
      <c r="K7" s="17">
        <v>22</v>
      </c>
    </row>
    <row r="8" spans="1:11" ht="12" customHeight="1">
      <c r="A8" s="17">
        <v>5</v>
      </c>
      <c r="B8" s="64" t="s">
        <v>37</v>
      </c>
      <c r="C8" s="65">
        <v>0.0371</v>
      </c>
      <c r="D8" s="65">
        <v>0.0385</v>
      </c>
      <c r="E8" s="66">
        <v>0.0344</v>
      </c>
      <c r="F8" s="66">
        <v>0.0357</v>
      </c>
      <c r="G8" s="67">
        <v>91.12333333333333</v>
      </c>
      <c r="H8" s="67">
        <v>91.46999999999998</v>
      </c>
      <c r="I8" s="68">
        <v>0.035778900083186994</v>
      </c>
      <c r="J8" s="68">
        <v>0.033252141602735936</v>
      </c>
      <c r="K8" s="17">
        <v>29</v>
      </c>
    </row>
    <row r="9" spans="1:11" ht="12" customHeight="1">
      <c r="A9" s="17">
        <v>7</v>
      </c>
      <c r="B9" s="64" t="s">
        <v>38</v>
      </c>
      <c r="C9" s="65">
        <v>0.031</v>
      </c>
      <c r="D9" s="65">
        <v>0.0315</v>
      </c>
      <c r="E9" s="66">
        <v>0.0287</v>
      </c>
      <c r="F9" s="66">
        <v>0.0293</v>
      </c>
      <c r="G9" s="67">
        <v>91.57333333333334</v>
      </c>
      <c r="H9" s="67">
        <v>91.83833333333332</v>
      </c>
      <c r="I9" s="68">
        <v>0.03595558924114984</v>
      </c>
      <c r="J9" s="68">
        <v>0.03341635271282005</v>
      </c>
      <c r="K9" s="17">
        <v>36</v>
      </c>
    </row>
    <row r="10" spans="1:11" ht="12" customHeight="1">
      <c r="A10" s="17">
        <v>9</v>
      </c>
      <c r="B10" s="64" t="s">
        <v>39</v>
      </c>
      <c r="C10" s="65">
        <v>0.0321</v>
      </c>
      <c r="D10" s="65">
        <v>0.0326</v>
      </c>
      <c r="E10" s="66">
        <v>0.0293</v>
      </c>
      <c r="F10" s="66">
        <v>0.0299</v>
      </c>
      <c r="G10" s="67">
        <v>92.57000000000001</v>
      </c>
      <c r="H10" s="67">
        <v>92.70166666666667</v>
      </c>
      <c r="I10" s="68">
        <v>0.0363469230058231</v>
      </c>
      <c r="J10" s="68">
        <v>0.03378004991219152</v>
      </c>
      <c r="K10" s="17">
        <v>43</v>
      </c>
    </row>
    <row r="11" spans="1:11" ht="12" customHeight="1">
      <c r="A11" s="17">
        <v>11</v>
      </c>
      <c r="B11" s="64" t="s">
        <v>40</v>
      </c>
      <c r="C11" s="65">
        <v>0.0339</v>
      </c>
      <c r="D11" s="65">
        <v>0.0341</v>
      </c>
      <c r="E11" s="66">
        <v>0.0311</v>
      </c>
      <c r="F11" s="66">
        <v>0.0313</v>
      </c>
      <c r="G11" s="67">
        <v>93.49833333333333</v>
      </c>
      <c r="H11" s="67">
        <v>93.56</v>
      </c>
      <c r="I11" s="68">
        <v>0.03671142619465755</v>
      </c>
      <c r="J11" s="68">
        <v>0.034118811350402074</v>
      </c>
      <c r="K11" s="17">
        <v>50</v>
      </c>
    </row>
    <row r="12" spans="1:11" ht="12" customHeight="1">
      <c r="A12" s="17">
        <v>13</v>
      </c>
      <c r="B12" s="64" t="s">
        <v>41</v>
      </c>
      <c r="C12" s="65">
        <v>0.0349</v>
      </c>
      <c r="D12" s="65">
        <v>0.0356</v>
      </c>
      <c r="E12" s="66">
        <v>0.0318</v>
      </c>
      <c r="F12" s="66">
        <v>0.0324</v>
      </c>
      <c r="G12" s="67">
        <v>95.18166666666667</v>
      </c>
      <c r="H12" s="67">
        <v>95.13333333333333</v>
      </c>
      <c r="I12" s="68">
        <v>0.03737237452629634</v>
      </c>
      <c r="J12" s="68">
        <v>0.03473308253997598</v>
      </c>
      <c r="K12" s="17">
        <v>57</v>
      </c>
    </row>
    <row r="13" spans="1:11" ht="12" customHeight="1">
      <c r="A13" s="17">
        <v>15</v>
      </c>
      <c r="B13" s="64" t="s">
        <v>42</v>
      </c>
      <c r="C13" s="65">
        <v>0.0366</v>
      </c>
      <c r="D13" s="65">
        <v>0.0371</v>
      </c>
      <c r="E13" s="66">
        <v>0.0341</v>
      </c>
      <c r="F13" s="66">
        <v>0.0346</v>
      </c>
      <c r="G13" s="67">
        <v>96.195</v>
      </c>
      <c r="H13" s="67">
        <v>96.205</v>
      </c>
      <c r="I13" s="68">
        <v>0.037770252333857106</v>
      </c>
      <c r="J13" s="68">
        <v>0.03510286163231353</v>
      </c>
      <c r="K13" s="17">
        <v>64</v>
      </c>
    </row>
    <row r="14" spans="1:11" ht="12" customHeight="1">
      <c r="A14" s="17">
        <v>17</v>
      </c>
      <c r="B14" s="64" t="s">
        <v>43</v>
      </c>
      <c r="C14" s="65">
        <v>0.0383</v>
      </c>
      <c r="D14" s="65">
        <v>0.0389</v>
      </c>
      <c r="E14" s="66">
        <v>0.0349</v>
      </c>
      <c r="F14" s="66">
        <v>0.0354</v>
      </c>
      <c r="G14" s="67">
        <v>97.73166666666667</v>
      </c>
      <c r="H14" s="67">
        <v>97.58166666666666</v>
      </c>
      <c r="I14" s="68">
        <v>0.03837361308808578</v>
      </c>
      <c r="J14" s="68">
        <v>0.03566361216378594</v>
      </c>
      <c r="K14" s="17">
        <v>71</v>
      </c>
    </row>
    <row r="15" spans="1:11" ht="12" customHeight="1">
      <c r="A15" s="17">
        <v>19</v>
      </c>
      <c r="B15" s="64" t="s">
        <v>44</v>
      </c>
      <c r="C15" s="65">
        <v>0.0387</v>
      </c>
      <c r="D15" s="65">
        <v>0.039</v>
      </c>
      <c r="E15" s="66">
        <v>0.0361</v>
      </c>
      <c r="F15" s="66">
        <v>0.0364</v>
      </c>
      <c r="G15" s="67">
        <v>98.65333333333332</v>
      </c>
      <c r="H15" s="67">
        <v>98.53666666666665</v>
      </c>
      <c r="I15" s="68">
        <v>0.03873549865976523</v>
      </c>
      <c r="J15" s="68">
        <v>0.035999940844810056</v>
      </c>
      <c r="K15" s="17">
        <v>78</v>
      </c>
    </row>
    <row r="16" spans="1:11" ht="12" customHeight="1">
      <c r="A16" s="17">
        <v>21</v>
      </c>
      <c r="B16" s="64" t="s">
        <v>45</v>
      </c>
      <c r="C16" s="65">
        <v>0.042</v>
      </c>
      <c r="D16" s="65">
        <v>0.043</v>
      </c>
      <c r="E16" s="66">
        <v>0.0385</v>
      </c>
      <c r="F16" s="66">
        <v>0.0393</v>
      </c>
      <c r="G16" s="67">
        <v>99.31500000000001</v>
      </c>
      <c r="H16" s="67">
        <v>99.17166666666667</v>
      </c>
      <c r="I16" s="68">
        <v>0.038995297162399495</v>
      </c>
      <c r="J16" s="68">
        <v>0.03624139199556337</v>
      </c>
      <c r="K16" s="17">
        <v>85</v>
      </c>
    </row>
    <row r="17" spans="1:11" ht="12" customHeight="1">
      <c r="A17" s="17">
        <v>23</v>
      </c>
      <c r="B17" s="64" t="s">
        <v>46</v>
      </c>
      <c r="C17" s="65">
        <v>0.0403</v>
      </c>
      <c r="D17" s="65">
        <v>0.0409</v>
      </c>
      <c r="E17" s="66">
        <v>0.0375</v>
      </c>
      <c r="F17" s="66">
        <v>0.038</v>
      </c>
      <c r="G17" s="67">
        <v>99.67166666666667</v>
      </c>
      <c r="H17" s="67">
        <v>99.59166666666668</v>
      </c>
      <c r="I17" s="68">
        <v>0.03913533968019226</v>
      </c>
      <c r="J17" s="68">
        <v>0.03637154450503744</v>
      </c>
      <c r="K17" s="17">
        <v>92</v>
      </c>
    </row>
    <row r="18" spans="1:11" ht="12" customHeight="1">
      <c r="A18" s="17">
        <v>25</v>
      </c>
      <c r="B18" s="64" t="s">
        <v>47</v>
      </c>
      <c r="C18" s="65">
        <v>0.0397</v>
      </c>
      <c r="D18" s="65">
        <v>0.0404</v>
      </c>
      <c r="E18" s="66">
        <v>0.0361</v>
      </c>
      <c r="F18" s="66">
        <v>0.0367</v>
      </c>
      <c r="G18" s="67">
        <v>99.875</v>
      </c>
      <c r="H18" s="67">
        <v>99.76666666666667</v>
      </c>
      <c r="I18" s="68">
        <v>0.039215177003419914</v>
      </c>
      <c r="J18" s="68">
        <v>0.0364457435992236</v>
      </c>
      <c r="K18" s="17">
        <v>99</v>
      </c>
    </row>
    <row r="19" spans="1:11" ht="12" customHeight="1">
      <c r="A19" s="17">
        <v>27</v>
      </c>
      <c r="B19" s="64" t="s">
        <v>48</v>
      </c>
      <c r="C19" s="65">
        <v>0.037</v>
      </c>
      <c r="D19" s="65">
        <v>0.0374</v>
      </c>
      <c r="E19" s="66">
        <v>0.0341</v>
      </c>
      <c r="F19" s="66">
        <v>0.0345</v>
      </c>
      <c r="G19" s="67">
        <v>99.90166666666666</v>
      </c>
      <c r="H19" s="67">
        <v>99.84833333333334</v>
      </c>
      <c r="I19" s="68">
        <v>0.03922564747203993</v>
      </c>
      <c r="J19" s="68">
        <v>0.03645547462796932</v>
      </c>
      <c r="K19" s="17">
        <v>106</v>
      </c>
    </row>
    <row r="20" spans="1:11" ht="12" customHeight="1">
      <c r="A20" s="17">
        <v>29</v>
      </c>
      <c r="B20" s="64" t="s">
        <v>49</v>
      </c>
      <c r="C20" s="65">
        <v>0.0369</v>
      </c>
      <c r="D20" s="65">
        <v>0.0374</v>
      </c>
      <c r="E20" s="66">
        <v>0.033</v>
      </c>
      <c r="F20" s="66">
        <v>0.0333</v>
      </c>
      <c r="G20" s="67">
        <v>99.875</v>
      </c>
      <c r="H20" s="67">
        <v>99.82499999999999</v>
      </c>
      <c r="I20" s="68">
        <v>0.039215177003419914</v>
      </c>
      <c r="J20" s="68">
        <v>0.0364457435992236</v>
      </c>
      <c r="K20" s="17">
        <v>113</v>
      </c>
    </row>
    <row r="21" spans="1:11" ht="12" customHeight="1">
      <c r="A21" s="17">
        <v>31</v>
      </c>
      <c r="B21" s="64" t="s">
        <v>50</v>
      </c>
      <c r="C21" s="65">
        <v>0.0343</v>
      </c>
      <c r="D21" s="65">
        <v>0.0347</v>
      </c>
      <c r="E21" s="66">
        <v>0.0309</v>
      </c>
      <c r="F21" s="66">
        <v>0.0313</v>
      </c>
      <c r="G21" s="67">
        <v>100.125</v>
      </c>
      <c r="H21" s="67">
        <v>100.17333333333333</v>
      </c>
      <c r="I21" s="68">
        <v>0.03931333764673261</v>
      </c>
      <c r="J21" s="68">
        <v>0.036536971993714765</v>
      </c>
      <c r="K21" s="17">
        <v>120</v>
      </c>
    </row>
    <row r="22" spans="1:11" ht="12" customHeight="1">
      <c r="A22" s="17">
        <v>33</v>
      </c>
      <c r="B22" s="64" t="s">
        <v>51</v>
      </c>
      <c r="C22" s="65">
        <v>0.032</v>
      </c>
      <c r="D22" s="65">
        <v>0.0327</v>
      </c>
      <c r="E22" s="66">
        <v>0.0276</v>
      </c>
      <c r="F22" s="66">
        <v>0.028</v>
      </c>
      <c r="G22" s="67">
        <v>99.78666666666668</v>
      </c>
      <c r="H22" s="67">
        <v>99.79666666666667</v>
      </c>
      <c r="I22" s="68">
        <v>0.0391804935761161</v>
      </c>
      <c r="J22" s="68">
        <v>0.03641350956650338</v>
      </c>
      <c r="K22" s="17">
        <v>127</v>
      </c>
    </row>
    <row r="23" spans="1:11" ht="12" customHeight="1">
      <c r="A23" s="17">
        <v>35</v>
      </c>
      <c r="B23" s="64" t="s">
        <v>28</v>
      </c>
      <c r="C23" s="65">
        <v>0.0306</v>
      </c>
      <c r="D23" s="65">
        <v>0.0313</v>
      </c>
      <c r="E23" s="66">
        <v>0.0271</v>
      </c>
      <c r="F23" s="66">
        <v>0.0277</v>
      </c>
      <c r="G23" s="67">
        <v>100.57333333333332</v>
      </c>
      <c r="H23" s="67">
        <v>100.67166666666667</v>
      </c>
      <c r="I23" s="68">
        <v>0.039489372400406696</v>
      </c>
      <c r="J23" s="68">
        <v>0.036700574914502265</v>
      </c>
      <c r="K23" s="17">
        <v>134</v>
      </c>
    </row>
    <row r="24" spans="1:11" ht="12" customHeight="1">
      <c r="A24" s="17">
        <v>37</v>
      </c>
      <c r="B24" s="64" t="s">
        <v>29</v>
      </c>
      <c r="C24" s="65">
        <v>0.03</v>
      </c>
      <c r="D24" s="65">
        <v>0.0306</v>
      </c>
      <c r="E24" s="66">
        <v>0.0258</v>
      </c>
      <c r="F24" s="66">
        <v>0.026</v>
      </c>
      <c r="G24" s="67">
        <v>101.395</v>
      </c>
      <c r="H24" s="67">
        <v>101.42333333333335</v>
      </c>
      <c r="I24" s="68">
        <v>0.039811993714761074</v>
      </c>
      <c r="J24" s="68">
        <v>0.03700041223772992</v>
      </c>
      <c r="K24" s="17">
        <v>141</v>
      </c>
    </row>
    <row r="25" spans="1:11" ht="12" customHeight="1">
      <c r="A25" s="17">
        <v>39</v>
      </c>
      <c r="B25" s="64" t="s">
        <v>30</v>
      </c>
      <c r="C25" s="65">
        <v>0.0288</v>
      </c>
      <c r="D25" s="65">
        <v>0.0292</v>
      </c>
      <c r="E25" s="66">
        <v>0.0256</v>
      </c>
      <c r="F25" s="66">
        <v>0.0257</v>
      </c>
      <c r="G25" s="67">
        <v>102.09000000000002</v>
      </c>
      <c r="H25" s="67">
        <v>102.12833333333333</v>
      </c>
      <c r="I25" s="68">
        <v>0.04008488030317036</v>
      </c>
      <c r="J25" s="68">
        <v>0.037254027174415394</v>
      </c>
      <c r="K25" s="17">
        <v>148</v>
      </c>
    </row>
    <row r="26" spans="1:11" ht="12" customHeight="1">
      <c r="A26" s="17">
        <v>41</v>
      </c>
      <c r="B26" s="64" t="s">
        <v>62</v>
      </c>
      <c r="C26" s="65">
        <v>0.0311</v>
      </c>
      <c r="D26" s="65">
        <v>0.0316</v>
      </c>
      <c r="E26" s="66">
        <v>0.0266</v>
      </c>
      <c r="F26" s="66">
        <v>0.0266</v>
      </c>
      <c r="G26" s="67">
        <v>102.96999999999998</v>
      </c>
      <c r="H26" s="67">
        <v>102.93833333333333</v>
      </c>
      <c r="I26" s="68">
        <v>0.040430405767631024</v>
      </c>
      <c r="J26" s="68">
        <v>0.03757515112302431</v>
      </c>
      <c r="K26" s="17">
        <v>155</v>
      </c>
    </row>
    <row r="27" spans="1:11" ht="12" customHeight="1">
      <c r="A27" s="17">
        <v>43</v>
      </c>
      <c r="B27" s="64" t="s">
        <v>68</v>
      </c>
      <c r="C27" s="65">
        <v>0.0316</v>
      </c>
      <c r="D27" s="65">
        <v>0.0319</v>
      </c>
      <c r="E27" s="66">
        <v>0.028</v>
      </c>
      <c r="F27" s="66">
        <v>0.028</v>
      </c>
      <c r="G27" s="67">
        <v>104.165</v>
      </c>
      <c r="H27" s="67">
        <v>104.185</v>
      </c>
      <c r="I27" s="68">
        <v>0.04089961364266569</v>
      </c>
      <c r="J27" s="68">
        <v>0.03801122284869213</v>
      </c>
      <c r="K27" s="17">
        <v>162</v>
      </c>
    </row>
    <row r="28" spans="1:11" ht="12" customHeight="1">
      <c r="A28" s="17">
        <v>45</v>
      </c>
      <c r="B28" s="64" t="s">
        <v>79</v>
      </c>
      <c r="C28" s="65">
        <v>0.0332</v>
      </c>
      <c r="D28" s="65">
        <v>0.0335</v>
      </c>
      <c r="E28" s="66">
        <v>0.0284</v>
      </c>
      <c r="F28" s="66">
        <v>0.028</v>
      </c>
      <c r="G28" s="67">
        <v>104.59333333333332</v>
      </c>
      <c r="H28" s="67">
        <v>104.395</v>
      </c>
      <c r="I28" s="68">
        <v>0.04106779554487476</v>
      </c>
      <c r="J28" s="68">
        <v>0.03816752749792033</v>
      </c>
      <c r="K28" s="17">
        <v>169</v>
      </c>
    </row>
    <row r="29" spans="1:11" ht="12" customHeight="1">
      <c r="A29" s="17">
        <v>47</v>
      </c>
      <c r="B29" s="64" t="s">
        <v>93</v>
      </c>
      <c r="C29" s="65">
        <v>0.0307</v>
      </c>
      <c r="D29" s="65">
        <v>0.0307</v>
      </c>
      <c r="E29" s="66">
        <v>0.0267</v>
      </c>
      <c r="F29" s="66">
        <v>0.0263</v>
      </c>
      <c r="G29" s="67">
        <v>105.47833333333334</v>
      </c>
      <c r="H29" s="67">
        <v>105.205</v>
      </c>
      <c r="I29" s="68">
        <v>0.04141528422220169</v>
      </c>
      <c r="J29" s="68">
        <v>0.03849047601441909</v>
      </c>
      <c r="K29" s="17">
        <v>176</v>
      </c>
    </row>
    <row r="30" spans="1:11" ht="12" customHeight="1">
      <c r="A30" s="17">
        <v>49</v>
      </c>
      <c r="B30" s="64" t="s">
        <v>109</v>
      </c>
      <c r="C30" s="65">
        <v>0.0303</v>
      </c>
      <c r="D30" s="65">
        <v>0.0307</v>
      </c>
      <c r="E30" s="66">
        <v>0.0249</v>
      </c>
      <c r="F30" s="66">
        <v>0.0246</v>
      </c>
      <c r="G30" s="67">
        <v>105.68333333333332</v>
      </c>
      <c r="H30" s="67">
        <v>105.085</v>
      </c>
      <c r="I30" s="68">
        <v>0.041495775949718094</v>
      </c>
      <c r="J30" s="68">
        <v>0.03856528329790184</v>
      </c>
      <c r="K30" s="85"/>
    </row>
    <row r="31" spans="1:11" ht="12" customHeight="1">
      <c r="A31" s="17">
        <v>51</v>
      </c>
      <c r="B31" s="64" t="s">
        <v>100</v>
      </c>
      <c r="C31" s="65">
        <v>0.0278</v>
      </c>
      <c r="D31" s="65">
        <v>0.0282</v>
      </c>
      <c r="E31" s="66">
        <v>0.0237</v>
      </c>
      <c r="F31" s="66">
        <v>0.0236</v>
      </c>
      <c r="G31" s="67">
        <v>105.83333333333333</v>
      </c>
      <c r="H31" s="67">
        <v>105.04333333333331</v>
      </c>
      <c r="I31" s="68">
        <v>0.04155467233570571</v>
      </c>
      <c r="J31" s="68">
        <v>0.03862002033459655</v>
      </c>
      <c r="K31" s="85"/>
    </row>
    <row r="32" spans="1:11" ht="12" customHeight="1">
      <c r="A32" s="17">
        <v>53</v>
      </c>
      <c r="B32" s="64" t="s">
        <v>112</v>
      </c>
      <c r="C32" s="65">
        <v>0.0302</v>
      </c>
      <c r="D32" s="65">
        <v>0.0308</v>
      </c>
      <c r="E32" s="66">
        <v>0.0238</v>
      </c>
      <c r="F32" s="66">
        <v>0.0236</v>
      </c>
      <c r="G32" s="69">
        <v>107.565</v>
      </c>
      <c r="H32" s="69">
        <v>106.60833333333333</v>
      </c>
      <c r="I32" s="70">
        <v>0.04223459839171828</v>
      </c>
      <c r="J32" s="70">
        <v>0.03925192901377207</v>
      </c>
      <c r="K32" s="85"/>
    </row>
    <row r="33" spans="1:11" ht="12" customHeight="1">
      <c r="A33" s="17">
        <v>55</v>
      </c>
      <c r="B33" s="64" t="s">
        <v>140</v>
      </c>
      <c r="C33" s="65">
        <v>0.0416</v>
      </c>
      <c r="D33" s="65">
        <v>0.0411</v>
      </c>
      <c r="E33" s="66">
        <v>0.0365</v>
      </c>
      <c r="F33" s="66">
        <v>0.0354</v>
      </c>
      <c r="G33" s="71">
        <v>110.08166666666669</v>
      </c>
      <c r="H33" s="71">
        <v>108.95833333333333</v>
      </c>
      <c r="I33" s="70">
        <v>0.04322274886773271</v>
      </c>
      <c r="J33" s="70">
        <v>0.04017029485164989</v>
      </c>
      <c r="K33" s="85"/>
    </row>
    <row r="34" spans="1:11" ht="12" customHeight="1">
      <c r="A34" s="17">
        <v>57</v>
      </c>
      <c r="B34" s="64" t="s">
        <v>142</v>
      </c>
      <c r="C34" s="65">
        <v>0.0652</v>
      </c>
      <c r="D34" s="65">
        <v>0.0636</v>
      </c>
      <c r="E34" s="66">
        <v>0.059</v>
      </c>
      <c r="F34" s="66">
        <v>0.0565</v>
      </c>
      <c r="G34" s="71">
        <v>115.84333333333332</v>
      </c>
      <c r="H34" s="71">
        <v>114.18166666666666</v>
      </c>
      <c r="I34" s="70">
        <v>0.04548502449394584</v>
      </c>
      <c r="J34" s="70">
        <v>0.04227280525002311</v>
      </c>
      <c r="K34" s="85"/>
    </row>
    <row r="35" spans="2:11" ht="12" customHeight="1">
      <c r="B35" s="64" t="s">
        <v>146</v>
      </c>
      <c r="C35" s="65">
        <v>0.0812</v>
      </c>
      <c r="D35" s="66">
        <v>0.0742</v>
      </c>
      <c r="E35" s="66">
        <v>0.0751</v>
      </c>
      <c r="F35" s="66">
        <v>0.0677</v>
      </c>
      <c r="G35" s="71">
        <v>121.80166666666666</v>
      </c>
      <c r="H35" s="71">
        <v>119.47166666666668</v>
      </c>
      <c r="I35" s="70">
        <f>C$6/G$6*G35</f>
        <v>0.047824519826231635</v>
      </c>
      <c r="J35" s="70">
        <f>E$6/G$6*G35</f>
        <v>0.04444708198539607</v>
      </c>
      <c r="K35" s="85"/>
    </row>
    <row r="36" spans="2:11" ht="12" customHeight="1">
      <c r="B36" s="64" t="s">
        <v>166</v>
      </c>
      <c r="C36" s="19">
        <v>0.0818</v>
      </c>
      <c r="D36" s="19">
        <v>0.081</v>
      </c>
      <c r="E36" s="19">
        <v>0.0743</v>
      </c>
      <c r="F36" s="19">
        <v>0.0726</v>
      </c>
      <c r="G36" s="71">
        <v>125.44666666666667</v>
      </c>
      <c r="H36" s="71">
        <v>122.27666666666666</v>
      </c>
      <c r="I36" s="70">
        <f aca="true" t="shared" si="0" ref="I36:I37">C$6/G$6*G36</f>
        <v>0.04925570200573067</v>
      </c>
      <c r="J36" s="70">
        <f aca="true" t="shared" si="1" ref="J36:J37">E$6/G$6*G36</f>
        <v>0.04577719197707737</v>
      </c>
      <c r="K36" s="85"/>
    </row>
    <row r="37" spans="2:12" ht="12" customHeight="1">
      <c r="B37" s="64" t="s">
        <v>161</v>
      </c>
      <c r="C37" s="19">
        <v>0.0689</v>
      </c>
      <c r="D37" s="19">
        <v>0.0682</v>
      </c>
      <c r="E37" s="19">
        <v>0.0631</v>
      </c>
      <c r="F37" s="19">
        <v>0.0619</v>
      </c>
      <c r="G37" s="71">
        <v>127.30499999999999</v>
      </c>
      <c r="H37" s="71">
        <v>124.05333333333333</v>
      </c>
      <c r="I37" s="70">
        <f t="shared" si="0"/>
        <v>0.04998536278768834</v>
      </c>
      <c r="J37" s="70">
        <f t="shared" si="1"/>
        <v>0.04645532304279509</v>
      </c>
      <c r="K37" s="85"/>
      <c r="L37" s="57"/>
    </row>
    <row r="40" ht="12" customHeight="1">
      <c r="E40" s="86"/>
    </row>
    <row r="41" ht="12" customHeight="1">
      <c r="B41" s="96" t="s">
        <v>187</v>
      </c>
    </row>
    <row r="56" ht="12" customHeight="1">
      <c r="M56" s="57" t="s">
        <v>72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2024-04-25T06:52:28Z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2024-04-22T16:47:42Z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c255dc79-46c9-46be-a0e0-11d30f8ebae9</vt:lpwstr>
  </property>
  <property fmtid="{D5CDD505-2E9C-101B-9397-08002B2CF9AE}" pid="8" name="MSIP_Label_6bd9ddd1-4d20-43f6-abfa-fc3c07406f94_ContentBits">
    <vt:lpwstr>0</vt:lpwstr>
  </property>
</Properties>
</file>