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510" windowWidth="13785" windowHeight="11970" tabRatio="845" activeTab="6"/>
  </bookViews>
  <sheets>
    <sheet name="Tab 1 key ind." sheetId="1" r:id="rId1"/>
    <sheet name="Tab 2 key ind." sheetId="2" r:id="rId2"/>
    <sheet name="Fig 1 UAA" sheetId="3" r:id="rId3"/>
    <sheet name="Tab 3 SO" sheetId="4" r:id="rId4"/>
    <sheet name="Fig 2-3 farm type" sheetId="5" r:id="rId5"/>
    <sheet name="Fig 4 - Tab 4 land use" sheetId="6" r:id="rId6"/>
    <sheet name="Tab 5 - Fig 5 livestock" sheetId="7" r:id="rId7"/>
    <sheet name="Tab 6 - Fig 6 labour force" sheetId="8" r:id="rId8"/>
    <sheet name="Tab 7 tenure" sheetId="9" r:id="rId9"/>
    <sheet name="Fig 7 irrigation" sheetId="10" r:id="rId10"/>
    <sheet name="Tab 8 housing" sheetId="11" r:id="rId11"/>
    <sheet name="Tab 9 OGA" sheetId="12" r:id="rId12"/>
    <sheet name="Tab 10 organic" sheetId="13" r:id="rId13"/>
  </sheets>
  <definedNames/>
  <calcPr fullCalcOnLoad="1"/>
</workbook>
</file>

<file path=xl/sharedStrings.xml><?xml version="1.0" encoding="utf-8"?>
<sst xmlns="http://schemas.openxmlformats.org/spreadsheetml/2006/main" count="366" uniqueCount="217">
  <si>
    <t>Total</t>
  </si>
  <si>
    <t xml:space="preserve">ha: Utilised agricultural area </t>
  </si>
  <si>
    <t>Direct Labour Force</t>
  </si>
  <si>
    <t>Labour force, not directly employed by the holding</t>
  </si>
  <si>
    <t>:</t>
  </si>
  <si>
    <t>AWU</t>
  </si>
  <si>
    <t>0 LSU</t>
  </si>
  <si>
    <t>&gt; 0 - &lt; 5 LSU</t>
  </si>
  <si>
    <t>5 - &lt; 10 LSU</t>
  </si>
  <si>
    <t>10 - &lt; 15 LSU</t>
  </si>
  <si>
    <t>15 - &lt; 20 LSU</t>
  </si>
  <si>
    <t>20 - &lt; 50 LSU</t>
  </si>
  <si>
    <t>50 - &lt; 100 LSU</t>
  </si>
  <si>
    <t>100 - &lt; 500 LSU</t>
  </si>
  <si>
    <t>&gt;= 500 LSU</t>
  </si>
  <si>
    <t>Number of holdings</t>
  </si>
  <si>
    <t>Total UAA (ha)</t>
  </si>
  <si>
    <t>Livestock (LSU)</t>
  </si>
  <si>
    <t>Number of persons working on farms (Regular labour Force)</t>
  </si>
  <si>
    <t>Average area per holding (ha)</t>
  </si>
  <si>
    <t>UAA per Inhabitant (ha/person)</t>
  </si>
  <si>
    <t>Agricultural area size classes</t>
  </si>
  <si>
    <t xml:space="preserve">hold: Total number of holdings </t>
  </si>
  <si>
    <t>number</t>
  </si>
  <si>
    <t>%</t>
  </si>
  <si>
    <t>ha</t>
  </si>
  <si>
    <t>number of holdings</t>
  </si>
  <si>
    <t>% holdings</t>
  </si>
  <si>
    <t>UAA</t>
  </si>
  <si>
    <t>% UAA</t>
  </si>
  <si>
    <t>0 ha</t>
  </si>
  <si>
    <t xml:space="preserve">Ha </t>
  </si>
  <si>
    <t xml:space="preserve">Utilised agricultural area </t>
  </si>
  <si>
    <t>Arable land</t>
  </si>
  <si>
    <t>Kitchen gardens</t>
  </si>
  <si>
    <t>Permanent grassland and meadow</t>
  </si>
  <si>
    <t>Permanent crops</t>
  </si>
  <si>
    <t xml:space="preserve">1 000 Ha </t>
  </si>
  <si>
    <t>2010</t>
  </si>
  <si>
    <t>Type of Farming</t>
  </si>
  <si>
    <t>&gt;0-&lt;2 ha</t>
  </si>
  <si>
    <t>2-&lt;5 ha</t>
  </si>
  <si>
    <t>5-&lt;10 ha</t>
  </si>
  <si>
    <t>10-&lt;20 ha</t>
  </si>
  <si>
    <t>20-&lt;30 ha</t>
  </si>
  <si>
    <t>30-&lt;50 ha</t>
  </si>
  <si>
    <t>50-&lt;100 ha</t>
  </si>
  <si>
    <t>&gt;=100 ha</t>
  </si>
  <si>
    <t>Change (%)</t>
  </si>
  <si>
    <t>(%)</t>
  </si>
  <si>
    <t>F_LF_SE_DY 2000, 2010</t>
  </si>
  <si>
    <t xml:space="preserve">              Family labour force</t>
  </si>
  <si>
    <t xml:space="preserve">             Non family labour force, employed on a regular basis, incl. group holders</t>
  </si>
  <si>
    <t xml:space="preserve">   Regular Labour Force</t>
  </si>
  <si>
    <t xml:space="preserve">   Labour force, employed on a non regular basis</t>
  </si>
  <si>
    <t>DY#SO$EURO</t>
  </si>
  <si>
    <t>EB_LEGALTYPE#1</t>
  </si>
  <si>
    <t>-</t>
  </si>
  <si>
    <t xml:space="preserve">Standard output (SO) of the holding </t>
  </si>
  <si>
    <t>% of UAA</t>
  </si>
  <si>
    <t>Livestock units (LSU) size classes</t>
  </si>
  <si>
    <t>Places</t>
  </si>
  <si>
    <t>Area irrigated in the previous 12 months</t>
  </si>
  <si>
    <t>Temporary and permanent grass grass</t>
  </si>
  <si>
    <t>Fresh vegetables, melons, strawberries - open field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</si>
  <si>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ef_lu_ovcropa</t>
    </r>
    <r>
      <rPr>
        <sz val="8"/>
        <rFont val="Arial"/>
        <family val="2"/>
      </rPr>
      <t xml:space="preserve">a and </t>
    </r>
    <r>
      <rPr>
        <sz val="8"/>
        <color indexed="62"/>
        <rFont val="Arial"/>
        <family val="2"/>
      </rPr>
      <t>ef_oluaareg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</si>
  <si>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ef_pmhouscatlaa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</si>
  <si>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ef_kvftreg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</si>
  <si>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ef_poirrig</t>
    </r>
    <r>
      <rPr>
        <sz val="8"/>
        <rFont val="Arial"/>
        <family val="2"/>
      </rPr>
      <t>).</t>
    </r>
  </si>
  <si>
    <t>DY#HOLD$HOLD</t>
  </si>
  <si>
    <t>DY#AGRAREA$HA</t>
  </si>
  <si>
    <t>DY#C_LIVESTOCK$LSU</t>
  </si>
  <si>
    <t>DY#OGA_F_1_EQ_Y$HOLD</t>
  </si>
  <si>
    <t>DY#OGA_F_1_EQ_Y$HA</t>
  </si>
  <si>
    <t>DY#OGA_F_1_EQ_Y$LSU</t>
  </si>
  <si>
    <t>Holdings with other gainful activity</t>
  </si>
  <si>
    <t>Reference year</t>
  </si>
  <si>
    <t>Number of holdings with organic farming</t>
  </si>
  <si>
    <t xml:space="preserve">           Cereals </t>
  </si>
  <si>
    <t xml:space="preserve">           Potatoes</t>
  </si>
  <si>
    <t xml:space="preserve">    Kitchen gardens</t>
  </si>
  <si>
    <t xml:space="preserve">    Permanent grassland and meadow</t>
  </si>
  <si>
    <t xml:space="preserve">        Pasture and meadow</t>
  </si>
  <si>
    <t xml:space="preserve">        Rough grazings</t>
  </si>
  <si>
    <t xml:space="preserve">        Permanent grassland and meadow - not used for production, eligible for subsidies</t>
  </si>
  <si>
    <t xml:space="preserve">    Permanent crops</t>
  </si>
  <si>
    <t xml:space="preserve">        Fruit and berry plantations</t>
  </si>
  <si>
    <t xml:space="preserve">        Citrus plantations</t>
  </si>
  <si>
    <t xml:space="preserve">        Nurseries</t>
  </si>
  <si>
    <t xml:space="preserve">       Other permanent crops</t>
  </si>
  <si>
    <t xml:space="preserve">       Permanent crops under glass</t>
  </si>
  <si>
    <t xml:space="preserve">        Vineyards</t>
  </si>
  <si>
    <t xml:space="preserve">        Olive plantations</t>
  </si>
  <si>
    <t xml:space="preserve">           Sugar beet</t>
  </si>
  <si>
    <t xml:space="preserve">           Fodder roots and brassicas</t>
  </si>
  <si>
    <t xml:space="preserve">           Fresh vegetables, melons, strawberries</t>
  </si>
  <si>
    <t xml:space="preserve">           Fodder crops</t>
  </si>
  <si>
    <t xml:space="preserve">           Seeds and seedlings</t>
  </si>
  <si>
    <t xml:space="preserve">           Other crops on arable land</t>
  </si>
  <si>
    <t xml:space="preserve">           Fallow land - total (with and w/o subsidies)</t>
  </si>
  <si>
    <t>Male holder</t>
  </si>
  <si>
    <t>Female holder</t>
  </si>
  <si>
    <t>Farming by owner</t>
  </si>
  <si>
    <t>Farming by tenant</t>
  </si>
  <si>
    <t>Holding with cattle</t>
  </si>
  <si>
    <t>Persons</t>
  </si>
  <si>
    <t>Cattle</t>
  </si>
  <si>
    <t>Pigs</t>
  </si>
  <si>
    <t>Poultry</t>
  </si>
  <si>
    <t xml:space="preserve">           Pulses (total)</t>
  </si>
  <si>
    <t xml:space="preserve">           Industrial crops (total)</t>
  </si>
  <si>
    <t xml:space="preserve">           Flowers and ornemental plants (total)</t>
  </si>
  <si>
    <t>Land use</t>
  </si>
  <si>
    <t>Livestock</t>
  </si>
  <si>
    <t>(ha)</t>
  </si>
  <si>
    <t xml:space="preserve"> (% of total UAA)</t>
  </si>
  <si>
    <t>Holdings</t>
  </si>
  <si>
    <t>(% of total)</t>
  </si>
  <si>
    <t>(Number)</t>
  </si>
  <si>
    <t>(% of total heads of cattle)</t>
  </si>
  <si>
    <t>Stanchion tied stable with solid dung and manure</t>
  </si>
  <si>
    <t>Loose housing with slurry</t>
  </si>
  <si>
    <t>Stanchion tied stable with slurry</t>
  </si>
  <si>
    <t>Loose housing with solid dung and liquid manure</t>
  </si>
  <si>
    <t>Other gainful activity</t>
  </si>
  <si>
    <t>Tourism</t>
  </si>
  <si>
    <t>Handicraft</t>
  </si>
  <si>
    <t>Processing of farm products</t>
  </si>
  <si>
    <t>Renewable energy production</t>
  </si>
  <si>
    <t>Wood processing</t>
  </si>
  <si>
    <t>Aquaculture</t>
  </si>
  <si>
    <t>Contractual work</t>
  </si>
  <si>
    <t>Contractual agricultural work</t>
  </si>
  <si>
    <t>Contractual non-agricultural work</t>
  </si>
  <si>
    <t>Other gainful activities n.a.e.</t>
  </si>
  <si>
    <t>UAA with organic farming</t>
  </si>
  <si>
    <t xml:space="preserve">Total </t>
  </si>
  <si>
    <t>(LSU)</t>
  </si>
  <si>
    <t>(EUR)</t>
  </si>
  <si>
    <t>Standard output</t>
  </si>
  <si>
    <t>2 000-&lt;4 000</t>
  </si>
  <si>
    <t>4 000-&lt;8 000</t>
  </si>
  <si>
    <t>8 000-&lt;15 000</t>
  </si>
  <si>
    <t>15 000-&lt;25 000</t>
  </si>
  <si>
    <t>25 000-&lt;50 000</t>
  </si>
  <si>
    <t>50 000-&lt;100 000</t>
  </si>
  <si>
    <t>100 000-&lt;250 000</t>
  </si>
  <si>
    <t xml:space="preserve">250 000-&lt;500 000 </t>
  </si>
  <si>
    <t>&gt;= 500 000</t>
  </si>
  <si>
    <t>change (%)</t>
  </si>
  <si>
    <r>
      <t xml:space="preserve">Source: </t>
    </r>
    <r>
      <rPr>
        <sz val="8"/>
        <color indexed="8"/>
        <rFont val="Arial"/>
        <family val="2"/>
      </rPr>
      <t>Eurostat, FSS, 2007 and 2010.</t>
    </r>
  </si>
  <si>
    <t>Field crops-grazing livestock combined</t>
  </si>
  <si>
    <t>Key farm variables: area, livestock (LSU), labour force and standard output (SO) by agricultural size of farm (UAA), legal status of holding and NUTS 2 regions [ef_kvaareg]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</si>
  <si>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 and ef_kva</t>
    </r>
    <r>
      <rPr>
        <sz val="8"/>
        <color indexed="62"/>
        <rFont val="Arial"/>
        <family val="2"/>
      </rPr>
      <t>areg).</t>
    </r>
  </si>
  <si>
    <t>Cereals (excl. maize and rice)</t>
  </si>
  <si>
    <t>Potatoes</t>
  </si>
  <si>
    <t>Sugar beet</t>
  </si>
  <si>
    <t>Other crops on arable land</t>
  </si>
  <si>
    <t>Maize (grain and green)</t>
  </si>
  <si>
    <t>Fruit and berry plantations</t>
  </si>
  <si>
    <t>Equidae</t>
  </si>
  <si>
    <t>Specialist dairying</t>
  </si>
  <si>
    <t>General field cropping</t>
  </si>
  <si>
    <t>Mixed livestock, mainly grazing livestock</t>
  </si>
  <si>
    <t xml:space="preserve">Forestry-work </t>
  </si>
  <si>
    <t>Czech Republic</t>
  </si>
  <si>
    <t>Praha</t>
  </si>
  <si>
    <t>Strední Cechy</t>
  </si>
  <si>
    <t>Jihozápad</t>
  </si>
  <si>
    <t>Severozápad</t>
  </si>
  <si>
    <t>Severovýchod</t>
  </si>
  <si>
    <t>Jihovýchod</t>
  </si>
  <si>
    <t>Strední Morava</t>
  </si>
  <si>
    <t>Moravskoslezsko</t>
  </si>
  <si>
    <t>Figure 1: Number of holdings and Utilised Agriculture Area (UAA) by UAA size classes, Czech Republic, 2010</t>
  </si>
  <si>
    <t>Table 3: Economic size of the farm by standard output size classes, Czech Republic, 2007 and 2010</t>
  </si>
  <si>
    <t>Figure 2: Number of holdings by main type of farming, Czech Republic, 2010</t>
  </si>
  <si>
    <t>Figure 3: Standard output by main type of farming, Czech Republic, 2010</t>
  </si>
  <si>
    <t>Specialist cereals, oilseed and protein crops</t>
  </si>
  <si>
    <t>Sheep, goats and other grazing livestock</t>
  </si>
  <si>
    <t>Specialist cattle-rearing and fattening</t>
  </si>
  <si>
    <t>Specialist vineyards</t>
  </si>
  <si>
    <t>Various crops and livestock combined</t>
  </si>
  <si>
    <t>Specialist pigs</t>
  </si>
  <si>
    <t>Specialist poultry</t>
  </si>
  <si>
    <t>Table 7:  Utilised agricultural area by type of tenure, by NUTS 2 regions, Czech Republic, 2010</t>
  </si>
  <si>
    <t xml:space="preserve"> Czech Republic</t>
  </si>
  <si>
    <t>Figure 7: Irrigated area by type of crops, Czech Republic, 2010</t>
  </si>
  <si>
    <t>Vineyards</t>
  </si>
  <si>
    <t xml:space="preserve">Change 2010/2000          (%) </t>
  </si>
  <si>
    <t>change 2010/2000 (%)</t>
  </si>
  <si>
    <t>Other</t>
  </si>
  <si>
    <t>Table 1: Farm Structure, key indicators, Czech Republic, 2003 and 2010</t>
  </si>
  <si>
    <t>Table 2: Farm structure, key indicators, by NUTS 2 regions, Czech Republic, 2003 and 2010</t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</si>
  <si>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 xml:space="preserve">ef_kvaareg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FSS 2003 and 2010</t>
    </r>
    <r>
      <rPr>
        <sz val="8"/>
        <rFont val="Arial"/>
        <family val="2"/>
      </rPr>
      <t>).</t>
    </r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</si>
  <si>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 xml:space="preserve">ef_kvaareg, demo_pjan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FSS 2003 and 2010</t>
    </r>
    <r>
      <rPr>
        <sz val="8"/>
        <rFont val="Arial"/>
        <family val="2"/>
      </rPr>
      <t>).</t>
    </r>
  </si>
  <si>
    <t>Table 4: Utilised Agricultural Area by land use, Czech Republic, 2003 and 2010</t>
  </si>
  <si>
    <t xml:space="preserve">Table 5: Number of holdings with livestock by LSU size class, Czech Republic, 2003 and 2010 </t>
  </si>
  <si>
    <t>Figure 6: Sole holders by gender, Czech Republic, 2003 and 2010</t>
  </si>
  <si>
    <t>Table 6: Agricultural labour force, Czech Republic, 2003 and 2010</t>
  </si>
  <si>
    <t xml:space="preserve">0-&lt;2 000 </t>
  </si>
  <si>
    <r>
      <t xml:space="preserve">Source: </t>
    </r>
    <r>
      <rPr>
        <sz val="8"/>
        <rFont val="Arial"/>
        <family val="2"/>
      </rPr>
      <t>Eurostat, FSS, 2003 and 2010.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</si>
  <si>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2003 and 2010.</t>
    </r>
  </si>
  <si>
    <r>
      <t>Source:</t>
    </r>
    <r>
      <rPr>
        <sz val="8"/>
        <rFont val="Arial"/>
        <family val="2"/>
      </rPr>
      <t xml:space="preserve"> Eurostat, FSS 2003 and 2010.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</si>
  <si>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 2010</t>
    </r>
  </si>
  <si>
    <r>
      <t xml:space="preserve">Source: </t>
    </r>
    <r>
      <rPr>
        <sz val="8"/>
        <color indexed="8"/>
        <rFont val="Arial"/>
        <family val="2"/>
      </rPr>
      <t xml:space="preserve">Eurostat, FSS, 2003, 2005, 2007 and 2010 </t>
    </r>
  </si>
  <si>
    <t>2003*</t>
  </si>
  <si>
    <t>* the 2003 data presented in the table were filtered using the 2010 threshold</t>
  </si>
  <si>
    <t>Figure 4: Utilised Agricultural Area by land use, Czech Republic, 2003 and 2010</t>
  </si>
  <si>
    <t>* The 2003 data presented in the table were filtered using the 2010 threshold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</si>
  <si>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datacode: </t>
    </r>
    <r>
      <rPr>
        <sz val="8"/>
        <color indexed="62"/>
        <rFont val="Arial"/>
        <family val="2"/>
      </rPr>
      <t>ef_mptenure</t>
    </r>
    <r>
      <rPr>
        <sz val="8"/>
        <rFont val="Arial"/>
        <family val="2"/>
      </rPr>
      <t>).</t>
    </r>
  </si>
  <si>
    <t>Table 9: Number of holdings by other gainful activities, by NUTS 2 regions, Czech Republic, 2010</t>
  </si>
  <si>
    <t>Table 10: Organic farming, number of holdings and utilised agricultural area, Czech Republic, 2010</t>
  </si>
  <si>
    <t>Table 8: Number of holdings with cattle and places by type of animal housing, Czech Republic, 2010</t>
  </si>
  <si>
    <t>% of holdings</t>
  </si>
  <si>
    <t>% of total SO</t>
  </si>
  <si>
    <t xml:space="preserve">Figure 5: Livestock by main types, Czech Republic, 2003* and 2010 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</si>
</sst>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##\ ###\ ###\ ###"/>
    <numFmt numFmtId="180" formatCode="#,##0.0"/>
    <numFmt numFmtId="181" formatCode="###\ ###\ ###"/>
    <numFmt numFmtId="182" formatCode="dd\.mm\.yy"/>
    <numFmt numFmtId="183" formatCode="0.0%"/>
    <numFmt numFmtId="184" formatCode="0.00000%"/>
    <numFmt numFmtId="185" formatCode="0.000"/>
    <numFmt numFmtId="186" formatCode="0.0000"/>
    <numFmt numFmtId="187" formatCode="0.00000000"/>
    <numFmt numFmtId="188" formatCode="0.0000000"/>
    <numFmt numFmtId="189" formatCode="0.000000"/>
    <numFmt numFmtId="190" formatCode="0.00000"/>
    <numFmt numFmtId="191" formatCode="#,##0.0_i"/>
    <numFmt numFmtId="192" formatCode="#,##0_i"/>
    <numFmt numFmtId="193" formatCode="#,##0.00_i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Myriad Pro"/>
      <family val="2"/>
    </font>
    <font>
      <sz val="8"/>
      <name val="Myriad Pro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62"/>
      <name val="Arial"/>
      <family val="2"/>
    </font>
    <font>
      <sz val="8"/>
      <name val="Arial Narrow"/>
      <family val="2"/>
    </font>
    <font>
      <sz val="8"/>
      <color indexed="8"/>
      <name val="Arial Narrow"/>
      <family val="0"/>
    </font>
    <font>
      <sz val="10"/>
      <color indexed="8"/>
      <name val="Calibri"/>
      <family val="0"/>
    </font>
    <font>
      <b/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5"/>
      <color indexed="9"/>
      <name val="Arial"/>
      <family val="2"/>
    </font>
    <font>
      <sz val="11"/>
      <color indexed="17"/>
      <name val="Calibri"/>
      <family val="2"/>
    </font>
    <font>
      <b/>
      <sz val="15"/>
      <color indexed="43"/>
      <name val="Calibri"/>
      <family val="2"/>
    </font>
    <font>
      <b/>
      <sz val="13"/>
      <color indexed="43"/>
      <name val="Calibri"/>
      <family val="2"/>
    </font>
    <font>
      <b/>
      <sz val="11"/>
      <color indexed="4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Myriad Pro"/>
      <family val="2"/>
    </font>
    <font>
      <b/>
      <sz val="10"/>
      <color indexed="23"/>
      <name val="Myriad Pro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23"/>
      <name val="Arial"/>
      <family val="2"/>
    </font>
    <font>
      <sz val="2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 tint="-0.4999699890613556"/>
      <name val="Myriad Pro"/>
      <family val="2"/>
    </font>
    <font>
      <b/>
      <sz val="10"/>
      <color theme="0" tint="-0.4999699890613556"/>
      <name val="Myriad Pro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 tint="-0.4999699890613556"/>
      <name val="Arial"/>
      <family val="2"/>
    </font>
    <font>
      <sz val="2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09994000196456909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theme="8"/>
      </top>
      <bottom style="thin">
        <color theme="8"/>
      </bottom>
    </border>
    <border>
      <left/>
      <right/>
      <top style="thin">
        <color theme="8"/>
      </top>
      <bottom style="thin"/>
    </border>
    <border>
      <left>
        <color indexed="63"/>
      </left>
      <right style="thin">
        <color theme="8"/>
      </right>
      <top style="thin"/>
      <bottom style="thin">
        <color theme="8"/>
      </bottom>
    </border>
    <border>
      <left style="thin">
        <color theme="8"/>
      </left>
      <right/>
      <top/>
      <bottom style="thin">
        <color theme="8"/>
      </bottom>
    </border>
    <border>
      <left/>
      <right/>
      <top/>
      <bottom style="thin">
        <color theme="8"/>
      </bottom>
    </border>
    <border>
      <left/>
      <right style="thin">
        <color theme="8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8"/>
      </right>
      <top style="thin">
        <color theme="8"/>
      </top>
      <bottom style="thin"/>
    </border>
    <border>
      <left style="thin">
        <color theme="8"/>
      </left>
      <right/>
      <top style="thin">
        <color theme="8"/>
      </top>
      <bottom style="thin"/>
    </border>
    <border>
      <left style="thin">
        <color theme="8"/>
      </left>
      <right/>
      <top style="thin"/>
      <bottom style="thin"/>
    </border>
    <border>
      <left style="thin">
        <color theme="8"/>
      </left>
      <right/>
      <top style="thin">
        <color theme="8"/>
      </top>
      <bottom style="thin">
        <color theme="8"/>
      </bottom>
    </border>
    <border>
      <left style="thin">
        <color theme="8"/>
      </left>
      <right style="thin">
        <color theme="8"/>
      </right>
      <top style="thin"/>
      <bottom style="thin">
        <color theme="8"/>
      </bottom>
    </border>
    <border>
      <left style="thin">
        <color theme="8"/>
      </left>
      <right style="thin">
        <color theme="8"/>
      </right>
      <top/>
      <bottom style="thin">
        <color theme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 style="thin">
        <color theme="8"/>
      </right>
      <top style="thin">
        <color theme="8"/>
      </top>
      <bottom style="thin"/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n">
        <color theme="0" tint="-0.24993999302387238"/>
      </right>
      <top style="thin">
        <color theme="8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>
        <color indexed="63"/>
      </left>
      <right style="thin">
        <color theme="8"/>
      </right>
      <top/>
      <bottom style="thin">
        <color theme="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/>
      <right style="thin">
        <color theme="0" tint="-0.24993999302387238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>
        <color theme="8"/>
      </left>
      <right/>
      <top style="thin">
        <color theme="8"/>
      </top>
      <bottom/>
    </border>
    <border>
      <left>
        <color indexed="63"/>
      </left>
      <right style="thin">
        <color theme="8"/>
      </right>
      <top style="thin"/>
      <bottom style="thin"/>
    </border>
    <border>
      <left style="thin">
        <color theme="8"/>
      </left>
      <right style="thin">
        <color theme="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indexed="8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8"/>
      </top>
      <bottom/>
    </border>
    <border>
      <left>
        <color indexed="63"/>
      </left>
      <right style="thin">
        <color theme="8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0" tint="-0.24993999302387238"/>
      </right>
      <top/>
      <bottom style="thin">
        <color theme="8"/>
      </bottom>
    </border>
    <border>
      <left/>
      <right style="thin">
        <color theme="0" tint="-0.24993999302387238"/>
      </right>
      <top style="thin">
        <color theme="8"/>
      </top>
      <bottom style="thin">
        <color theme="8"/>
      </bottom>
    </border>
    <border>
      <left style="thin">
        <color theme="0" tint="-0.24993999302387238"/>
      </left>
      <right/>
      <top style="thin"/>
      <bottom style="thin"/>
    </border>
    <border>
      <left style="thin">
        <color theme="8"/>
      </left>
      <right style="thin">
        <color theme="8"/>
      </right>
      <top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/>
      <bottom style="thin"/>
    </border>
    <border>
      <left>
        <color indexed="63"/>
      </left>
      <right style="thin">
        <color theme="8"/>
      </right>
      <top style="thin"/>
      <bottom style="thin">
        <color theme="0" tint="-0.24993999302387238"/>
      </bottom>
    </border>
    <border>
      <left>
        <color indexed="63"/>
      </left>
      <right style="thin">
        <color theme="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8"/>
      </right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8"/>
      </top>
      <bottom style="thin"/>
    </border>
    <border>
      <left/>
      <right style="thin">
        <color theme="8"/>
      </right>
      <top/>
      <bottom style="thin">
        <color theme="0" tint="-0.4999699890613556"/>
      </bottom>
    </border>
    <border>
      <left/>
      <right style="thin">
        <color theme="8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/>
      <bottom style="thin"/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/>
    </border>
    <border>
      <left/>
      <right style="thin">
        <color theme="8"/>
      </right>
      <top style="thin">
        <color theme="0" tint="-0.4999699890613556"/>
      </top>
      <bottom style="thin"/>
    </border>
    <border>
      <left style="thin">
        <color theme="8"/>
      </left>
      <right/>
      <top/>
      <bottom style="thin">
        <color theme="0" tint="-0.4999699890613556"/>
      </bottom>
    </border>
    <border>
      <left style="thin">
        <color theme="8"/>
      </left>
      <right/>
      <top style="thin">
        <color theme="0" tint="-0.4999699890613556"/>
      </top>
      <bottom style="thin"/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/>
    </border>
    <border>
      <left style="thin">
        <color theme="8"/>
      </left>
      <right/>
      <top/>
      <bottom style="thin"/>
    </border>
    <border>
      <left>
        <color indexed="63"/>
      </left>
      <right style="thin">
        <color theme="8"/>
      </right>
      <top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theme="0" tint="-0.24993999302387238"/>
      </left>
      <right style="thin">
        <color theme="8"/>
      </right>
      <top style="thin"/>
      <bottom style="thin"/>
    </border>
    <border>
      <left style="thin">
        <color theme="0" tint="-0.24993999302387238"/>
      </left>
      <right style="thin">
        <color theme="8"/>
      </right>
      <top/>
      <bottom/>
    </border>
    <border>
      <left/>
      <right style="thin">
        <color theme="8"/>
      </right>
      <top/>
      <bottom/>
    </border>
    <border>
      <left style="thin">
        <color theme="8"/>
      </left>
      <right/>
      <top style="thin"/>
      <bottom>
        <color indexed="63"/>
      </bottom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/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theme="8"/>
      </right>
      <top style="thin">
        <color theme="0" tint="-0.24993999302387238"/>
      </top>
      <bottom style="thin">
        <color rgb="FF000000"/>
      </bottom>
    </border>
    <border>
      <left style="thin">
        <color theme="8"/>
      </left>
      <right/>
      <top style="thin"/>
      <bottom style="thin">
        <color theme="8"/>
      </bottom>
    </border>
    <border>
      <left>
        <color indexed="63"/>
      </left>
      <right style="thin">
        <color theme="8"/>
      </right>
      <top style="thin">
        <color theme="8"/>
      </top>
      <bottom style="thin">
        <color theme="1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theme="1"/>
      </bottom>
    </border>
    <border>
      <left style="thin">
        <color theme="8"/>
      </left>
      <right style="thin">
        <color theme="8"/>
      </right>
      <top style="thin"/>
      <bottom style="thin">
        <color theme="0" tint="-0.24993999302387238"/>
      </bottom>
    </border>
    <border>
      <left style="thin">
        <color theme="8"/>
      </left>
      <right>
        <color indexed="63"/>
      </right>
      <top style="thin"/>
      <bottom style="thin">
        <color theme="0" tint="-0.24993999302387238"/>
      </bottom>
    </border>
    <border>
      <left style="thin">
        <color theme="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0" tint="-0.24993999302387238"/>
      </top>
      <bottom style="thin"/>
    </border>
    <border>
      <left style="thin">
        <color theme="8"/>
      </left>
      <right/>
      <top style="thin">
        <color theme="0" tint="-0.24993999302387238"/>
      </top>
      <bottom style="thin"/>
    </border>
    <border>
      <left>
        <color indexed="63"/>
      </left>
      <right style="thin">
        <color theme="8"/>
      </right>
      <top style="thin"/>
      <bottom/>
    </border>
    <border>
      <left style="thin">
        <color theme="0" tint="-0.24993999302387238"/>
      </left>
      <right/>
      <top style="thin"/>
      <bottom/>
    </border>
    <border>
      <left>
        <color indexed="63"/>
      </left>
      <right style="thin">
        <color theme="8"/>
      </right>
      <top style="thin">
        <color rgb="FF000000"/>
      </top>
      <bottom>
        <color indexed="63"/>
      </bottom>
    </border>
    <border>
      <left>
        <color indexed="63"/>
      </left>
      <right style="thin">
        <color theme="8"/>
      </right>
      <top/>
      <bottom style="thin">
        <color rgb="FF000000"/>
      </bottom>
    </border>
    <border>
      <left style="thin">
        <color theme="8"/>
      </left>
      <right>
        <color indexed="63"/>
      </right>
      <top style="thin">
        <color rgb="FF000000"/>
      </top>
      <bottom>
        <color indexed="63"/>
      </bottom>
    </border>
    <border>
      <left style="thin">
        <color theme="8"/>
      </left>
      <right/>
      <top/>
      <bottom style="thin">
        <color rgb="FF000000"/>
      </bottom>
    </border>
    <border>
      <left style="thin">
        <color theme="8"/>
      </left>
      <right style="thin">
        <color theme="8"/>
      </right>
      <top>
        <color indexed="63"/>
      </top>
      <bottom>
        <color indexed="63"/>
      </bottom>
    </border>
    <border>
      <left style="thin">
        <color theme="0" tint="-0.24993999302387238"/>
      </left>
      <right/>
      <top style="thin"/>
      <bottom style="thin">
        <color theme="8"/>
      </bottom>
    </border>
    <border>
      <left/>
      <right/>
      <top style="thin"/>
      <bottom style="thin">
        <color theme="8"/>
      </bottom>
    </border>
    <border>
      <left style="thin">
        <color theme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191" fontId="11" fillId="0" borderId="0" applyFill="0" applyBorder="0" applyProtection="0">
      <alignment horizontal="right"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65" applyFont="1" applyFill="1" applyBorder="1" applyAlignment="1">
      <alignment/>
    </xf>
    <xf numFmtId="0" fontId="2" fillId="0" borderId="0" xfId="0" applyFont="1" applyAlignment="1">
      <alignment wrapText="1"/>
    </xf>
    <xf numFmtId="9" fontId="2" fillId="0" borderId="0" xfId="65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6" fillId="0" borderId="0" xfId="57">
      <alignment/>
      <protection/>
    </xf>
    <xf numFmtId="3" fontId="6" fillId="0" borderId="0" xfId="57" applyNumberFormat="1">
      <alignment/>
      <protection/>
    </xf>
    <xf numFmtId="0" fontId="59" fillId="0" borderId="0" xfId="0" applyFont="1" applyAlignment="1">
      <alignment horizontal="left" readingOrder="1"/>
    </xf>
    <xf numFmtId="0" fontId="60" fillId="0" borderId="0" xfId="0" applyFont="1" applyBorder="1" applyAlignment="1">
      <alignment/>
    </xf>
    <xf numFmtId="0" fontId="8" fillId="0" borderId="0" xfId="60" applyFont="1" applyBorder="1" applyAlignment="1">
      <alignment vertical="center"/>
      <protection/>
    </xf>
    <xf numFmtId="0" fontId="61" fillId="23" borderId="10" xfId="61" applyFont="1" applyFill="1" applyBorder="1">
      <alignment/>
      <protection/>
    </xf>
    <xf numFmtId="0" fontId="62" fillId="0" borderId="0" xfId="61" applyFont="1" applyFill="1" applyBorder="1">
      <alignment/>
      <protection/>
    </xf>
    <xf numFmtId="0" fontId="62" fillId="23" borderId="11" xfId="61" applyFont="1" applyFill="1" applyBorder="1">
      <alignment/>
      <protection/>
    </xf>
    <xf numFmtId="0" fontId="61" fillId="25" borderId="12" xfId="61" applyFont="1" applyFill="1" applyBorder="1">
      <alignment/>
      <protection/>
    </xf>
    <xf numFmtId="0" fontId="62" fillId="25" borderId="12" xfId="61" applyFont="1" applyFill="1" applyBorder="1">
      <alignment/>
      <protection/>
    </xf>
    <xf numFmtId="0" fontId="62" fillId="0" borderId="13" xfId="61" applyFont="1" applyFill="1" applyBorder="1">
      <alignment/>
      <protection/>
    </xf>
    <xf numFmtId="0" fontId="62" fillId="0" borderId="14" xfId="61" applyFont="1" applyFill="1" applyBorder="1">
      <alignment/>
      <protection/>
    </xf>
    <xf numFmtId="0" fontId="63" fillId="0" borderId="0" xfId="61" applyFont="1" applyBorder="1">
      <alignment/>
      <protection/>
    </xf>
    <xf numFmtId="0" fontId="62" fillId="0" borderId="0" xfId="61" applyFont="1" applyBorder="1">
      <alignment/>
      <protection/>
    </xf>
    <xf numFmtId="0" fontId="2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59" fillId="0" borderId="0" xfId="60" applyFont="1">
      <alignment/>
      <protection/>
    </xf>
    <xf numFmtId="0" fontId="64" fillId="0" borderId="0" xfId="60" applyFont="1">
      <alignment/>
      <protection/>
    </xf>
    <xf numFmtId="0" fontId="2" fillId="0" borderId="0" xfId="59" applyFont="1" applyFill="1" applyBorder="1">
      <alignment/>
      <protection/>
    </xf>
    <xf numFmtId="178" fontId="4" fillId="33" borderId="0" xfId="59" applyNumberFormat="1" applyFont="1" applyFill="1" applyBorder="1">
      <alignment/>
      <protection/>
    </xf>
    <xf numFmtId="0" fontId="8" fillId="0" borderId="0" xfId="0" applyFont="1" applyAlignment="1">
      <alignment/>
    </xf>
    <xf numFmtId="0" fontId="6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1" fillId="0" borderId="0" xfId="61" applyFont="1" applyBorder="1">
      <alignment/>
      <protection/>
    </xf>
    <xf numFmtId="0" fontId="0" fillId="0" borderId="0" xfId="57" applyFont="1">
      <alignment/>
      <protection/>
    </xf>
    <xf numFmtId="0" fontId="8" fillId="0" borderId="0" xfId="57" applyFont="1">
      <alignment/>
      <protection/>
    </xf>
    <xf numFmtId="0" fontId="2" fillId="0" borderId="0" xfId="57" applyFont="1">
      <alignment/>
      <protection/>
    </xf>
    <xf numFmtId="0" fontId="8" fillId="0" borderId="0" xfId="60" applyFont="1">
      <alignment/>
      <protection/>
    </xf>
    <xf numFmtId="0" fontId="5" fillId="0" borderId="0" xfId="60" applyFont="1">
      <alignment/>
      <protection/>
    </xf>
    <xf numFmtId="0" fontId="2" fillId="0" borderId="0" xfId="61" applyFont="1">
      <alignment/>
      <protection/>
    </xf>
    <xf numFmtId="0" fontId="9" fillId="0" borderId="0" xfId="6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8" fillId="0" borderId="0" xfId="0" applyFont="1" applyAlignment="1">
      <alignment horizontal="left" vertical="center"/>
    </xf>
    <xf numFmtId="0" fontId="2" fillId="0" borderId="13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right" vertical="top" wrapText="1" indent="1"/>
    </xf>
    <xf numFmtId="179" fontId="2" fillId="0" borderId="13" xfId="0" applyNumberFormat="1" applyFont="1" applyFill="1" applyBorder="1" applyAlignment="1">
      <alignment horizontal="right" indent="1"/>
    </xf>
    <xf numFmtId="2" fontId="2" fillId="0" borderId="16" xfId="0" applyNumberFormat="1" applyFont="1" applyBorder="1" applyAlignment="1">
      <alignment horizontal="right" indent="1"/>
    </xf>
    <xf numFmtId="0" fontId="2" fillId="0" borderId="17" xfId="0" applyNumberFormat="1" applyFont="1" applyFill="1" applyBorder="1" applyAlignment="1">
      <alignment horizontal="left"/>
    </xf>
    <xf numFmtId="0" fontId="2" fillId="0" borderId="18" xfId="0" applyFont="1" applyBorder="1" applyAlignment="1">
      <alignment horizontal="right" vertical="top" wrapText="1" indent="1"/>
    </xf>
    <xf numFmtId="0" fontId="2" fillId="0" borderId="14" xfId="0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right" vertical="top" wrapText="1" indent="1"/>
    </xf>
    <xf numFmtId="179" fontId="2" fillId="0" borderId="14" xfId="0" applyNumberFormat="1" applyFont="1" applyFill="1" applyBorder="1" applyAlignment="1">
      <alignment horizontal="right" indent="1"/>
    </xf>
    <xf numFmtId="2" fontId="2" fillId="0" borderId="20" xfId="0" applyNumberFormat="1" applyFont="1" applyBorder="1" applyAlignment="1">
      <alignment horizontal="right" indent="1"/>
    </xf>
    <xf numFmtId="0" fontId="9" fillId="0" borderId="0" xfId="0" applyFont="1" applyAlignment="1">
      <alignment/>
    </xf>
    <xf numFmtId="0" fontId="2" fillId="0" borderId="0" xfId="59" applyFont="1">
      <alignment/>
      <protection/>
    </xf>
    <xf numFmtId="0" fontId="5" fillId="25" borderId="12" xfId="59" applyNumberFormat="1" applyFont="1" applyFill="1" applyBorder="1" applyAlignment="1">
      <alignment/>
      <protection/>
    </xf>
    <xf numFmtId="0" fontId="2" fillId="33" borderId="17" xfId="59" applyNumberFormat="1" applyFont="1" applyFill="1" applyBorder="1" applyAlignment="1">
      <alignment/>
      <protection/>
    </xf>
    <xf numFmtId="0" fontId="2" fillId="33" borderId="13" xfId="59" applyNumberFormat="1" applyFont="1" applyFill="1" applyBorder="1" applyAlignment="1">
      <alignment/>
      <protection/>
    </xf>
    <xf numFmtId="0" fontId="2" fillId="33" borderId="14" xfId="59" applyNumberFormat="1" applyFont="1" applyFill="1" applyBorder="1" applyAlignment="1">
      <alignment/>
      <protection/>
    </xf>
    <xf numFmtId="0" fontId="2" fillId="33" borderId="0" xfId="59" applyNumberFormat="1" applyFont="1" applyFill="1" applyBorder="1" applyAlignment="1">
      <alignment/>
      <protection/>
    </xf>
    <xf numFmtId="0" fontId="3" fillId="25" borderId="21" xfId="59" applyFont="1" applyFill="1" applyBorder="1">
      <alignment/>
      <protection/>
    </xf>
    <xf numFmtId="178" fontId="4" fillId="33" borderId="16" xfId="59" applyNumberFormat="1" applyFont="1" applyFill="1" applyBorder="1">
      <alignment/>
      <protection/>
    </xf>
    <xf numFmtId="178" fontId="4" fillId="33" borderId="22" xfId="59" applyNumberFormat="1" applyFont="1" applyFill="1" applyBorder="1">
      <alignment/>
      <protection/>
    </xf>
    <xf numFmtId="178" fontId="4" fillId="33" borderId="20" xfId="59" applyNumberFormat="1" applyFont="1" applyFill="1" applyBorder="1">
      <alignment/>
      <protection/>
    </xf>
    <xf numFmtId="0" fontId="2" fillId="0" borderId="23" xfId="0" applyFont="1" applyBorder="1" applyAlignment="1">
      <alignment horizontal="right" vertical="top" wrapText="1" indent="1"/>
    </xf>
    <xf numFmtId="178" fontId="2" fillId="0" borderId="24" xfId="0" applyNumberFormat="1" applyFont="1" applyBorder="1" applyAlignment="1">
      <alignment horizontal="right" indent="1"/>
    </xf>
    <xf numFmtId="0" fontId="2" fillId="0" borderId="25" xfId="0" applyFont="1" applyBorder="1" applyAlignment="1">
      <alignment horizontal="right" vertical="top" wrapText="1" indent="1"/>
    </xf>
    <xf numFmtId="0" fontId="2" fillId="0" borderId="26" xfId="0" applyFont="1" applyBorder="1" applyAlignment="1">
      <alignment horizontal="right" vertical="top" wrapText="1" indent="1"/>
    </xf>
    <xf numFmtId="0" fontId="8" fillId="0" borderId="0" xfId="0" applyFont="1" applyBorder="1" applyAlignment="1">
      <alignment/>
    </xf>
    <xf numFmtId="0" fontId="57" fillId="0" borderId="0" xfId="61" applyFont="1">
      <alignment/>
      <protection/>
    </xf>
    <xf numFmtId="0" fontId="40" fillId="0" borderId="0" xfId="61">
      <alignment/>
      <protection/>
    </xf>
    <xf numFmtId="0" fontId="61" fillId="23" borderId="27" xfId="61" applyFont="1" applyFill="1" applyBorder="1" applyAlignment="1">
      <alignment horizontal="center" vertical="center"/>
      <protection/>
    </xf>
    <xf numFmtId="0" fontId="2" fillId="0" borderId="17" xfId="57" applyFont="1" applyBorder="1">
      <alignment/>
      <protection/>
    </xf>
    <xf numFmtId="0" fontId="2" fillId="0" borderId="13" xfId="57" applyFont="1" applyBorder="1">
      <alignment/>
      <protection/>
    </xf>
    <xf numFmtId="178" fontId="2" fillId="0" borderId="19" xfId="60" applyNumberFormat="1" applyFont="1" applyFill="1" applyBorder="1" applyAlignment="1">
      <alignment horizontal="right" indent="1"/>
      <protection/>
    </xf>
    <xf numFmtId="3" fontId="2" fillId="0" borderId="28" xfId="60" applyNumberFormat="1" applyFont="1" applyFill="1" applyBorder="1" applyAlignment="1">
      <alignment/>
      <protection/>
    </xf>
    <xf numFmtId="0" fontId="2" fillId="0" borderId="28" xfId="60" applyFont="1" applyBorder="1">
      <alignment/>
      <protection/>
    </xf>
    <xf numFmtId="0" fontId="2" fillId="0" borderId="29" xfId="60" applyFont="1" applyBorder="1">
      <alignment/>
      <protection/>
    </xf>
    <xf numFmtId="0" fontId="0" fillId="0" borderId="0" xfId="0" applyNumberFormat="1" applyFont="1" applyFill="1" applyBorder="1" applyAlignment="1">
      <alignment/>
    </xf>
    <xf numFmtId="178" fontId="2" fillId="0" borderId="30" xfId="60" applyNumberFormat="1" applyFont="1" applyFill="1" applyBorder="1" applyAlignment="1">
      <alignment horizontal="right" indent="1"/>
      <protection/>
    </xf>
    <xf numFmtId="0" fontId="2" fillId="0" borderId="31" xfId="60" applyNumberFormat="1" applyFont="1" applyFill="1" applyBorder="1" applyAlignment="1">
      <alignment horizontal="left" indent="1"/>
      <protection/>
    </xf>
    <xf numFmtId="0" fontId="2" fillId="0" borderId="0" xfId="60" applyFont="1" applyFill="1">
      <alignment/>
      <protection/>
    </xf>
    <xf numFmtId="0" fontId="2" fillId="0" borderId="28" xfId="60" applyFont="1" applyFill="1" applyBorder="1">
      <alignment/>
      <protection/>
    </xf>
    <xf numFmtId="0" fontId="61" fillId="23" borderId="25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180" fontId="0" fillId="0" borderId="0" xfId="0" applyNumberFormat="1" applyAlignment="1">
      <alignment/>
    </xf>
    <xf numFmtId="3" fontId="2" fillId="0" borderId="24" xfId="57" applyNumberFormat="1" applyFont="1" applyFill="1" applyBorder="1" applyAlignment="1">
      <alignment horizontal="right"/>
      <protection/>
    </xf>
    <xf numFmtId="3" fontId="2" fillId="0" borderId="17" xfId="57" applyNumberFormat="1" applyFont="1" applyFill="1" applyBorder="1" applyAlignment="1">
      <alignment horizontal="right"/>
      <protection/>
    </xf>
    <xf numFmtId="3" fontId="2" fillId="0" borderId="25" xfId="57" applyNumberFormat="1" applyFont="1" applyFill="1" applyBorder="1" applyAlignment="1">
      <alignment horizontal="right"/>
      <protection/>
    </xf>
    <xf numFmtId="3" fontId="2" fillId="0" borderId="13" xfId="57" applyNumberFormat="1" applyFont="1" applyFill="1" applyBorder="1" applyAlignment="1">
      <alignment horizontal="right"/>
      <protection/>
    </xf>
    <xf numFmtId="3" fontId="2" fillId="0" borderId="26" xfId="57" applyNumberFormat="1" applyFont="1" applyFill="1" applyBorder="1" applyAlignment="1">
      <alignment horizontal="right"/>
      <protection/>
    </xf>
    <xf numFmtId="3" fontId="2" fillId="0" borderId="14" xfId="57" applyNumberFormat="1" applyFont="1" applyFill="1" applyBorder="1" applyAlignment="1">
      <alignment horizontal="right"/>
      <protection/>
    </xf>
    <xf numFmtId="180" fontId="2" fillId="0" borderId="24" xfId="57" applyNumberFormat="1" applyFont="1" applyFill="1" applyBorder="1" applyAlignment="1">
      <alignment horizontal="right"/>
      <protection/>
    </xf>
    <xf numFmtId="180" fontId="2" fillId="0" borderId="25" xfId="57" applyNumberFormat="1" applyFont="1" applyFill="1" applyBorder="1" applyAlignment="1">
      <alignment horizontal="right"/>
      <protection/>
    </xf>
    <xf numFmtId="180" fontId="2" fillId="0" borderId="26" xfId="57" applyNumberFormat="1" applyFont="1" applyFill="1" applyBorder="1" applyAlignment="1">
      <alignment horizontal="right"/>
      <protection/>
    </xf>
    <xf numFmtId="0" fontId="2" fillId="0" borderId="22" xfId="0" applyFont="1" applyBorder="1" applyAlignment="1">
      <alignment horizontal="right" vertical="top" wrapText="1" indent="1"/>
    </xf>
    <xf numFmtId="0" fontId="2" fillId="0" borderId="20" xfId="0" applyFont="1" applyBorder="1" applyAlignment="1">
      <alignment horizontal="right" vertical="top" wrapText="1" indent="1"/>
    </xf>
    <xf numFmtId="0" fontId="62" fillId="0" borderId="32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8" fillId="0" borderId="0" xfId="57" applyFont="1" applyFill="1" applyBorder="1">
      <alignment/>
      <protection/>
    </xf>
    <xf numFmtId="0" fontId="6" fillId="0" borderId="0" xfId="57" applyFill="1" applyBorder="1">
      <alignment/>
      <protection/>
    </xf>
    <xf numFmtId="0" fontId="5" fillId="0" borderId="0" xfId="57" applyNumberFormat="1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vertical="center"/>
    </xf>
    <xf numFmtId="0" fontId="61" fillId="23" borderId="33" xfId="0" applyFont="1" applyFill="1" applyBorder="1" applyAlignment="1">
      <alignment horizontal="center" vertical="center" wrapText="1"/>
    </xf>
    <xf numFmtId="0" fontId="61" fillId="23" borderId="34" xfId="0" applyFont="1" applyFill="1" applyBorder="1" applyAlignment="1">
      <alignment vertical="center"/>
    </xf>
    <xf numFmtId="0" fontId="62" fillId="0" borderId="35" xfId="61" applyFont="1" applyFill="1" applyBorder="1" applyAlignment="1">
      <alignment horizontal="center"/>
      <protection/>
    </xf>
    <xf numFmtId="0" fontId="62" fillId="0" borderId="36" xfId="61" applyFont="1" applyFill="1" applyBorder="1" applyAlignment="1">
      <alignment horizontal="center"/>
      <protection/>
    </xf>
    <xf numFmtId="0" fontId="62" fillId="0" borderId="37" xfId="61" applyFont="1" applyFill="1" applyBorder="1" applyAlignment="1">
      <alignment horizontal="center"/>
      <protection/>
    </xf>
    <xf numFmtId="0" fontId="61" fillId="23" borderId="26" xfId="61" applyFont="1" applyFill="1" applyBorder="1" applyAlignment="1">
      <alignment horizontal="center" vertical="center" wrapText="1"/>
      <protection/>
    </xf>
    <xf numFmtId="0" fontId="61" fillId="23" borderId="38" xfId="0" applyFont="1" applyFill="1" applyBorder="1" applyAlignment="1">
      <alignment horizontal="center" vertical="center" wrapText="1"/>
    </xf>
    <xf numFmtId="0" fontId="61" fillId="25" borderId="39" xfId="0" applyFont="1" applyFill="1" applyBorder="1" applyAlignment="1">
      <alignment horizontal="center" vertical="center" wrapText="1"/>
    </xf>
    <xf numFmtId="3" fontId="2" fillId="0" borderId="40" xfId="57" applyNumberFormat="1" applyFont="1" applyFill="1" applyBorder="1" applyAlignment="1">
      <alignment horizontal="right"/>
      <protection/>
    </xf>
    <xf numFmtId="180" fontId="2" fillId="0" borderId="40" xfId="57" applyNumberFormat="1" applyFont="1" applyFill="1" applyBorder="1" applyAlignment="1">
      <alignment horizontal="right"/>
      <protection/>
    </xf>
    <xf numFmtId="3" fontId="2" fillId="0" borderId="35" xfId="57" applyNumberFormat="1" applyFont="1" applyFill="1" applyBorder="1" applyAlignment="1">
      <alignment horizontal="right"/>
      <protection/>
    </xf>
    <xf numFmtId="0" fontId="5" fillId="25" borderId="41" xfId="57" applyNumberFormat="1" applyFont="1" applyFill="1" applyBorder="1" applyAlignment="1">
      <alignment horizontal="center" vertical="center"/>
      <protection/>
    </xf>
    <xf numFmtId="0" fontId="5" fillId="25" borderId="42" xfId="57" applyNumberFormat="1" applyFont="1" applyFill="1" applyBorder="1" applyAlignment="1">
      <alignment horizontal="center" vertical="center"/>
      <protection/>
    </xf>
    <xf numFmtId="0" fontId="5" fillId="25" borderId="42" xfId="57" applyNumberFormat="1" applyFont="1" applyFill="1" applyBorder="1" applyAlignment="1">
      <alignment horizontal="center" vertical="center" wrapText="1"/>
      <protection/>
    </xf>
    <xf numFmtId="0" fontId="5" fillId="25" borderId="43" xfId="57" applyFont="1" applyFill="1" applyBorder="1" applyAlignment="1">
      <alignment horizontal="center" vertical="center"/>
      <protection/>
    </xf>
    <xf numFmtId="0" fontId="61" fillId="25" borderId="10" xfId="61" applyFont="1" applyFill="1" applyBorder="1" applyAlignment="1">
      <alignment horizontal="center" vertical="center" wrapText="1"/>
      <protection/>
    </xf>
    <xf numFmtId="0" fontId="61" fillId="25" borderId="11" xfId="61" applyFont="1" applyFill="1" applyBorder="1" applyAlignment="1">
      <alignment horizontal="center" vertical="center" wrapText="1"/>
      <protection/>
    </xf>
    <xf numFmtId="0" fontId="5" fillId="23" borderId="12" xfId="57" applyFont="1" applyFill="1" applyBorder="1" applyAlignment="1">
      <alignment horizontal="center" vertical="center"/>
      <protection/>
    </xf>
    <xf numFmtId="178" fontId="5" fillId="23" borderId="12" xfId="57" applyNumberFormat="1" applyFont="1" applyFill="1" applyBorder="1" applyAlignment="1">
      <alignment horizontal="center" vertical="center"/>
      <protection/>
    </xf>
    <xf numFmtId="0" fontId="2" fillId="0" borderId="44" xfId="60" applyFont="1" applyBorder="1">
      <alignment/>
      <protection/>
    </xf>
    <xf numFmtId="0" fontId="2" fillId="0" borderId="36" xfId="60" applyFont="1" applyBorder="1">
      <alignment/>
      <protection/>
    </xf>
    <xf numFmtId="0" fontId="2" fillId="0" borderId="37" xfId="60" applyFont="1" applyBorder="1">
      <alignment/>
      <protection/>
    </xf>
    <xf numFmtId="0" fontId="8" fillId="0" borderId="0" xfId="57" applyFont="1" applyAlignment="1">
      <alignment horizontal="left"/>
      <protection/>
    </xf>
    <xf numFmtId="0" fontId="5" fillId="23" borderId="20" xfId="0" applyFont="1" applyFill="1" applyBorder="1" applyAlignment="1">
      <alignment horizontal="center" vertical="center"/>
    </xf>
    <xf numFmtId="1" fontId="5" fillId="23" borderId="19" xfId="0" applyNumberFormat="1" applyFont="1" applyFill="1" applyBorder="1" applyAlignment="1">
      <alignment horizontal="center" vertical="center"/>
    </xf>
    <xf numFmtId="0" fontId="5" fillId="23" borderId="14" xfId="0" applyFont="1" applyFill="1" applyBorder="1" applyAlignment="1">
      <alignment horizontal="center" vertical="center"/>
    </xf>
    <xf numFmtId="0" fontId="5" fillId="23" borderId="20" xfId="0" applyFont="1" applyFill="1" applyBorder="1" applyAlignment="1">
      <alignment horizontal="center" vertical="center" wrapText="1"/>
    </xf>
    <xf numFmtId="0" fontId="5" fillId="23" borderId="19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61" fillId="23" borderId="45" xfId="0" applyFont="1" applyFill="1" applyBorder="1" applyAlignment="1">
      <alignment horizontal="center" vertical="center" wrapText="1"/>
    </xf>
    <xf numFmtId="179" fontId="2" fillId="0" borderId="16" xfId="0" applyNumberFormat="1" applyFont="1" applyFill="1" applyBorder="1" applyAlignment="1">
      <alignment horizontal="right" indent="1"/>
    </xf>
    <xf numFmtId="179" fontId="2" fillId="0" borderId="32" xfId="0" applyNumberFormat="1" applyFont="1" applyFill="1" applyBorder="1" applyAlignment="1">
      <alignment horizontal="right" indent="1"/>
    </xf>
    <xf numFmtId="179" fontId="2" fillId="0" borderId="22" xfId="0" applyNumberFormat="1" applyFont="1" applyFill="1" applyBorder="1" applyAlignment="1">
      <alignment horizontal="right" indent="1"/>
    </xf>
    <xf numFmtId="179" fontId="2" fillId="0" borderId="18" xfId="0" applyNumberFormat="1" applyFont="1" applyFill="1" applyBorder="1" applyAlignment="1">
      <alignment horizontal="right" indent="1"/>
    </xf>
    <xf numFmtId="179" fontId="2" fillId="0" borderId="17" xfId="0" applyNumberFormat="1" applyFont="1" applyFill="1" applyBorder="1" applyAlignment="1">
      <alignment horizontal="right" indent="1"/>
    </xf>
    <xf numFmtId="3" fontId="61" fillId="0" borderId="0" xfId="0" applyNumberFormat="1" applyFont="1" applyBorder="1" applyAlignment="1">
      <alignment vertical="center"/>
    </xf>
    <xf numFmtId="3" fontId="61" fillId="0" borderId="0" xfId="0" applyNumberFormat="1" applyFont="1" applyFill="1" applyBorder="1" applyAlignment="1">
      <alignment vertical="center"/>
    </xf>
    <xf numFmtId="0" fontId="5" fillId="25" borderId="46" xfId="57" applyNumberFormat="1" applyFont="1" applyFill="1" applyBorder="1" applyAlignment="1">
      <alignment horizontal="center" vertical="center"/>
      <protection/>
    </xf>
    <xf numFmtId="0" fontId="61" fillId="25" borderId="39" xfId="0" applyFont="1" applyFill="1" applyBorder="1" applyAlignment="1">
      <alignment/>
    </xf>
    <xf numFmtId="0" fontId="62" fillId="0" borderId="0" xfId="61" applyFont="1" applyBorder="1" applyAlignment="1">
      <alignment vertical="center"/>
      <protection/>
    </xf>
    <xf numFmtId="0" fontId="62" fillId="0" borderId="18" xfId="60" applyFont="1" applyBorder="1">
      <alignment/>
      <protection/>
    </xf>
    <xf numFmtId="0" fontId="62" fillId="0" borderId="19" xfId="60" applyFont="1" applyBorder="1">
      <alignment/>
      <protection/>
    </xf>
    <xf numFmtId="0" fontId="8" fillId="0" borderId="0" xfId="60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61" applyFont="1" applyBorder="1">
      <alignment/>
      <protection/>
    </xf>
    <xf numFmtId="3" fontId="62" fillId="0" borderId="47" xfId="0" applyNumberFormat="1" applyFont="1" applyBorder="1" applyAlignment="1">
      <alignment/>
    </xf>
    <xf numFmtId="3" fontId="62" fillId="0" borderId="48" xfId="0" applyNumberFormat="1" applyFont="1" applyBorder="1" applyAlignment="1">
      <alignment/>
    </xf>
    <xf numFmtId="3" fontId="62" fillId="0" borderId="30" xfId="0" applyNumberFormat="1" applyFont="1" applyBorder="1" applyAlignment="1">
      <alignment/>
    </xf>
    <xf numFmtId="0" fontId="5" fillId="25" borderId="43" xfId="57" applyNumberFormat="1" applyFont="1" applyFill="1" applyBorder="1" applyAlignment="1">
      <alignment horizontal="center" vertical="center" wrapText="1"/>
      <protection/>
    </xf>
    <xf numFmtId="180" fontId="2" fillId="0" borderId="16" xfId="57" applyNumberFormat="1" applyFont="1" applyFill="1" applyBorder="1" applyAlignment="1">
      <alignment horizontal="right"/>
      <protection/>
    </xf>
    <xf numFmtId="180" fontId="2" fillId="0" borderId="22" xfId="57" applyNumberFormat="1" applyFont="1" applyFill="1" applyBorder="1" applyAlignment="1">
      <alignment horizontal="right"/>
      <protection/>
    </xf>
    <xf numFmtId="180" fontId="2" fillId="0" borderId="20" xfId="57" applyNumberFormat="1" applyFont="1" applyFill="1" applyBorder="1" applyAlignment="1">
      <alignment horizontal="right"/>
      <protection/>
    </xf>
    <xf numFmtId="0" fontId="2" fillId="0" borderId="0" xfId="60" applyFont="1" applyBorder="1">
      <alignment/>
      <protection/>
    </xf>
    <xf numFmtId="0" fontId="5" fillId="23" borderId="21" xfId="60" applyFont="1" applyFill="1" applyBorder="1" applyAlignment="1">
      <alignment horizontal="center" vertical="center"/>
      <protection/>
    </xf>
    <xf numFmtId="0" fontId="5" fillId="23" borderId="49" xfId="60" applyFont="1" applyFill="1" applyBorder="1" applyAlignment="1">
      <alignment horizontal="center" vertical="center" wrapText="1"/>
      <protection/>
    </xf>
    <xf numFmtId="0" fontId="2" fillId="0" borderId="25" xfId="60" applyNumberFormat="1" applyFont="1" applyFill="1" applyBorder="1" applyAlignment="1">
      <alignment/>
      <protection/>
    </xf>
    <xf numFmtId="0" fontId="2" fillId="0" borderId="0" xfId="60" applyNumberFormat="1" applyFont="1" applyFill="1" applyBorder="1" applyAlignment="1">
      <alignment/>
      <protection/>
    </xf>
    <xf numFmtId="0" fontId="2" fillId="0" borderId="50" xfId="60" applyNumberFormat="1" applyFont="1" applyFill="1" applyBorder="1" applyAlignment="1">
      <alignment/>
      <protection/>
    </xf>
    <xf numFmtId="179" fontId="2" fillId="0" borderId="0" xfId="60" applyNumberFormat="1" applyFont="1" applyFill="1" applyBorder="1" applyAlignment="1">
      <alignment vertical="top" wrapText="1"/>
      <protection/>
    </xf>
    <xf numFmtId="0" fontId="9" fillId="0" borderId="0" xfId="59" applyFont="1" applyAlignment="1">
      <alignment horizontal="left"/>
      <protection/>
    </xf>
    <xf numFmtId="0" fontId="61" fillId="23" borderId="51" xfId="0" applyFont="1" applyFill="1" applyBorder="1" applyAlignment="1">
      <alignment horizontal="center" vertical="center" wrapText="1"/>
    </xf>
    <xf numFmtId="0" fontId="61" fillId="23" borderId="52" xfId="0" applyFont="1" applyFill="1" applyBorder="1" applyAlignment="1">
      <alignment horizontal="center" vertical="center" wrapText="1"/>
    </xf>
    <xf numFmtId="178" fontId="6" fillId="0" borderId="0" xfId="57" applyNumberFormat="1">
      <alignment/>
      <protection/>
    </xf>
    <xf numFmtId="0" fontId="2" fillId="0" borderId="13" xfId="57" applyFont="1" applyFill="1" applyBorder="1">
      <alignment/>
      <protection/>
    </xf>
    <xf numFmtId="3" fontId="2" fillId="0" borderId="16" xfId="60" applyNumberFormat="1" applyFont="1" applyFill="1" applyBorder="1" applyAlignment="1">
      <alignment horizontal="right"/>
      <protection/>
    </xf>
    <xf numFmtId="3" fontId="2" fillId="0" borderId="20" xfId="60" applyNumberFormat="1" applyFont="1" applyFill="1" applyBorder="1" applyAlignment="1">
      <alignment horizontal="right"/>
      <protection/>
    </xf>
    <xf numFmtId="0" fontId="62" fillId="0" borderId="53" xfId="0" applyFont="1" applyFill="1" applyBorder="1" applyAlignment="1">
      <alignment/>
    </xf>
    <xf numFmtId="0" fontId="62" fillId="0" borderId="54" xfId="0" applyFont="1" applyFill="1" applyBorder="1" applyAlignment="1">
      <alignment/>
    </xf>
    <xf numFmtId="0" fontId="62" fillId="0" borderId="55" xfId="0" applyFont="1" applyFill="1" applyBorder="1" applyAlignment="1">
      <alignment/>
    </xf>
    <xf numFmtId="0" fontId="62" fillId="0" borderId="56" xfId="0" applyFont="1" applyFill="1" applyBorder="1" applyAlignment="1">
      <alignment/>
    </xf>
    <xf numFmtId="178" fontId="2" fillId="0" borderId="57" xfId="60" applyNumberFormat="1" applyFont="1" applyFill="1" applyBorder="1" applyAlignment="1">
      <alignment horizontal="right" indent="1"/>
      <protection/>
    </xf>
    <xf numFmtId="0" fontId="5" fillId="0" borderId="0" xfId="60" applyFont="1" applyFill="1" applyBorder="1" applyAlignment="1">
      <alignment vertical="center" wrapText="1"/>
      <protection/>
    </xf>
    <xf numFmtId="0" fontId="2" fillId="33" borderId="58" xfId="0" applyFont="1" applyFill="1" applyBorder="1" applyAlignment="1">
      <alignment vertical="top" wrapText="1"/>
    </xf>
    <xf numFmtId="0" fontId="2" fillId="33" borderId="59" xfId="0" applyFont="1" applyFill="1" applyBorder="1" applyAlignment="1">
      <alignment vertical="top" wrapText="1"/>
    </xf>
    <xf numFmtId="179" fontId="2" fillId="0" borderId="0" xfId="0" applyNumberFormat="1" applyFont="1" applyAlignment="1">
      <alignment/>
    </xf>
    <xf numFmtId="0" fontId="2" fillId="0" borderId="60" xfId="60" applyFont="1" applyBorder="1">
      <alignment/>
      <protection/>
    </xf>
    <xf numFmtId="178" fontId="2" fillId="0" borderId="32" xfId="60" applyNumberFormat="1" applyFont="1" applyFill="1" applyBorder="1" applyAlignment="1">
      <alignment horizontal="right" indent="1"/>
      <protection/>
    </xf>
    <xf numFmtId="178" fontId="0" fillId="0" borderId="0" xfId="0" applyNumberFormat="1" applyAlignment="1">
      <alignment/>
    </xf>
    <xf numFmtId="0" fontId="2" fillId="0" borderId="35" xfId="57" applyNumberFormat="1" applyFont="1" applyFill="1" applyBorder="1" applyAlignment="1">
      <alignment horizontal="left"/>
      <protection/>
    </xf>
    <xf numFmtId="0" fontId="2" fillId="0" borderId="17" xfId="57" applyNumberFormat="1" applyFont="1" applyFill="1" applyBorder="1" applyAlignment="1">
      <alignment/>
      <protection/>
    </xf>
    <xf numFmtId="0" fontId="2" fillId="0" borderId="13" xfId="57" applyNumberFormat="1" applyFont="1" applyFill="1" applyBorder="1" applyAlignment="1">
      <alignment/>
      <protection/>
    </xf>
    <xf numFmtId="0" fontId="2" fillId="0" borderId="14" xfId="57" applyNumberFormat="1" applyFont="1" applyFill="1" applyBorder="1" applyAlignment="1">
      <alignment/>
      <protection/>
    </xf>
    <xf numFmtId="2" fontId="2" fillId="0" borderId="0" xfId="0" applyNumberFormat="1" applyFont="1" applyAlignment="1">
      <alignment/>
    </xf>
    <xf numFmtId="0" fontId="2" fillId="0" borderId="24" xfId="60" applyNumberFormat="1" applyFont="1" applyFill="1" applyBorder="1" applyAlignment="1">
      <alignment/>
      <protection/>
    </xf>
    <xf numFmtId="0" fontId="5" fillId="25" borderId="61" xfId="60" applyNumberFormat="1" applyFont="1" applyFill="1" applyBorder="1" applyAlignment="1">
      <alignment/>
      <protection/>
    </xf>
    <xf numFmtId="0" fontId="5" fillId="25" borderId="39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 vertical="center" wrapText="1"/>
    </xf>
    <xf numFmtId="0" fontId="2" fillId="0" borderId="14" xfId="57" applyFont="1" applyBorder="1">
      <alignment/>
      <protection/>
    </xf>
    <xf numFmtId="180" fontId="2" fillId="0" borderId="0" xfId="60" applyNumberFormat="1" applyFont="1">
      <alignment/>
      <protection/>
    </xf>
    <xf numFmtId="180" fontId="2" fillId="0" borderId="44" xfId="60" applyNumberFormat="1" applyFont="1" applyBorder="1">
      <alignment/>
      <protection/>
    </xf>
    <xf numFmtId="180" fontId="2" fillId="0" borderId="36" xfId="60" applyNumberFormat="1" applyFont="1" applyBorder="1">
      <alignment/>
      <protection/>
    </xf>
    <xf numFmtId="180" fontId="2" fillId="0" borderId="37" xfId="60" applyNumberFormat="1" applyFont="1" applyBorder="1" applyAlignment="1">
      <alignment horizontal="right"/>
      <protection/>
    </xf>
    <xf numFmtId="0" fontId="65" fillId="0" borderId="0" xfId="57" applyFont="1" applyFill="1" applyBorder="1" applyAlignment="1">
      <alignment vertical="center" wrapText="1"/>
      <protection/>
    </xf>
    <xf numFmtId="0" fontId="2" fillId="0" borderId="0" xfId="57" applyFont="1" applyFill="1" applyBorder="1">
      <alignment/>
      <protection/>
    </xf>
    <xf numFmtId="178" fontId="2" fillId="0" borderId="0" xfId="57" applyNumberFormat="1" applyFont="1" applyFill="1" applyBorder="1">
      <alignment/>
      <protection/>
    </xf>
    <xf numFmtId="178" fontId="0" fillId="0" borderId="0" xfId="0" applyNumberFormat="1" applyFill="1" applyAlignment="1">
      <alignment/>
    </xf>
    <xf numFmtId="0" fontId="6" fillId="0" borderId="0" xfId="57" applyFill="1">
      <alignment/>
      <protection/>
    </xf>
    <xf numFmtId="0" fontId="2" fillId="0" borderId="17" xfId="57" applyFont="1" applyFill="1" applyBorder="1">
      <alignment/>
      <protection/>
    </xf>
    <xf numFmtId="0" fontId="0" fillId="0" borderId="0" xfId="0" applyBorder="1" applyAlignment="1">
      <alignment/>
    </xf>
    <xf numFmtId="0" fontId="2" fillId="23" borderId="34" xfId="0" applyFont="1" applyFill="1" applyBorder="1" applyAlignment="1">
      <alignment/>
    </xf>
    <xf numFmtId="0" fontId="5" fillId="23" borderId="62" xfId="0" applyNumberFormat="1" applyFont="1" applyFill="1" applyBorder="1" applyAlignment="1">
      <alignment horizontal="center" vertical="center"/>
    </xf>
    <xf numFmtId="0" fontId="2" fillId="23" borderId="52" xfId="0" applyNumberFormat="1" applyFont="1" applyFill="1" applyBorder="1" applyAlignment="1">
      <alignment/>
    </xf>
    <xf numFmtId="0" fontId="5" fillId="23" borderId="63" xfId="0" applyFont="1" applyFill="1" applyBorder="1" applyAlignment="1">
      <alignment horizontal="center" vertical="center" wrapText="1"/>
    </xf>
    <xf numFmtId="0" fontId="5" fillId="23" borderId="64" xfId="0" applyFont="1" applyFill="1" applyBorder="1" applyAlignment="1">
      <alignment horizontal="center" vertical="center" wrapText="1"/>
    </xf>
    <xf numFmtId="0" fontId="5" fillId="25" borderId="12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61" fillId="23" borderId="22" xfId="0" applyFont="1" applyFill="1" applyBorder="1" applyAlignment="1">
      <alignment horizontal="center" vertical="center" wrapText="1"/>
    </xf>
    <xf numFmtId="178" fontId="2" fillId="0" borderId="47" xfId="60" applyNumberFormat="1" applyFont="1" applyFill="1" applyBorder="1" applyAlignment="1">
      <alignment horizontal="right" indent="1"/>
      <protection/>
    </xf>
    <xf numFmtId="178" fontId="2" fillId="0" borderId="17" xfId="60" applyNumberFormat="1" applyFont="1" applyFill="1" applyBorder="1" applyAlignment="1">
      <alignment horizontal="right" indent="1"/>
      <protection/>
    </xf>
    <xf numFmtId="0" fontId="0" fillId="0" borderId="0" xfId="0" applyFill="1" applyAlignment="1">
      <alignment/>
    </xf>
    <xf numFmtId="0" fontId="2" fillId="33" borderId="65" xfId="0" applyFont="1" applyFill="1" applyBorder="1" applyAlignment="1">
      <alignment vertical="top" wrapText="1"/>
    </xf>
    <xf numFmtId="0" fontId="5" fillId="23" borderId="39" xfId="60" applyFont="1" applyFill="1" applyBorder="1" applyAlignment="1">
      <alignment horizontal="center" vertical="center"/>
      <protection/>
    </xf>
    <xf numFmtId="178" fontId="62" fillId="0" borderId="0" xfId="61" applyNumberFormat="1" applyFont="1" applyBorder="1">
      <alignment/>
      <protection/>
    </xf>
    <xf numFmtId="191" fontId="11" fillId="33" borderId="66" xfId="63" applyFill="1" applyBorder="1" applyAlignment="1">
      <alignment horizontal="right" indent="1"/>
    </xf>
    <xf numFmtId="191" fontId="11" fillId="33" borderId="67" xfId="63" applyFill="1" applyBorder="1" applyAlignment="1">
      <alignment horizontal="right" indent="1"/>
    </xf>
    <xf numFmtId="192" fontId="11" fillId="33" borderId="68" xfId="63" applyNumberFormat="1" applyFill="1" applyBorder="1" applyAlignment="1">
      <alignment horizontal="right" indent="1"/>
    </xf>
    <xf numFmtId="192" fontId="11" fillId="33" borderId="69" xfId="63" applyNumberFormat="1" applyFill="1" applyBorder="1" applyAlignment="1">
      <alignment horizontal="right" indent="1"/>
    </xf>
    <xf numFmtId="192" fontId="11" fillId="33" borderId="70" xfId="63" applyNumberFormat="1" applyFill="1" applyBorder="1" applyAlignment="1">
      <alignment horizontal="right" indent="1"/>
    </xf>
    <xf numFmtId="191" fontId="11" fillId="25" borderId="21" xfId="63" applyFill="1" applyBorder="1" applyAlignment="1">
      <alignment horizontal="right" indent="2"/>
    </xf>
    <xf numFmtId="191" fontId="11" fillId="33" borderId="16" xfId="63" applyFill="1" applyBorder="1" applyAlignment="1">
      <alignment horizontal="right" indent="2"/>
    </xf>
    <xf numFmtId="191" fontId="11" fillId="33" borderId="22" xfId="63" applyFill="1" applyBorder="1" applyAlignment="1">
      <alignment horizontal="right" indent="2"/>
    </xf>
    <xf numFmtId="191" fontId="11" fillId="33" borderId="71" xfId="63" applyFill="1" applyBorder="1" applyAlignment="1">
      <alignment horizontal="right" indent="2"/>
    </xf>
    <xf numFmtId="192" fontId="11" fillId="25" borderId="39" xfId="63" applyNumberFormat="1" applyFill="1" applyBorder="1" applyAlignment="1">
      <alignment horizontal="right" indent="2"/>
    </xf>
    <xf numFmtId="192" fontId="11" fillId="25" borderId="21" xfId="63" applyNumberFormat="1" applyFill="1" applyBorder="1" applyAlignment="1">
      <alignment horizontal="right" indent="2"/>
    </xf>
    <xf numFmtId="192" fontId="11" fillId="0" borderId="32" xfId="63" applyNumberFormat="1" applyFill="1" applyBorder="1" applyAlignment="1">
      <alignment horizontal="right" indent="2"/>
    </xf>
    <xf numFmtId="192" fontId="11" fillId="0" borderId="16" xfId="63" applyNumberFormat="1" applyFill="1" applyBorder="1" applyAlignment="1">
      <alignment horizontal="right" indent="2"/>
    </xf>
    <xf numFmtId="192" fontId="11" fillId="0" borderId="18" xfId="63" applyNumberFormat="1" applyFill="1" applyBorder="1" applyAlignment="1">
      <alignment horizontal="right" indent="2"/>
    </xf>
    <xf numFmtId="192" fontId="11" fillId="0" borderId="22" xfId="63" applyNumberFormat="1" applyFill="1" applyBorder="1" applyAlignment="1">
      <alignment horizontal="right" indent="2"/>
    </xf>
    <xf numFmtId="192" fontId="11" fillId="0" borderId="72" xfId="63" applyNumberFormat="1" applyFill="1" applyBorder="1" applyAlignment="1">
      <alignment horizontal="right" indent="2"/>
    </xf>
    <xf numFmtId="192" fontId="11" fillId="0" borderId="71" xfId="63" applyNumberFormat="1" applyFill="1" applyBorder="1" applyAlignment="1">
      <alignment horizontal="right" indent="2"/>
    </xf>
    <xf numFmtId="0" fontId="2" fillId="0" borderId="73" xfId="0" applyFont="1" applyFill="1" applyBorder="1" applyAlignment="1">
      <alignment wrapText="1"/>
    </xf>
    <xf numFmtId="3" fontId="2" fillId="0" borderId="73" xfId="0" applyNumberFormat="1" applyFont="1" applyFill="1" applyBorder="1" applyAlignment="1">
      <alignment wrapText="1"/>
    </xf>
    <xf numFmtId="9" fontId="2" fillId="0" borderId="73" xfId="65" applyFont="1" applyFill="1" applyBorder="1" applyAlignment="1">
      <alignment wrapText="1"/>
    </xf>
    <xf numFmtId="0" fontId="2" fillId="0" borderId="73" xfId="0" applyNumberFormat="1" applyFont="1" applyFill="1" applyBorder="1" applyAlignment="1">
      <alignment horizontal="center" wrapText="1"/>
    </xf>
    <xf numFmtId="192" fontId="11" fillId="25" borderId="74" xfId="63" applyNumberFormat="1" applyFill="1" applyBorder="1" applyAlignment="1">
      <alignment horizontal="right" indent="2"/>
    </xf>
    <xf numFmtId="192" fontId="11" fillId="0" borderId="75" xfId="63" applyNumberFormat="1" applyFill="1" applyBorder="1" applyAlignment="1">
      <alignment horizontal="right" indent="2"/>
    </xf>
    <xf numFmtId="192" fontId="11" fillId="0" borderId="76" xfId="63" applyNumberFormat="1" applyFill="1" applyBorder="1" applyAlignment="1">
      <alignment horizontal="right" indent="2"/>
    </xf>
    <xf numFmtId="191" fontId="11" fillId="0" borderId="77" xfId="63" applyFill="1" applyBorder="1" applyAlignment="1">
      <alignment horizontal="right" indent="2"/>
    </xf>
    <xf numFmtId="192" fontId="11" fillId="0" borderId="78" xfId="63" applyNumberFormat="1" applyFill="1" applyBorder="1" applyAlignment="1">
      <alignment horizontal="right" indent="2"/>
    </xf>
    <xf numFmtId="191" fontId="11" fillId="0" borderId="22" xfId="63" applyFill="1" applyBorder="1" applyAlignment="1">
      <alignment horizontal="right" indent="2"/>
    </xf>
    <xf numFmtId="192" fontId="11" fillId="0" borderId="27" xfId="63" applyNumberFormat="1" applyFill="1" applyBorder="1" applyAlignment="1">
      <alignment horizontal="right" indent="2"/>
    </xf>
    <xf numFmtId="192" fontId="11" fillId="0" borderId="19" xfId="63" applyNumberFormat="1" applyFill="1" applyBorder="1" applyAlignment="1">
      <alignment horizontal="right" indent="2"/>
    </xf>
    <xf numFmtId="191" fontId="11" fillId="0" borderId="20" xfId="63" applyFill="1" applyBorder="1" applyAlignment="1">
      <alignment horizontal="right" indent="2"/>
    </xf>
    <xf numFmtId="0" fontId="8" fillId="0" borderId="0" xfId="57" applyNumberFormat="1" applyFont="1" applyFill="1" applyBorder="1" applyAlignment="1">
      <alignment horizontal="left"/>
      <protection/>
    </xf>
    <xf numFmtId="0" fontId="2" fillId="0" borderId="0" xfId="57" applyFont="1" applyAlignment="1">
      <alignment horizontal="left"/>
      <protection/>
    </xf>
    <xf numFmtId="0" fontId="5" fillId="23" borderId="79" xfId="60" applyFont="1" applyFill="1" applyBorder="1" applyAlignment="1">
      <alignment horizontal="center" vertical="center"/>
      <protection/>
    </xf>
    <xf numFmtId="0" fontId="5" fillId="23" borderId="80" xfId="60" applyFont="1" applyFill="1" applyBorder="1" applyAlignment="1">
      <alignment horizontal="center" vertical="center"/>
      <protection/>
    </xf>
    <xf numFmtId="0" fontId="2" fillId="34" borderId="11" xfId="60" applyNumberFormat="1" applyFont="1" applyFill="1" applyBorder="1" applyAlignment="1">
      <alignment/>
      <protection/>
    </xf>
    <xf numFmtId="192" fontId="11" fillId="34" borderId="71" xfId="63" applyNumberFormat="1" applyFill="1" applyBorder="1">
      <alignment horizontal="right"/>
    </xf>
    <xf numFmtId="192" fontId="11" fillId="0" borderId="16" xfId="63" applyNumberFormat="1" applyFill="1" applyBorder="1">
      <alignment horizontal="right"/>
    </xf>
    <xf numFmtId="192" fontId="11" fillId="0" borderId="22" xfId="63" applyNumberFormat="1" applyFill="1" applyBorder="1">
      <alignment horizontal="right"/>
    </xf>
    <xf numFmtId="192" fontId="11" fillId="0" borderId="20" xfId="63" applyNumberFormat="1" applyFill="1" applyBorder="1">
      <alignment horizontal="right"/>
    </xf>
    <xf numFmtId="191" fontId="11" fillId="34" borderId="72" xfId="63" applyFill="1" applyBorder="1" applyAlignment="1">
      <alignment horizontal="right" indent="2"/>
    </xf>
    <xf numFmtId="191" fontId="11" fillId="34" borderId="11" xfId="63" applyFill="1" applyBorder="1" applyAlignment="1">
      <alignment horizontal="right" indent="2"/>
    </xf>
    <xf numFmtId="191" fontId="11" fillId="0" borderId="34" xfId="63" applyFill="1" applyBorder="1" applyAlignment="1">
      <alignment horizontal="right" indent="2"/>
    </xf>
    <xf numFmtId="191" fontId="11" fillId="0" borderId="10" xfId="63" applyFill="1" applyBorder="1" applyAlignment="1">
      <alignment horizontal="right" indent="2"/>
    </xf>
    <xf numFmtId="191" fontId="11" fillId="0" borderId="48" xfId="63" applyFill="1" applyBorder="1" applyAlignment="1">
      <alignment horizontal="right" indent="2"/>
    </xf>
    <xf numFmtId="191" fontId="11" fillId="0" borderId="13" xfId="63" applyFill="1" applyBorder="1" applyAlignment="1">
      <alignment horizontal="right" indent="2"/>
    </xf>
    <xf numFmtId="191" fontId="11" fillId="0" borderId="30" xfId="63" applyFill="1" applyBorder="1" applyAlignment="1">
      <alignment horizontal="right" indent="2"/>
    </xf>
    <xf numFmtId="191" fontId="11" fillId="0" borderId="14" xfId="63" applyFill="1" applyBorder="1" applyAlignment="1">
      <alignment horizontal="right" indent="2"/>
    </xf>
    <xf numFmtId="191" fontId="11" fillId="0" borderId="76" xfId="63" applyFill="1" applyBorder="1" applyAlignment="1">
      <alignment horizontal="right" indent="2"/>
    </xf>
    <xf numFmtId="191" fontId="11" fillId="0" borderId="18" xfId="63" applyFill="1" applyBorder="1" applyAlignment="1">
      <alignment horizontal="right" indent="2"/>
    </xf>
    <xf numFmtId="191" fontId="11" fillId="0" borderId="19" xfId="63" applyFill="1" applyBorder="1" applyAlignment="1">
      <alignment horizontal="right" indent="2"/>
    </xf>
    <xf numFmtId="0" fontId="8" fillId="0" borderId="0" xfId="60" applyFont="1" applyAlignment="1">
      <alignment horizontal="left"/>
      <protection/>
    </xf>
    <xf numFmtId="0" fontId="2" fillId="0" borderId="0" xfId="60" applyFont="1" applyAlignment="1">
      <alignment horizontal="left"/>
      <protection/>
    </xf>
    <xf numFmtId="192" fontId="11" fillId="25" borderId="61" xfId="63" applyNumberFormat="1" applyFill="1" applyBorder="1">
      <alignment horizontal="right"/>
    </xf>
    <xf numFmtId="192" fontId="11" fillId="25" borderId="21" xfId="63" applyNumberFormat="1" applyFill="1" applyBorder="1">
      <alignment horizontal="right"/>
    </xf>
    <xf numFmtId="192" fontId="11" fillId="0" borderId="24" xfId="63" applyNumberFormat="1" applyBorder="1">
      <alignment horizontal="right"/>
    </xf>
    <xf numFmtId="192" fontId="11" fillId="0" borderId="16" xfId="63" applyNumberFormat="1" applyBorder="1">
      <alignment horizontal="right"/>
    </xf>
    <xf numFmtId="192" fontId="11" fillId="0" borderId="15" xfId="63" applyNumberFormat="1" applyBorder="1">
      <alignment horizontal="right"/>
    </xf>
    <xf numFmtId="192" fontId="11" fillId="0" borderId="81" xfId="63" applyNumberFormat="1" applyBorder="1">
      <alignment horizontal="right"/>
    </xf>
    <xf numFmtId="192" fontId="11" fillId="0" borderId="25" xfId="63" applyNumberFormat="1" applyBorder="1">
      <alignment horizontal="right"/>
    </xf>
    <xf numFmtId="192" fontId="11" fillId="0" borderId="22" xfId="63" applyNumberFormat="1" applyBorder="1">
      <alignment horizontal="right"/>
    </xf>
    <xf numFmtId="192" fontId="11" fillId="0" borderId="18" xfId="63" applyNumberFormat="1" applyBorder="1">
      <alignment horizontal="right"/>
    </xf>
    <xf numFmtId="192" fontId="11" fillId="0" borderId="26" xfId="63" applyNumberFormat="1" applyBorder="1">
      <alignment horizontal="right"/>
    </xf>
    <xf numFmtId="192" fontId="11" fillId="0" borderId="20" xfId="63" applyNumberFormat="1" applyBorder="1">
      <alignment horizontal="right"/>
    </xf>
    <xf numFmtId="192" fontId="11" fillId="0" borderId="82" xfId="63" applyNumberFormat="1" applyBorder="1">
      <alignment horizontal="right"/>
    </xf>
    <xf numFmtId="192" fontId="11" fillId="0" borderId="83" xfId="63" applyNumberFormat="1" applyBorder="1">
      <alignment horizontal="right"/>
    </xf>
    <xf numFmtId="192" fontId="11" fillId="25" borderId="61" xfId="63" applyNumberFormat="1" applyFill="1" applyBorder="1" applyAlignment="1">
      <alignment horizontal="right" indent="1"/>
    </xf>
    <xf numFmtId="192" fontId="11" fillId="25" borderId="21" xfId="63" applyNumberFormat="1" applyFill="1" applyBorder="1" applyAlignment="1">
      <alignment horizontal="right" indent="1"/>
    </xf>
    <xf numFmtId="192" fontId="11" fillId="0" borderId="24" xfId="63" applyNumberFormat="1" applyBorder="1" applyAlignment="1">
      <alignment horizontal="right" indent="1"/>
    </xf>
    <xf numFmtId="192" fontId="11" fillId="0" borderId="16" xfId="63" applyNumberFormat="1" applyBorder="1" applyAlignment="1">
      <alignment horizontal="right" indent="1"/>
    </xf>
    <xf numFmtId="192" fontId="11" fillId="0" borderId="15" xfId="63" applyNumberFormat="1" applyBorder="1" applyAlignment="1">
      <alignment horizontal="right" indent="1"/>
    </xf>
    <xf numFmtId="192" fontId="11" fillId="0" borderId="81" xfId="63" applyNumberFormat="1" applyBorder="1" applyAlignment="1">
      <alignment horizontal="right" indent="1"/>
    </xf>
    <xf numFmtId="192" fontId="11" fillId="0" borderId="25" xfId="63" applyNumberFormat="1" applyBorder="1" applyAlignment="1">
      <alignment horizontal="right" indent="1"/>
    </xf>
    <xf numFmtId="192" fontId="11" fillId="0" borderId="22" xfId="63" applyNumberFormat="1" applyBorder="1" applyAlignment="1">
      <alignment horizontal="right" indent="1"/>
    </xf>
    <xf numFmtId="192" fontId="11" fillId="0" borderId="18" xfId="63" applyNumberFormat="1" applyBorder="1" applyAlignment="1">
      <alignment horizontal="right" indent="1"/>
    </xf>
    <xf numFmtId="192" fontId="11" fillId="0" borderId="26" xfId="63" applyNumberFormat="1" applyBorder="1" applyAlignment="1">
      <alignment horizontal="right" indent="1"/>
    </xf>
    <xf numFmtId="192" fontId="11" fillId="0" borderId="20" xfId="63" applyNumberFormat="1" applyBorder="1" applyAlignment="1">
      <alignment horizontal="right" indent="1"/>
    </xf>
    <xf numFmtId="192" fontId="11" fillId="0" borderId="82" xfId="63" applyNumberFormat="1" applyBorder="1" applyAlignment="1">
      <alignment horizontal="right" indent="1"/>
    </xf>
    <xf numFmtId="192" fontId="11" fillId="0" borderId="83" xfId="63" applyNumberFormat="1" applyBorder="1" applyAlignment="1">
      <alignment horizontal="right" indent="1"/>
    </xf>
    <xf numFmtId="192" fontId="11" fillId="0" borderId="32" xfId="63" applyNumberFormat="1" applyBorder="1">
      <alignment horizontal="right"/>
    </xf>
    <xf numFmtId="192" fontId="11" fillId="0" borderId="19" xfId="63" applyNumberFormat="1" applyBorder="1">
      <alignment horizontal="right"/>
    </xf>
    <xf numFmtId="0" fontId="2" fillId="0" borderId="0" xfId="0" applyFont="1" applyAlignment="1">
      <alignment horizontal="left"/>
    </xf>
    <xf numFmtId="192" fontId="11" fillId="25" borderId="61" xfId="63" applyNumberFormat="1" applyFill="1" applyBorder="1" applyAlignment="1">
      <alignment horizontal="right" indent="2"/>
    </xf>
    <xf numFmtId="191" fontId="11" fillId="25" borderId="61" xfId="63" applyFill="1" applyBorder="1" applyAlignment="1">
      <alignment horizontal="right" indent="2"/>
    </xf>
    <xf numFmtId="192" fontId="11" fillId="0" borderId="24" xfId="63" applyNumberFormat="1" applyFill="1" applyBorder="1" applyAlignment="1">
      <alignment horizontal="right" indent="2"/>
    </xf>
    <xf numFmtId="191" fontId="11" fillId="0" borderId="24" xfId="63" applyFill="1" applyBorder="1" applyAlignment="1">
      <alignment horizontal="right" indent="2"/>
    </xf>
    <xf numFmtId="191" fontId="11" fillId="0" borderId="16" xfId="63" applyFill="1" applyBorder="1" applyAlignment="1">
      <alignment horizontal="right" indent="2"/>
    </xf>
    <xf numFmtId="192" fontId="11" fillId="0" borderId="26" xfId="63" applyNumberFormat="1" applyFill="1" applyBorder="1" applyAlignment="1">
      <alignment horizontal="right" indent="2"/>
    </xf>
    <xf numFmtId="191" fontId="11" fillId="0" borderId="26" xfId="63" applyFill="1" applyBorder="1" applyAlignment="1">
      <alignment horizontal="right" indent="2"/>
    </xf>
    <xf numFmtId="0" fontId="8" fillId="33" borderId="0" xfId="59" applyNumberFormat="1" applyFont="1" applyFill="1" applyBorder="1" applyAlignment="1">
      <alignment horizontal="left"/>
      <protection/>
    </xf>
    <xf numFmtId="0" fontId="2" fillId="33" borderId="0" xfId="59" applyNumberFormat="1" applyFont="1" applyFill="1" applyBorder="1" applyAlignment="1">
      <alignment horizontal="left"/>
      <protection/>
    </xf>
    <xf numFmtId="192" fontId="11" fillId="0" borderId="84" xfId="63" applyNumberFormat="1" applyFill="1" applyBorder="1" applyAlignment="1">
      <alignment horizontal="right" indent="2"/>
    </xf>
    <xf numFmtId="192" fontId="11" fillId="0" borderId="85" xfId="63" applyNumberFormat="1" applyFill="1" applyBorder="1" applyAlignment="1">
      <alignment horizontal="right" indent="2"/>
    </xf>
    <xf numFmtId="192" fontId="11" fillId="0" borderId="40" xfId="63" applyNumberFormat="1" applyFill="1" applyBorder="1" applyAlignment="1">
      <alignment horizontal="right" indent="2"/>
    </xf>
    <xf numFmtId="192" fontId="11" fillId="0" borderId="86" xfId="63" applyNumberFormat="1" applyFill="1" applyBorder="1" applyAlignment="1">
      <alignment horizontal="right" indent="2"/>
    </xf>
    <xf numFmtId="192" fontId="11" fillId="0" borderId="87" xfId="63" applyNumberFormat="1" applyFill="1" applyBorder="1" applyAlignment="1">
      <alignment horizontal="right" indent="2"/>
    </xf>
    <xf numFmtId="192" fontId="11" fillId="0" borderId="88" xfId="63" applyNumberFormat="1" applyFill="1" applyBorder="1" applyAlignment="1">
      <alignment horizontal="right" indent="2"/>
    </xf>
    <xf numFmtId="192" fontId="11" fillId="0" borderId="89" xfId="63" applyNumberFormat="1" applyFill="1" applyBorder="1" applyAlignment="1">
      <alignment horizontal="right" indent="2"/>
    </xf>
    <xf numFmtId="192" fontId="11" fillId="0" borderId="90" xfId="63" applyNumberFormat="1" applyFill="1" applyBorder="1" applyAlignment="1">
      <alignment horizontal="right" indent="2"/>
    </xf>
    <xf numFmtId="192" fontId="11" fillId="0" borderId="35" xfId="63" applyNumberFormat="1" applyFill="1" applyBorder="1" applyAlignment="1">
      <alignment horizontal="right" indent="5"/>
    </xf>
    <xf numFmtId="192" fontId="11" fillId="0" borderId="36" xfId="63" applyNumberFormat="1" applyFill="1" applyBorder="1" applyAlignment="1">
      <alignment horizontal="right" indent="5"/>
    </xf>
    <xf numFmtId="192" fontId="11" fillId="0" borderId="37" xfId="63" applyNumberFormat="1" applyFill="1" applyBorder="1" applyAlignment="1">
      <alignment horizontal="right" indent="5"/>
    </xf>
    <xf numFmtId="0" fontId="66" fillId="0" borderId="0" xfId="61" applyFont="1" applyAlignment="1">
      <alignment horizontal="left"/>
      <protection/>
    </xf>
    <xf numFmtId="183" fontId="2" fillId="0" borderId="17" xfId="65" applyNumberFormat="1" applyFont="1" applyBorder="1" applyAlignment="1">
      <alignment horizontal="right"/>
    </xf>
    <xf numFmtId="183" fontId="2" fillId="0" borderId="13" xfId="65" applyNumberFormat="1" applyFont="1" applyFill="1" applyBorder="1" applyAlignment="1">
      <alignment/>
    </xf>
    <xf numFmtId="183" fontId="2" fillId="0" borderId="17" xfId="65" applyNumberFormat="1" applyFont="1" applyFill="1" applyBorder="1" applyAlignment="1">
      <alignment horizontal="right"/>
    </xf>
    <xf numFmtId="183" fontId="2" fillId="0" borderId="13" xfId="65" applyNumberFormat="1" applyFont="1" applyFill="1" applyBorder="1" applyAlignment="1">
      <alignment horizontal="right"/>
    </xf>
    <xf numFmtId="183" fontId="2" fillId="0" borderId="13" xfId="65" applyNumberFormat="1" applyFont="1" applyBorder="1" applyAlignment="1">
      <alignment horizontal="right"/>
    </xf>
    <xf numFmtId="183" fontId="2" fillId="0" borderId="14" xfId="65" applyNumberFormat="1" applyFont="1" applyBorder="1" applyAlignment="1">
      <alignment horizontal="right"/>
    </xf>
    <xf numFmtId="0" fontId="5" fillId="0" borderId="91" xfId="60" applyFont="1" applyFill="1" applyBorder="1" applyAlignment="1">
      <alignment horizontal="center" vertical="center" wrapText="1"/>
      <protection/>
    </xf>
    <xf numFmtId="0" fontId="5" fillId="0" borderId="76" xfId="60" applyFont="1" applyFill="1" applyBorder="1" applyAlignment="1">
      <alignment horizontal="center" vertical="center" wrapText="1"/>
      <protection/>
    </xf>
    <xf numFmtId="0" fontId="5" fillId="0" borderId="72" xfId="60" applyFont="1" applyFill="1" applyBorder="1" applyAlignment="1">
      <alignment horizontal="center" vertical="center" wrapText="1"/>
      <protection/>
    </xf>
    <xf numFmtId="0" fontId="5" fillId="23" borderId="12" xfId="60" applyFont="1" applyFill="1" applyBorder="1" applyAlignment="1">
      <alignment horizontal="center" vertical="center"/>
      <protection/>
    </xf>
    <xf numFmtId="0" fontId="5" fillId="23" borderId="39" xfId="60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61" fillId="23" borderId="92" xfId="61" applyFont="1" applyFill="1" applyBorder="1" applyAlignment="1">
      <alignment horizontal="center" vertical="center" wrapText="1"/>
      <protection/>
    </xf>
    <xf numFmtId="0" fontId="61" fillId="23" borderId="91" xfId="61" applyFont="1" applyFill="1" applyBorder="1" applyAlignment="1">
      <alignment horizontal="center" vertical="center" wrapText="1"/>
      <protection/>
    </xf>
    <xf numFmtId="0" fontId="61" fillId="23" borderId="77" xfId="61" applyFont="1" applyFill="1" applyBorder="1" applyAlignment="1">
      <alignment horizontal="center" vertical="center" wrapText="1"/>
      <protection/>
    </xf>
    <xf numFmtId="0" fontId="61" fillId="23" borderId="71" xfId="61" applyFont="1" applyFill="1" applyBorder="1" applyAlignment="1">
      <alignment horizontal="center" vertical="center" wrapText="1"/>
      <protection/>
    </xf>
    <xf numFmtId="0" fontId="61" fillId="23" borderId="10" xfId="61" applyFont="1" applyFill="1" applyBorder="1" applyAlignment="1">
      <alignment horizontal="center" vertical="center"/>
      <protection/>
    </xf>
    <xf numFmtId="0" fontId="61" fillId="23" borderId="11" xfId="61" applyFont="1" applyFill="1" applyBorder="1" applyAlignment="1">
      <alignment horizontal="center" vertical="center"/>
      <protection/>
    </xf>
    <xf numFmtId="0" fontId="5" fillId="23" borderId="93" xfId="60" applyFont="1" applyFill="1" applyBorder="1" applyAlignment="1">
      <alignment horizontal="center"/>
      <protection/>
    </xf>
    <xf numFmtId="0" fontId="5" fillId="23" borderId="94" xfId="60" applyFont="1" applyFill="1" applyBorder="1" applyAlignment="1">
      <alignment horizontal="center"/>
      <protection/>
    </xf>
    <xf numFmtId="0" fontId="5" fillId="23" borderId="95" xfId="60" applyFont="1" applyFill="1" applyBorder="1" applyAlignment="1">
      <alignment horizontal="center" vertical="center"/>
      <protection/>
    </xf>
    <xf numFmtId="0" fontId="5" fillId="23" borderId="93" xfId="60" applyFont="1" applyFill="1" applyBorder="1" applyAlignment="1">
      <alignment horizontal="center" vertical="center"/>
      <protection/>
    </xf>
    <xf numFmtId="0" fontId="5" fillId="23" borderId="95" xfId="60" applyFont="1" applyFill="1" applyBorder="1" applyAlignment="1">
      <alignment horizontal="center" vertical="center" wrapText="1"/>
      <protection/>
    </xf>
    <xf numFmtId="0" fontId="5" fillId="23" borderId="96" xfId="60" applyFont="1" applyFill="1" applyBorder="1" applyAlignment="1">
      <alignment horizontal="center" vertical="center" wrapText="1"/>
      <protection/>
    </xf>
    <xf numFmtId="0" fontId="61" fillId="2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1" fillId="23" borderId="91" xfId="0" applyFont="1" applyFill="1" applyBorder="1" applyAlignment="1">
      <alignment horizontal="center" vertical="center" wrapText="1"/>
    </xf>
    <xf numFmtId="0" fontId="61" fillId="23" borderId="76" xfId="0" applyFont="1" applyFill="1" applyBorder="1" applyAlignment="1">
      <alignment horizontal="center" vertical="center" wrapText="1"/>
    </xf>
    <xf numFmtId="0" fontId="61" fillId="23" borderId="72" xfId="0" applyFont="1" applyFill="1" applyBorder="1" applyAlignment="1">
      <alignment horizontal="center" vertical="center" wrapText="1"/>
    </xf>
    <xf numFmtId="0" fontId="61" fillId="23" borderId="45" xfId="0" applyFont="1" applyFill="1" applyBorder="1" applyAlignment="1">
      <alignment horizontal="center" vertical="center" wrapText="1"/>
    </xf>
    <xf numFmtId="0" fontId="61" fillId="23" borderId="97" xfId="0" applyFont="1" applyFill="1" applyBorder="1" applyAlignment="1">
      <alignment horizontal="center" vertical="center" wrapText="1"/>
    </xf>
    <xf numFmtId="0" fontId="61" fillId="23" borderId="50" xfId="0" applyFont="1" applyFill="1" applyBorder="1" applyAlignment="1">
      <alignment horizontal="center" vertical="center" wrapText="1"/>
    </xf>
    <xf numFmtId="0" fontId="61" fillId="23" borderId="20" xfId="0" applyFont="1" applyFill="1" applyBorder="1" applyAlignment="1">
      <alignment horizontal="center" vertical="center" wrapText="1"/>
    </xf>
    <xf numFmtId="0" fontId="61" fillId="23" borderId="14" xfId="0" applyFont="1" applyFill="1" applyBorder="1" applyAlignment="1">
      <alignment horizontal="center" vertical="center" wrapText="1"/>
    </xf>
    <xf numFmtId="0" fontId="61" fillId="23" borderId="98" xfId="0" applyFont="1" applyFill="1" applyBorder="1" applyAlignment="1">
      <alignment horizontal="center" vertical="center"/>
    </xf>
    <xf numFmtId="0" fontId="61" fillId="23" borderId="99" xfId="0" applyFont="1" applyFill="1" applyBorder="1" applyAlignment="1">
      <alignment horizontal="center" vertical="center"/>
    </xf>
    <xf numFmtId="0" fontId="61" fillId="23" borderId="22" xfId="0" applyFont="1" applyFill="1" applyBorder="1" applyAlignment="1">
      <alignment horizontal="center" vertical="center" wrapText="1"/>
    </xf>
    <xf numFmtId="0" fontId="61" fillId="23" borderId="13" xfId="0" applyFont="1" applyFill="1" applyBorder="1" applyAlignment="1">
      <alignment horizontal="center" vertical="center" wrapText="1"/>
    </xf>
    <xf numFmtId="0" fontId="61" fillId="23" borderId="81" xfId="0" applyFont="1" applyFill="1" applyBorder="1" applyAlignment="1">
      <alignment horizontal="center" vertical="center"/>
    </xf>
    <xf numFmtId="0" fontId="2" fillId="23" borderId="10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5" fillId="23" borderId="81" xfId="0" applyFont="1" applyFill="1" applyBorder="1" applyAlignment="1">
      <alignment horizontal="center" vertical="top" wrapText="1"/>
    </xf>
    <xf numFmtId="0" fontId="5" fillId="23" borderId="99" xfId="0" applyFont="1" applyFill="1" applyBorder="1" applyAlignment="1">
      <alignment horizontal="center" vertical="top" wrapText="1"/>
    </xf>
    <xf numFmtId="0" fontId="5" fillId="23" borderId="15" xfId="0" applyFont="1" applyFill="1" applyBorder="1" applyAlignment="1">
      <alignment horizontal="center" vertical="top" wrapText="1"/>
    </xf>
    <xf numFmtId="0" fontId="5" fillId="23" borderId="99" xfId="0" applyFont="1" applyFill="1" applyBorder="1" applyAlignment="1">
      <alignment horizontal="center"/>
    </xf>
    <xf numFmtId="0" fontId="5" fillId="23" borderId="62" xfId="0" applyNumberFormat="1" applyFont="1" applyFill="1" applyBorder="1" applyAlignment="1">
      <alignment horizontal="center" vertical="center"/>
    </xf>
    <xf numFmtId="0" fontId="5" fillId="23" borderId="31" xfId="0" applyNumberFormat="1" applyFont="1" applyFill="1" applyBorder="1" applyAlignment="1">
      <alignment horizontal="center" vertical="center"/>
    </xf>
    <xf numFmtId="0" fontId="5" fillId="23" borderId="44" xfId="0" applyNumberFormat="1" applyFont="1" applyFill="1" applyBorder="1" applyAlignment="1">
      <alignment horizontal="center" vertical="center"/>
    </xf>
    <xf numFmtId="0" fontId="5" fillId="25" borderId="100" xfId="57" applyNumberFormat="1" applyFont="1" applyFill="1" applyBorder="1" applyAlignment="1">
      <alignment horizontal="center" vertical="center"/>
      <protection/>
    </xf>
    <xf numFmtId="0" fontId="5" fillId="25" borderId="46" xfId="57" applyNumberFormat="1" applyFont="1" applyFill="1" applyBorder="1" applyAlignment="1">
      <alignment horizontal="center" vertical="center"/>
      <protection/>
    </xf>
    <xf numFmtId="0" fontId="5" fillId="25" borderId="100" xfId="57" applyFont="1" applyFill="1" applyBorder="1" applyAlignment="1">
      <alignment horizontal="center" vertical="center"/>
      <protection/>
    </xf>
    <xf numFmtId="0" fontId="5" fillId="25" borderId="101" xfId="57" applyFont="1" applyFill="1" applyBorder="1" applyAlignment="1">
      <alignment horizontal="center" vertical="center"/>
      <protection/>
    </xf>
    <xf numFmtId="0" fontId="61" fillId="23" borderId="102" xfId="0" applyFont="1" applyFill="1" applyBorder="1" applyAlignment="1">
      <alignment horizontal="center" vertical="center" wrapText="1"/>
    </xf>
    <xf numFmtId="0" fontId="61" fillId="23" borderId="63" xfId="0" applyFont="1" applyFill="1" applyBorder="1" applyAlignment="1">
      <alignment horizontal="center" vertical="center" wrapText="1"/>
    </xf>
    <xf numFmtId="0" fontId="61" fillId="23" borderId="62" xfId="0" applyFont="1" applyFill="1" applyBorder="1" applyAlignment="1">
      <alignment horizontal="center" vertical="center" wrapText="1"/>
    </xf>
    <xf numFmtId="0" fontId="61" fillId="23" borderId="44" xfId="0" applyFont="1" applyFill="1" applyBorder="1" applyAlignment="1">
      <alignment horizontal="center" vertical="center" wrapText="1"/>
    </xf>
    <xf numFmtId="0" fontId="61" fillId="25" borderId="10" xfId="6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 5" xfId="61"/>
    <cellStyle name="Note" xfId="62"/>
    <cellStyle name="NumberCellStyl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"/>
          <c:w val="0.9557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 UAA'!$C$37</c:f>
              <c:strCache>
                <c:ptCount val="1"/>
                <c:pt idx="0">
                  <c:v>% holdings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UAA'!$A$38:$A$46</c:f>
              <c:strCache/>
            </c:strRef>
          </c:cat>
          <c:val>
            <c:numRef>
              <c:f>'Fig 1 UAA'!$C$38:$C$46</c:f>
              <c:numCache/>
            </c:numRef>
          </c:val>
        </c:ser>
        <c:ser>
          <c:idx val="1"/>
          <c:order val="1"/>
          <c:tx>
            <c:strRef>
              <c:f>'Fig 1 UAA'!$E$37</c:f>
              <c:strCache>
                <c:ptCount val="1"/>
                <c:pt idx="0">
                  <c:v>% UAA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 UAA'!$A$38:$A$46</c:f>
              <c:strCache/>
            </c:strRef>
          </c:cat>
          <c:val>
            <c:numRef>
              <c:f>'Fig 1 UAA'!$E$38:$E$46</c:f>
              <c:numCache/>
            </c:numRef>
          </c:val>
        </c:ser>
        <c:axId val="29182276"/>
        <c:axId val="61313893"/>
      </c:barChart>
      <c:catAx>
        <c:axId val="291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313893"/>
        <c:crosses val="autoZero"/>
        <c:auto val="1"/>
        <c:lblOffset val="100"/>
        <c:tickLblSkip val="1"/>
        <c:noMultiLvlLbl val="0"/>
      </c:catAx>
      <c:valAx>
        <c:axId val="613138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9182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75"/>
          <c:y val="0.9315"/>
          <c:w val="0.158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1775"/>
          <c:w val="0.5625"/>
          <c:h val="0.6755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DE2B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C37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DEBD1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BCBEC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DE2B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2-3 farm type'!$A$39:$A$50</c:f>
              <c:strCache/>
            </c:strRef>
          </c:cat>
          <c:val>
            <c:numRef>
              <c:f>'Fig 2-3 farm type'!$C$39:$C$50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75"/>
          <c:y val="0.1245"/>
          <c:w val="0.5185"/>
          <c:h val="0.66575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6DEB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C37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DEBD1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BCBEC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DE2B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'Fig 2-3 farm type'!$A$39:$A$50</c:f>
              <c:strCache/>
            </c:strRef>
          </c:cat>
          <c:val>
            <c:numRef>
              <c:f>'Fig 2-3 farm type'!$B$39:$B$50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59"/>
          <c:w val="0.93475"/>
          <c:h val="0.89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4 - Tab 4 land use'!$H$8</c:f>
              <c:strCache>
                <c:ptCount val="1"/>
                <c:pt idx="0">
                  <c:v>Arable land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4 - Tab 4 land use'!$I$7:$J$7</c:f>
              <c:strCache/>
            </c:strRef>
          </c:cat>
          <c:val>
            <c:numRef>
              <c:f>'Fig 4 - Tab 4 land use'!$I$8:$J$8</c:f>
              <c:numCache/>
            </c:numRef>
          </c:val>
        </c:ser>
        <c:ser>
          <c:idx val="1"/>
          <c:order val="1"/>
          <c:tx>
            <c:strRef>
              <c:f>'Fig 4 - Tab 4 land use'!$H$9</c:f>
              <c:strCache>
                <c:ptCount val="1"/>
                <c:pt idx="0">
                  <c:v>Permanent grassland and meadow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4 - Tab 4 land use'!$I$7:$J$7</c:f>
              <c:strCache/>
            </c:strRef>
          </c:cat>
          <c:val>
            <c:numRef>
              <c:f>'Fig 4 - Tab 4 land use'!$I$9:$J$9</c:f>
              <c:numCache/>
            </c:numRef>
          </c:val>
        </c:ser>
        <c:ser>
          <c:idx val="2"/>
          <c:order val="2"/>
          <c:tx>
            <c:strRef>
              <c:f>'Fig 4 - Tab 4 land use'!$H$10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rgbClr val="C964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4 - Tab 4 land use'!$I$7:$J$7</c:f>
              <c:strCache/>
            </c:strRef>
          </c:cat>
          <c:val>
            <c:numRef>
              <c:f>'Fig 4 - Tab 4 land use'!$I$10:$J$10</c:f>
              <c:numCache/>
            </c:numRef>
          </c:val>
        </c:ser>
        <c:overlap val="100"/>
        <c:axId val="14954126"/>
        <c:axId val="369407"/>
      </c:barChart>
      <c:catAx>
        <c:axId val="14954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9407"/>
        <c:crosses val="autoZero"/>
        <c:auto val="1"/>
        <c:lblOffset val="100"/>
        <c:tickLblSkip val="1"/>
        <c:noMultiLvlLbl val="0"/>
      </c:catAx>
      <c:valAx>
        <c:axId val="3694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49541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925"/>
          <c:y val="0.9265"/>
          <c:w val="0.556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775"/>
          <c:w val="0.98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5 - Fig 5 livestock'!$N$53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5 - Fig 5 livestock'!$M$54:$M$59</c:f>
              <c:strCache/>
            </c:strRef>
          </c:cat>
          <c:val>
            <c:numRef>
              <c:f>'Tab 5 - Fig 5 livestock'!$N$54:$N$59</c:f>
              <c:numCache/>
            </c:numRef>
          </c:val>
        </c:ser>
        <c:ser>
          <c:idx val="1"/>
          <c:order val="1"/>
          <c:tx>
            <c:strRef>
              <c:f>'Tab 5 - Fig 5 livestock'!$O$53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5 - Fig 5 livestock'!$M$54:$M$59</c:f>
              <c:strCache/>
            </c:strRef>
          </c:cat>
          <c:val>
            <c:numRef>
              <c:f>'Tab 5 - Fig 5 livestock'!$O$54:$O$59</c:f>
              <c:numCache/>
            </c:numRef>
          </c:val>
        </c:ser>
        <c:axId val="3324664"/>
        <c:axId val="29921977"/>
      </c:barChart>
      <c:catAx>
        <c:axId val="3324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1977"/>
        <c:crosses val="autoZero"/>
        <c:auto val="1"/>
        <c:lblOffset val="100"/>
        <c:tickLblSkip val="1"/>
        <c:noMultiLvlLbl val="0"/>
      </c:catAx>
      <c:valAx>
        <c:axId val="299219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32466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675"/>
          <c:y val="0.945"/>
          <c:w val="0.1035"/>
          <c:h val="0.04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325"/>
          <c:w val="0.99875"/>
          <c:h val="0.94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 6 - Fig 6 labour force'!$H$23:$H$23</c:f>
              <c:strCache>
                <c:ptCount val="1"/>
                <c:pt idx="0">
                  <c:v>Male holder</c:v>
                </c:pt>
              </c:strCache>
            </c:strRef>
          </c:tx>
          <c:spPr>
            <a:solidFill>
              <a:srgbClr val="97C3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6 - Fig 6 labour force'!$I$22:$J$22</c:f>
              <c:strCache/>
            </c:strRef>
          </c:cat>
          <c:val>
            <c:numRef>
              <c:f>'Tab 6 - Fig 6 labour force'!$I$23:$J$23</c:f>
              <c:numCache/>
            </c:numRef>
          </c:val>
        </c:ser>
        <c:ser>
          <c:idx val="1"/>
          <c:order val="1"/>
          <c:tx>
            <c:strRef>
              <c:f>'Tab 6 - Fig 6 labour force'!$H$24:$H$24</c:f>
              <c:strCache>
                <c:ptCount val="1"/>
                <c:pt idx="0">
                  <c:v>Female holder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6 - Fig 6 labour force'!$I$22:$J$22</c:f>
              <c:strCache/>
            </c:strRef>
          </c:cat>
          <c:val>
            <c:numRef>
              <c:f>'Tab 6 - Fig 6 labour force'!$I$24:$J$24</c:f>
              <c:numCache/>
            </c:numRef>
          </c:val>
        </c:ser>
        <c:overlap val="100"/>
        <c:axId val="862338"/>
        <c:axId val="7761043"/>
      </c:barChart>
      <c:catAx>
        <c:axId val="86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1043"/>
        <c:crosses val="autoZero"/>
        <c:auto val="1"/>
        <c:lblOffset val="100"/>
        <c:tickLblSkip val="1"/>
        <c:noMultiLvlLbl val="0"/>
      </c:catAx>
      <c:valAx>
        <c:axId val="776104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325"/>
          <c:y val="0.94325"/>
          <c:w val="0.327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175"/>
          <c:y val="0.1045"/>
          <c:w val="0.538"/>
          <c:h val="0.786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5C8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79B8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49A9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5B9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'Fig 7 irrigation'!$G$7:$G$15</c:f>
              <c:strCache/>
            </c:strRef>
          </c:cat>
          <c:val>
            <c:numRef>
              <c:f>'Fig 7 irrigation'!$H$7:$H$15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19050</xdr:rowOff>
    </xdr:from>
    <xdr:to>
      <xdr:col>11</xdr:col>
      <xdr:colOff>238125</xdr:colOff>
      <xdr:row>28</xdr:row>
      <xdr:rowOff>9525</xdr:rowOff>
    </xdr:to>
    <xdr:graphicFrame>
      <xdr:nvGraphicFramePr>
        <xdr:cNvPr id="1" name="Chart 5"/>
        <xdr:cNvGraphicFramePr/>
      </xdr:nvGraphicFramePr>
      <xdr:xfrm>
        <a:off x="523875" y="609600"/>
        <a:ext cx="67818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95250</xdr:rowOff>
    </xdr:from>
    <xdr:to>
      <xdr:col>10</xdr:col>
      <xdr:colOff>285750</xdr:colOff>
      <xdr:row>28</xdr:row>
      <xdr:rowOff>47625</xdr:rowOff>
    </xdr:to>
    <xdr:graphicFrame>
      <xdr:nvGraphicFramePr>
        <xdr:cNvPr id="1" name="Chart 3"/>
        <xdr:cNvGraphicFramePr/>
      </xdr:nvGraphicFramePr>
      <xdr:xfrm>
        <a:off x="5991225" y="828675"/>
        <a:ext cx="5143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</xdr:row>
      <xdr:rowOff>142875</xdr:rowOff>
    </xdr:from>
    <xdr:to>
      <xdr:col>3</xdr:col>
      <xdr:colOff>276225</xdr:colOff>
      <xdr:row>29</xdr:row>
      <xdr:rowOff>28575</xdr:rowOff>
    </xdr:to>
    <xdr:graphicFrame>
      <xdr:nvGraphicFramePr>
        <xdr:cNvPr id="2" name="Chart 3"/>
        <xdr:cNvGraphicFramePr/>
      </xdr:nvGraphicFramePr>
      <xdr:xfrm>
        <a:off x="9525" y="866775"/>
        <a:ext cx="56388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4</xdr:row>
      <xdr:rowOff>133350</xdr:rowOff>
    </xdr:from>
    <xdr:to>
      <xdr:col>4</xdr:col>
      <xdr:colOff>161925</xdr:colOff>
      <xdr:row>27</xdr:row>
      <xdr:rowOff>57150</xdr:rowOff>
    </xdr:to>
    <xdr:graphicFrame>
      <xdr:nvGraphicFramePr>
        <xdr:cNvPr id="1" name="Chart 4"/>
        <xdr:cNvGraphicFramePr/>
      </xdr:nvGraphicFramePr>
      <xdr:xfrm>
        <a:off x="504825" y="752475"/>
        <a:ext cx="58197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2</xdr:row>
      <xdr:rowOff>0</xdr:rowOff>
    </xdr:from>
    <xdr:to>
      <xdr:col>20</xdr:col>
      <xdr:colOff>95250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6810375" y="409575"/>
        <a:ext cx="67151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20</xdr:row>
      <xdr:rowOff>28575</xdr:rowOff>
    </xdr:from>
    <xdr:to>
      <xdr:col>3</xdr:col>
      <xdr:colOff>152400</xdr:colOff>
      <xdr:row>47</xdr:row>
      <xdr:rowOff>142875</xdr:rowOff>
    </xdr:to>
    <xdr:graphicFrame>
      <xdr:nvGraphicFramePr>
        <xdr:cNvPr id="1" name="Chart 2"/>
        <xdr:cNvGraphicFramePr/>
      </xdr:nvGraphicFramePr>
      <xdr:xfrm>
        <a:off x="514350" y="3286125"/>
        <a:ext cx="49720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28575</xdr:rowOff>
    </xdr:from>
    <xdr:to>
      <xdr:col>2</xdr:col>
      <xdr:colOff>314325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38100" y="619125"/>
        <a:ext cx="52387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4:E10" comment="" totalsRowShown="0">
  <tableColumns count="4">
    <tableColumn id="1" name="Czech Republic"/>
    <tableColumn id="4" name="2003*"/>
    <tableColumn id="2" name="2010"/>
    <tableColumn id="3" name="Change (%)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eme 5">
      <a:dk1>
        <a:srgbClr val="000000"/>
      </a:dk1>
      <a:lt1>
        <a:sysClr val="window" lastClr="FFFFFF"/>
      </a:lt1>
      <a:dk2>
        <a:srgbClr val="F2E18B"/>
      </a:dk2>
      <a:lt2>
        <a:srgbClr val="6AB33F"/>
      </a:lt2>
      <a:accent1>
        <a:srgbClr val="C96420"/>
      </a:accent1>
      <a:accent2>
        <a:srgbClr val="00625A"/>
      </a:accent2>
      <a:accent3>
        <a:srgbClr val="C69B58"/>
      </a:accent3>
      <a:accent4>
        <a:srgbClr val="DDEBD1"/>
      </a:accent4>
      <a:accent5>
        <a:srgbClr val="BCBEC0"/>
      </a:accent5>
      <a:accent6>
        <a:srgbClr val="CDE2BC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zoomScalePageLayoutView="0" workbookViewId="0" topLeftCell="A1">
      <selection activeCell="B26" sqref="B26"/>
    </sheetView>
  </sheetViews>
  <sheetFormatPr defaultColWidth="9.140625" defaultRowHeight="12.75"/>
  <cols>
    <col min="1" max="1" width="8.7109375" style="1" customWidth="1"/>
    <col min="2" max="2" width="45.140625" style="1" customWidth="1"/>
    <col min="3" max="3" width="11.00390625" style="1" customWidth="1"/>
    <col min="4" max="4" width="10.8515625" style="1" customWidth="1"/>
    <col min="5" max="5" width="8.140625" style="1" customWidth="1"/>
    <col min="6" max="7" width="9.140625" style="1" customWidth="1"/>
    <col min="8" max="8" width="9.8515625" style="1" customWidth="1"/>
    <col min="9" max="9" width="12.57421875" style="1" customWidth="1"/>
    <col min="10" max="10" width="25.8515625" style="1" customWidth="1"/>
    <col min="11" max="11" width="25.00390625" style="1" bestFit="1" customWidth="1"/>
    <col min="12" max="12" width="29.28125" style="1" bestFit="1" customWidth="1"/>
    <col min="13" max="16384" width="9.140625" style="1" customWidth="1"/>
  </cols>
  <sheetData>
    <row r="1" ht="23.25" customHeight="1"/>
    <row r="2" spans="1:2" ht="12.75">
      <c r="A2" s="34"/>
      <c r="B2" s="33" t="s">
        <v>192</v>
      </c>
    </row>
    <row r="4" spans="2:5" s="35" customFormat="1" ht="27.75" customHeight="1">
      <c r="B4" s="200" t="s">
        <v>165</v>
      </c>
      <c r="C4" s="201" t="s">
        <v>206</v>
      </c>
      <c r="D4" s="201" t="s">
        <v>38</v>
      </c>
      <c r="E4" s="202" t="s">
        <v>48</v>
      </c>
    </row>
    <row r="5" spans="2:10" ht="12" customHeight="1">
      <c r="B5" s="187" t="s">
        <v>15</v>
      </c>
      <c r="C5" s="232">
        <v>23840</v>
      </c>
      <c r="D5" s="232">
        <v>22860</v>
      </c>
      <c r="E5" s="230">
        <f aca="true" t="shared" si="0" ref="E5:E10">(D5/C5*100)-100</f>
        <v>-4.110738255033553</v>
      </c>
      <c r="G5" s="189"/>
      <c r="I5" s="197"/>
      <c r="J5" s="197"/>
    </row>
    <row r="6" spans="2:7" ht="12" customHeight="1">
      <c r="B6" s="188" t="s">
        <v>16</v>
      </c>
      <c r="C6" s="233">
        <v>3602630</v>
      </c>
      <c r="D6" s="233">
        <v>3483500</v>
      </c>
      <c r="E6" s="230">
        <f t="shared" si="0"/>
        <v>-3.3067509014247918</v>
      </c>
      <c r="G6" s="189"/>
    </row>
    <row r="7" spans="2:7" ht="12" customHeight="1">
      <c r="B7" s="188" t="s">
        <v>17</v>
      </c>
      <c r="C7" s="233">
        <v>2260080</v>
      </c>
      <c r="D7" s="233">
        <v>1722460</v>
      </c>
      <c r="E7" s="230">
        <f t="shared" si="0"/>
        <v>-23.78765353438817</v>
      </c>
      <c r="G7" s="189"/>
    </row>
    <row r="8" spans="2:7" ht="12" customHeight="1">
      <c r="B8" s="188" t="s">
        <v>18</v>
      </c>
      <c r="C8" s="233">
        <v>164950</v>
      </c>
      <c r="D8" s="233">
        <v>132730</v>
      </c>
      <c r="E8" s="230">
        <f t="shared" si="0"/>
        <v>-19.533191876326157</v>
      </c>
      <c r="G8" s="189"/>
    </row>
    <row r="9" spans="2:5" ht="12" customHeight="1">
      <c r="B9" s="188" t="s">
        <v>19</v>
      </c>
      <c r="C9" s="233">
        <v>151.1170302013423</v>
      </c>
      <c r="D9" s="233">
        <v>152.3840769903762</v>
      </c>
      <c r="E9" s="230">
        <f t="shared" si="0"/>
        <v>0.8384540030635463</v>
      </c>
    </row>
    <row r="10" spans="2:5" ht="12" customHeight="1">
      <c r="B10" s="227" t="s">
        <v>20</v>
      </c>
      <c r="C10" s="234">
        <v>0.35308585905164314</v>
      </c>
      <c r="D10" s="234">
        <v>0.3315467782666352</v>
      </c>
      <c r="E10" s="231">
        <f t="shared" si="0"/>
        <v>-6.100238860559287</v>
      </c>
    </row>
    <row r="11" spans="2:5" ht="11.25">
      <c r="B11" s="59" t="s">
        <v>209</v>
      </c>
      <c r="C11" s="36"/>
      <c r="D11" s="36"/>
      <c r="E11" s="36"/>
    </row>
    <row r="12" spans="2:5" ht="11.25">
      <c r="B12" s="59"/>
      <c r="C12" s="36"/>
      <c r="D12" s="36"/>
      <c r="E12" s="36"/>
    </row>
    <row r="13" spans="2:5" ht="11.25">
      <c r="B13" s="38" t="s">
        <v>195</v>
      </c>
      <c r="C13" s="37"/>
      <c r="D13" s="37"/>
      <c r="E13" s="37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2:H32"/>
  <sheetViews>
    <sheetView showGridLines="0" zoomScalePageLayoutView="0" workbookViewId="0" topLeftCell="A1">
      <selection activeCell="E53" sqref="E53"/>
    </sheetView>
  </sheetViews>
  <sheetFormatPr defaultColWidth="9.140625" defaultRowHeight="12.75"/>
  <cols>
    <col min="1" max="1" width="65.28125" style="60" customWidth="1"/>
    <col min="2" max="6" width="9.140625" style="60" customWidth="1"/>
    <col min="7" max="7" width="40.57421875" style="60" customWidth="1"/>
    <col min="8" max="8" width="12.28125" style="60" customWidth="1"/>
    <col min="9" max="16384" width="9.140625" style="60" customWidth="1"/>
  </cols>
  <sheetData>
    <row r="2" spans="1:2" ht="11.25">
      <c r="A2" s="65"/>
      <c r="B2" s="32"/>
    </row>
    <row r="3" spans="1:2" ht="12.75">
      <c r="A3" s="318" t="s">
        <v>187</v>
      </c>
      <c r="B3" s="32"/>
    </row>
    <row r="4" spans="1:2" ht="11.25">
      <c r="A4" s="319" t="s">
        <v>49</v>
      </c>
      <c r="B4" s="32"/>
    </row>
    <row r="6" spans="7:8" ht="11.25">
      <c r="G6" s="61" t="s">
        <v>62</v>
      </c>
      <c r="H6" s="66"/>
    </row>
    <row r="7" spans="7:8" ht="11.25">
      <c r="G7" s="62" t="s">
        <v>64</v>
      </c>
      <c r="H7" s="67">
        <v>30.037546933667088</v>
      </c>
    </row>
    <row r="8" spans="7:8" ht="11.25">
      <c r="G8" s="62" t="s">
        <v>155</v>
      </c>
      <c r="H8" s="67">
        <v>20.77596996245307</v>
      </c>
    </row>
    <row r="9" spans="7:8" ht="11.25">
      <c r="G9" s="62" t="s">
        <v>159</v>
      </c>
      <c r="H9" s="67">
        <v>18.335419274092615</v>
      </c>
    </row>
    <row r="10" spans="7:8" ht="11.25">
      <c r="G10" s="62" t="s">
        <v>154</v>
      </c>
      <c r="H10" s="67">
        <v>9.574468085106384</v>
      </c>
    </row>
    <row r="11" spans="7:8" ht="11.25">
      <c r="G11" s="62" t="s">
        <v>158</v>
      </c>
      <c r="H11" s="67">
        <v>8.197747183979976</v>
      </c>
    </row>
    <row r="12" spans="7:8" ht="11.25">
      <c r="G12" s="63" t="s">
        <v>156</v>
      </c>
      <c r="H12" s="68">
        <v>6.821026282853566</v>
      </c>
    </row>
    <row r="13" spans="7:8" ht="11.25">
      <c r="G13" s="63" t="s">
        <v>157</v>
      </c>
      <c r="H13" s="68">
        <v>3.128911138923655</v>
      </c>
    </row>
    <row r="14" spans="7:8" ht="11.25">
      <c r="G14" s="63" t="s">
        <v>188</v>
      </c>
      <c r="H14" s="68">
        <v>2.002503128911139</v>
      </c>
    </row>
    <row r="15" spans="7:8" ht="11.25">
      <c r="G15" s="64" t="s">
        <v>63</v>
      </c>
      <c r="H15" s="69">
        <v>1.1264080100125156</v>
      </c>
    </row>
    <row r="30" ht="11.25">
      <c r="A30" s="31"/>
    </row>
    <row r="32" ht="11.25">
      <c r="A32" s="60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G18"/>
  <sheetViews>
    <sheetView showGridLines="0" zoomScalePageLayoutView="0" workbookViewId="0" topLeftCell="A1">
      <selection activeCell="E18" sqref="E18"/>
    </sheetView>
  </sheetViews>
  <sheetFormatPr defaultColWidth="9.140625" defaultRowHeight="12.75"/>
  <cols>
    <col min="1" max="1" width="9.140625" style="13" customWidth="1"/>
    <col min="2" max="2" width="54.140625" style="13" customWidth="1"/>
    <col min="3" max="6" width="13.140625" style="13" customWidth="1"/>
    <col min="7" max="7" width="10.57421875" style="13" bestFit="1" customWidth="1"/>
    <col min="8" max="16384" width="9.140625" style="13" customWidth="1"/>
  </cols>
  <sheetData>
    <row r="3" spans="2:4" ht="14.25">
      <c r="B3" s="109"/>
      <c r="C3" s="110"/>
      <c r="D3" s="110"/>
    </row>
    <row r="4" spans="2:4" ht="14.25">
      <c r="B4" s="109"/>
      <c r="C4" s="110"/>
      <c r="D4" s="110"/>
    </row>
    <row r="5" spans="2:7" ht="14.25">
      <c r="B5" s="111"/>
      <c r="C5" s="111"/>
      <c r="D5" s="112"/>
      <c r="G5" s="14"/>
    </row>
    <row r="6" ht="14.25">
      <c r="B6" s="136" t="s">
        <v>213</v>
      </c>
    </row>
    <row r="7" ht="14.25">
      <c r="G7" s="14"/>
    </row>
    <row r="8" spans="2:6" ht="14.25">
      <c r="B8" s="151"/>
      <c r="C8" s="382" t="s">
        <v>116</v>
      </c>
      <c r="D8" s="383"/>
      <c r="E8" s="384" t="s">
        <v>61</v>
      </c>
      <c r="F8" s="385"/>
    </row>
    <row r="9" spans="2:6" ht="33.75">
      <c r="B9" s="125"/>
      <c r="C9" s="126" t="s">
        <v>118</v>
      </c>
      <c r="D9" s="127" t="s">
        <v>117</v>
      </c>
      <c r="E9" s="128" t="s">
        <v>118</v>
      </c>
      <c r="F9" s="163" t="s">
        <v>119</v>
      </c>
    </row>
    <row r="10" spans="2:6" ht="14.25">
      <c r="B10" s="193" t="s">
        <v>104</v>
      </c>
      <c r="C10" s="122">
        <v>10080</v>
      </c>
      <c r="D10" s="123">
        <v>100</v>
      </c>
      <c r="E10" s="124">
        <v>1395380</v>
      </c>
      <c r="F10" s="164">
        <v>105.00026336977871</v>
      </c>
    </row>
    <row r="11" spans="2:6" ht="14.25">
      <c r="B11" s="194" t="s">
        <v>120</v>
      </c>
      <c r="C11" s="95">
        <v>4980</v>
      </c>
      <c r="D11" s="101">
        <v>49.404761904761905</v>
      </c>
      <c r="E11" s="96">
        <v>144630</v>
      </c>
      <c r="F11" s="164">
        <v>10.88319174072374</v>
      </c>
    </row>
    <row r="12" spans="2:6" ht="14.25">
      <c r="B12" s="195" t="s">
        <v>122</v>
      </c>
      <c r="C12" s="97">
        <v>140</v>
      </c>
      <c r="D12" s="102">
        <v>1.3888888888888888</v>
      </c>
      <c r="E12" s="98">
        <v>8590</v>
      </c>
      <c r="F12" s="165">
        <v>0.6463846854236115</v>
      </c>
    </row>
    <row r="13" spans="2:6" ht="14.25">
      <c r="B13" s="195" t="s">
        <v>123</v>
      </c>
      <c r="C13" s="97">
        <v>4870</v>
      </c>
      <c r="D13" s="102">
        <v>48.31349206349206</v>
      </c>
      <c r="E13" s="98">
        <v>1045660</v>
      </c>
      <c r="F13" s="165">
        <v>78.68435508266049</v>
      </c>
    </row>
    <row r="14" spans="2:6" ht="14.25">
      <c r="B14" s="195" t="s">
        <v>121</v>
      </c>
      <c r="C14" s="97">
        <v>750</v>
      </c>
      <c r="D14" s="102">
        <v>7.440476190476191</v>
      </c>
      <c r="E14" s="98">
        <v>144460</v>
      </c>
      <c r="F14" s="165">
        <v>10.870399494330025</v>
      </c>
    </row>
    <row r="15" spans="2:6" ht="14.25">
      <c r="B15" s="196" t="s">
        <v>191</v>
      </c>
      <c r="C15" s="99">
        <v>940</v>
      </c>
      <c r="D15" s="103">
        <v>9.325396825396826</v>
      </c>
      <c r="E15" s="100">
        <v>52040</v>
      </c>
      <c r="F15" s="166">
        <v>3.915932366640831</v>
      </c>
    </row>
    <row r="16" spans="2:4" ht="14.25">
      <c r="B16" s="42"/>
      <c r="C16" s="42"/>
      <c r="D16" s="42"/>
    </row>
    <row r="17" spans="2:5" ht="14.25">
      <c r="B17" s="42" t="s">
        <v>66</v>
      </c>
      <c r="D17" s="14"/>
      <c r="E17" s="14"/>
    </row>
    <row r="18" ht="14.25">
      <c r="E18" s="14"/>
    </row>
  </sheetData>
  <sheetProtection/>
  <mergeCells count="2">
    <mergeCell ref="C8:D8"/>
    <mergeCell ref="E8:F8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O19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0.9921875" style="26" customWidth="1"/>
    <col min="2" max="2" width="16.57421875" style="26" customWidth="1"/>
    <col min="3" max="11" width="13.140625" style="26" customWidth="1"/>
    <col min="12" max="12" width="13.140625" style="19" customWidth="1"/>
    <col min="13" max="16" width="13.140625" style="26" customWidth="1"/>
    <col min="17" max="16384" width="9.140625" style="26" customWidth="1"/>
  </cols>
  <sheetData>
    <row r="4" ht="12.75">
      <c r="B4" s="41" t="s">
        <v>211</v>
      </c>
    </row>
    <row r="5" spans="3:8" ht="11.25" hidden="1">
      <c r="C5" s="26" t="s">
        <v>69</v>
      </c>
      <c r="D5" s="26" t="s">
        <v>70</v>
      </c>
      <c r="E5" s="26" t="s">
        <v>71</v>
      </c>
      <c r="F5" s="26" t="s">
        <v>72</v>
      </c>
      <c r="G5" s="26" t="s">
        <v>73</v>
      </c>
      <c r="H5" s="26" t="s">
        <v>74</v>
      </c>
    </row>
    <row r="7" spans="2:15" ht="11.25" customHeight="1">
      <c r="B7" s="115"/>
      <c r="C7" s="386" t="s">
        <v>0</v>
      </c>
      <c r="D7" s="386" t="s">
        <v>75</v>
      </c>
      <c r="E7" s="388" t="s">
        <v>124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2:15" ht="45">
      <c r="B8" s="176"/>
      <c r="C8" s="387"/>
      <c r="D8" s="387"/>
      <c r="E8" s="114" t="s">
        <v>125</v>
      </c>
      <c r="F8" s="114" t="s">
        <v>126</v>
      </c>
      <c r="G8" s="114" t="s">
        <v>127</v>
      </c>
      <c r="H8" s="114" t="s">
        <v>128</v>
      </c>
      <c r="I8" s="114" t="s">
        <v>129</v>
      </c>
      <c r="J8" s="114" t="s">
        <v>130</v>
      </c>
      <c r="K8" s="114" t="s">
        <v>131</v>
      </c>
      <c r="L8" s="114" t="s">
        <v>132</v>
      </c>
      <c r="M8" s="114" t="s">
        <v>133</v>
      </c>
      <c r="N8" s="175" t="s">
        <v>164</v>
      </c>
      <c r="O8" s="175" t="s">
        <v>134</v>
      </c>
    </row>
    <row r="9" spans="2:15" ht="12.75">
      <c r="B9" s="152" t="s">
        <v>0</v>
      </c>
      <c r="C9" s="311">
        <v>22860</v>
      </c>
      <c r="D9" s="311">
        <v>3440</v>
      </c>
      <c r="E9" s="311">
        <v>610</v>
      </c>
      <c r="F9" s="311">
        <v>250</v>
      </c>
      <c r="G9" s="311">
        <v>300</v>
      </c>
      <c r="H9" s="311">
        <v>170</v>
      </c>
      <c r="I9" s="311">
        <v>210</v>
      </c>
      <c r="J9" s="311">
        <v>70</v>
      </c>
      <c r="K9" s="311">
        <v>1980</v>
      </c>
      <c r="L9" s="311">
        <v>1390</v>
      </c>
      <c r="M9" s="311">
        <v>980</v>
      </c>
      <c r="N9" s="240">
        <v>550</v>
      </c>
      <c r="O9" s="240">
        <v>80</v>
      </c>
    </row>
    <row r="10" spans="2:15" ht="12.75">
      <c r="B10" s="181" t="s">
        <v>166</v>
      </c>
      <c r="C10" s="320">
        <v>70</v>
      </c>
      <c r="D10" s="320">
        <v>10</v>
      </c>
      <c r="E10" s="320">
        <v>0</v>
      </c>
      <c r="F10" s="320">
        <v>0</v>
      </c>
      <c r="G10" s="320">
        <v>0</v>
      </c>
      <c r="H10" s="320">
        <v>0</v>
      </c>
      <c r="I10" s="320">
        <v>0</v>
      </c>
      <c r="J10" s="320">
        <v>0</v>
      </c>
      <c r="K10" s="320">
        <v>0</v>
      </c>
      <c r="L10" s="320">
        <v>0</v>
      </c>
      <c r="M10" s="320">
        <v>0</v>
      </c>
      <c r="N10" s="321">
        <v>0</v>
      </c>
      <c r="O10" s="321">
        <v>0</v>
      </c>
    </row>
    <row r="11" spans="2:15" ht="12.75">
      <c r="B11" s="182" t="s">
        <v>167</v>
      </c>
      <c r="C11" s="322">
        <v>3030</v>
      </c>
      <c r="D11" s="322">
        <v>580</v>
      </c>
      <c r="E11" s="322">
        <v>90</v>
      </c>
      <c r="F11" s="322">
        <v>20</v>
      </c>
      <c r="G11" s="322">
        <v>30</v>
      </c>
      <c r="H11" s="322">
        <v>30</v>
      </c>
      <c r="I11" s="322">
        <v>20</v>
      </c>
      <c r="J11" s="322">
        <v>10</v>
      </c>
      <c r="K11" s="322">
        <v>400</v>
      </c>
      <c r="L11" s="322">
        <v>310</v>
      </c>
      <c r="M11" s="322">
        <v>150</v>
      </c>
      <c r="N11" s="323">
        <v>50</v>
      </c>
      <c r="O11" s="323">
        <v>20</v>
      </c>
    </row>
    <row r="12" spans="2:15" ht="12.75">
      <c r="B12" s="182" t="s">
        <v>168</v>
      </c>
      <c r="C12" s="322">
        <v>4400</v>
      </c>
      <c r="D12" s="322">
        <v>560</v>
      </c>
      <c r="E12" s="322">
        <v>130</v>
      </c>
      <c r="F12" s="322">
        <v>60</v>
      </c>
      <c r="G12" s="322">
        <v>40</v>
      </c>
      <c r="H12" s="322">
        <v>40</v>
      </c>
      <c r="I12" s="322">
        <v>50</v>
      </c>
      <c r="J12" s="322">
        <v>20</v>
      </c>
      <c r="K12" s="322">
        <v>280</v>
      </c>
      <c r="L12" s="322">
        <v>200</v>
      </c>
      <c r="M12" s="322">
        <v>140</v>
      </c>
      <c r="N12" s="323">
        <v>100</v>
      </c>
      <c r="O12" s="323">
        <v>10</v>
      </c>
    </row>
    <row r="13" spans="2:15" ht="12.75">
      <c r="B13" s="182" t="s">
        <v>169</v>
      </c>
      <c r="C13" s="322">
        <v>1750</v>
      </c>
      <c r="D13" s="322">
        <v>250</v>
      </c>
      <c r="E13" s="322">
        <v>70</v>
      </c>
      <c r="F13" s="322">
        <v>10</v>
      </c>
      <c r="G13" s="322">
        <v>10</v>
      </c>
      <c r="H13" s="322">
        <v>10</v>
      </c>
      <c r="I13" s="322">
        <v>10</v>
      </c>
      <c r="J13" s="322">
        <v>10</v>
      </c>
      <c r="K13" s="322">
        <v>120</v>
      </c>
      <c r="L13" s="322">
        <v>80</v>
      </c>
      <c r="M13" s="322">
        <v>70</v>
      </c>
      <c r="N13" s="323">
        <v>30</v>
      </c>
      <c r="O13" s="323">
        <v>10</v>
      </c>
    </row>
    <row r="14" spans="2:15" ht="12.75">
      <c r="B14" s="183" t="s">
        <v>170</v>
      </c>
      <c r="C14" s="324">
        <v>3910</v>
      </c>
      <c r="D14" s="324">
        <v>630</v>
      </c>
      <c r="E14" s="324">
        <v>120</v>
      </c>
      <c r="F14" s="324">
        <v>50</v>
      </c>
      <c r="G14" s="324">
        <v>40</v>
      </c>
      <c r="H14" s="324">
        <v>30</v>
      </c>
      <c r="I14" s="324">
        <v>40</v>
      </c>
      <c r="J14" s="324">
        <v>10</v>
      </c>
      <c r="K14" s="324">
        <v>360</v>
      </c>
      <c r="L14" s="324">
        <v>260</v>
      </c>
      <c r="M14" s="324">
        <v>180</v>
      </c>
      <c r="N14" s="325">
        <v>100</v>
      </c>
      <c r="O14" s="325">
        <v>20</v>
      </c>
    </row>
    <row r="15" spans="2:15" ht="12.75">
      <c r="B15" s="183" t="s">
        <v>171</v>
      </c>
      <c r="C15" s="324">
        <v>5590</v>
      </c>
      <c r="D15" s="324">
        <v>700</v>
      </c>
      <c r="E15" s="324">
        <v>100</v>
      </c>
      <c r="F15" s="324">
        <v>40</v>
      </c>
      <c r="G15" s="324">
        <v>100</v>
      </c>
      <c r="H15" s="324">
        <v>30</v>
      </c>
      <c r="I15" s="324">
        <v>30</v>
      </c>
      <c r="J15" s="324">
        <v>10</v>
      </c>
      <c r="K15" s="324">
        <v>430</v>
      </c>
      <c r="L15" s="324">
        <v>310</v>
      </c>
      <c r="M15" s="324">
        <v>200</v>
      </c>
      <c r="N15" s="325">
        <v>90</v>
      </c>
      <c r="O15" s="325">
        <v>10</v>
      </c>
    </row>
    <row r="16" spans="2:15" ht="12.75">
      <c r="B16" s="183" t="s">
        <v>172</v>
      </c>
      <c r="C16" s="324">
        <v>2570</v>
      </c>
      <c r="D16" s="324">
        <v>470</v>
      </c>
      <c r="E16" s="324">
        <v>60</v>
      </c>
      <c r="F16" s="324">
        <v>40</v>
      </c>
      <c r="G16" s="324">
        <v>50</v>
      </c>
      <c r="H16" s="324">
        <v>20</v>
      </c>
      <c r="I16" s="324">
        <v>30</v>
      </c>
      <c r="J16" s="324">
        <v>0</v>
      </c>
      <c r="K16" s="324">
        <v>250</v>
      </c>
      <c r="L16" s="324">
        <v>150</v>
      </c>
      <c r="M16" s="324">
        <v>150</v>
      </c>
      <c r="N16" s="325">
        <v>120</v>
      </c>
      <c r="O16" s="325">
        <v>10</v>
      </c>
    </row>
    <row r="17" spans="2:15" ht="12.75">
      <c r="B17" s="184" t="s">
        <v>173</v>
      </c>
      <c r="C17" s="326">
        <v>1550</v>
      </c>
      <c r="D17" s="326">
        <v>250</v>
      </c>
      <c r="E17" s="326">
        <v>40</v>
      </c>
      <c r="F17" s="326">
        <v>30</v>
      </c>
      <c r="G17" s="326">
        <v>20</v>
      </c>
      <c r="H17" s="326">
        <v>10</v>
      </c>
      <c r="I17" s="326">
        <v>20</v>
      </c>
      <c r="J17" s="326">
        <v>0</v>
      </c>
      <c r="K17" s="326">
        <v>150</v>
      </c>
      <c r="L17" s="326">
        <v>90</v>
      </c>
      <c r="M17" s="326">
        <v>100</v>
      </c>
      <c r="N17" s="327">
        <v>50</v>
      </c>
      <c r="O17" s="327">
        <v>0</v>
      </c>
    </row>
    <row r="19" spans="2:4" ht="11.25">
      <c r="B19" s="47" t="s">
        <v>204</v>
      </c>
      <c r="D19" s="229"/>
    </row>
  </sheetData>
  <sheetProtection/>
  <mergeCells count="3">
    <mergeCell ref="C7:C8"/>
    <mergeCell ref="D7:D8"/>
    <mergeCell ref="E7:O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M18"/>
  <sheetViews>
    <sheetView showGridLines="0" zoomScalePageLayoutView="0" workbookViewId="0" topLeftCell="A1">
      <selection activeCell="P31" sqref="P31"/>
    </sheetView>
  </sheetViews>
  <sheetFormatPr defaultColWidth="9.140625" defaultRowHeight="12.75"/>
  <cols>
    <col min="1" max="1" width="9.140625" style="76" customWidth="1"/>
    <col min="2" max="2" width="10.28125" style="76" customWidth="1"/>
    <col min="3" max="3" width="22.8515625" style="76" customWidth="1"/>
    <col min="4" max="4" width="21.7109375" style="76" customWidth="1"/>
    <col min="5" max="16384" width="9.140625" style="76" customWidth="1"/>
  </cols>
  <sheetData>
    <row r="2" ht="15">
      <c r="B2" s="331" t="s">
        <v>212</v>
      </c>
    </row>
    <row r="3" ht="15">
      <c r="B3" s="75"/>
    </row>
    <row r="4" ht="15">
      <c r="B4" s="75"/>
    </row>
    <row r="5" spans="2:4" ht="15">
      <c r="B5" s="390" t="s">
        <v>76</v>
      </c>
      <c r="C5" s="390" t="s">
        <v>77</v>
      </c>
      <c r="D5" s="129" t="s">
        <v>135</v>
      </c>
    </row>
    <row r="6" spans="2:13" ht="15">
      <c r="B6" s="391"/>
      <c r="C6" s="391"/>
      <c r="D6" s="130" t="s">
        <v>114</v>
      </c>
      <c r="K6"/>
      <c r="M6"/>
    </row>
    <row r="7" spans="2:13" ht="15">
      <c r="B7" s="116" t="s">
        <v>206</v>
      </c>
      <c r="C7" s="328">
        <v>490</v>
      </c>
      <c r="D7" s="328">
        <v>170570</v>
      </c>
      <c r="J7"/>
      <c r="K7"/>
      <c r="M7"/>
    </row>
    <row r="8" spans="2:13" ht="15">
      <c r="B8" s="117">
        <v>2005</v>
      </c>
      <c r="C8" s="329">
        <v>580</v>
      </c>
      <c r="D8" s="329">
        <v>194050</v>
      </c>
      <c r="J8"/>
      <c r="K8"/>
      <c r="M8"/>
    </row>
    <row r="9" spans="2:13" ht="15">
      <c r="B9" s="117">
        <v>2007</v>
      </c>
      <c r="C9" s="329">
        <v>740</v>
      </c>
      <c r="D9" s="329">
        <v>216150</v>
      </c>
      <c r="J9"/>
      <c r="K9"/>
      <c r="M9"/>
    </row>
    <row r="10" spans="2:4" ht="15">
      <c r="B10" s="118">
        <v>2010</v>
      </c>
      <c r="C10" s="330">
        <v>1520</v>
      </c>
      <c r="D10" s="330">
        <v>302430</v>
      </c>
    </row>
    <row r="11" ht="15">
      <c r="B11" s="59" t="s">
        <v>209</v>
      </c>
    </row>
    <row r="13" spans="2:9" ht="15">
      <c r="B13" s="25" t="s">
        <v>205</v>
      </c>
      <c r="C13"/>
      <c r="D13"/>
      <c r="F13"/>
      <c r="I13"/>
    </row>
    <row r="14" spans="3:9" ht="15">
      <c r="C14"/>
      <c r="D14" s="192">
        <f>D10/'Tab 1 key ind.'!D6*100</f>
        <v>8.681785560499497</v>
      </c>
      <c r="E14"/>
      <c r="F14"/>
      <c r="I14"/>
    </row>
    <row r="15" spans="3:9" ht="15">
      <c r="C15"/>
      <c r="D15"/>
      <c r="E15"/>
      <c r="F15"/>
      <c r="I15"/>
    </row>
    <row r="16" spans="3:9" ht="15">
      <c r="C16"/>
      <c r="D16"/>
      <c r="E16"/>
      <c r="F16"/>
      <c r="I16"/>
    </row>
    <row r="17" spans="3:9" ht="15">
      <c r="C17"/>
      <c r="D17"/>
      <c r="E17"/>
      <c r="F17"/>
      <c r="I17"/>
    </row>
    <row r="18" ht="15">
      <c r="C18"/>
    </row>
  </sheetData>
  <sheetProtection/>
  <mergeCells count="2">
    <mergeCell ref="C5:C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PageLayoutView="0" workbookViewId="0" topLeftCell="A1">
      <selection activeCell="C55" sqref="C55"/>
    </sheetView>
  </sheetViews>
  <sheetFormatPr defaultColWidth="9.140625" defaultRowHeight="12.75"/>
  <cols>
    <col min="1" max="1" width="9.140625" style="167" customWidth="1"/>
    <col min="2" max="2" width="14.00390625" style="167" customWidth="1"/>
    <col min="3" max="3" width="58.7109375" style="167" customWidth="1"/>
    <col min="4" max="5" width="12.7109375" style="167" customWidth="1"/>
    <col min="6" max="6" width="10.57421875" style="167" customWidth="1"/>
    <col min="7" max="16384" width="9.140625" style="167" customWidth="1"/>
  </cols>
  <sheetData>
    <row r="1" spans="2:12" ht="31.5" customHeight="1">
      <c r="B1" s="17" t="s">
        <v>193</v>
      </c>
      <c r="I1" s="84" t="s">
        <v>152</v>
      </c>
      <c r="J1"/>
      <c r="K1"/>
      <c r="L1"/>
    </row>
    <row r="2" spans="2:12" ht="37.5" customHeight="1">
      <c r="B2" s="341"/>
      <c r="C2" s="342"/>
      <c r="D2" s="228" t="s">
        <v>206</v>
      </c>
      <c r="E2" s="168">
        <v>2010</v>
      </c>
      <c r="F2" s="169" t="s">
        <v>189</v>
      </c>
      <c r="I2"/>
      <c r="J2"/>
      <c r="K2"/>
      <c r="L2"/>
    </row>
    <row r="3" spans="2:6" ht="12.75">
      <c r="B3" s="338" t="s">
        <v>15</v>
      </c>
      <c r="C3" s="199" t="s">
        <v>165</v>
      </c>
      <c r="D3" s="239">
        <v>23840</v>
      </c>
      <c r="E3" s="240">
        <v>22860</v>
      </c>
      <c r="F3" s="235">
        <f>(E3-D3)/D3*100</f>
        <v>-4.110738255033557</v>
      </c>
    </row>
    <row r="4" spans="2:6" ht="12.75">
      <c r="B4" s="339"/>
      <c r="C4" s="198" t="s">
        <v>166</v>
      </c>
      <c r="D4" s="241">
        <v>60</v>
      </c>
      <c r="E4" s="242">
        <v>70</v>
      </c>
      <c r="F4" s="236">
        <f aca="true" t="shared" si="0" ref="F4:F47">(E4-D4)/D4*100</f>
        <v>16.666666666666664</v>
      </c>
    </row>
    <row r="5" spans="2:6" ht="12.75">
      <c r="B5" s="339"/>
      <c r="C5" s="198" t="s">
        <v>167</v>
      </c>
      <c r="D5" s="241">
        <v>3310</v>
      </c>
      <c r="E5" s="242">
        <v>3030</v>
      </c>
      <c r="F5" s="236">
        <f t="shared" si="0"/>
        <v>-8.459214501510575</v>
      </c>
    </row>
    <row r="6" spans="2:6" ht="12.75">
      <c r="B6" s="339"/>
      <c r="C6" s="198" t="s">
        <v>168</v>
      </c>
      <c r="D6" s="241">
        <v>4440</v>
      </c>
      <c r="E6" s="242">
        <v>4400</v>
      </c>
      <c r="F6" s="236">
        <f t="shared" si="0"/>
        <v>-0.9009009009009009</v>
      </c>
    </row>
    <row r="7" spans="2:6" ht="12.75">
      <c r="B7" s="339"/>
      <c r="C7" s="170" t="s">
        <v>169</v>
      </c>
      <c r="D7" s="243">
        <v>1930</v>
      </c>
      <c r="E7" s="244">
        <v>1750</v>
      </c>
      <c r="F7" s="237">
        <f t="shared" si="0"/>
        <v>-9.32642487046632</v>
      </c>
    </row>
    <row r="8" spans="2:6" ht="12.75">
      <c r="B8" s="339"/>
      <c r="C8" s="170" t="s">
        <v>170</v>
      </c>
      <c r="D8" s="243">
        <v>4120</v>
      </c>
      <c r="E8" s="244">
        <v>3910</v>
      </c>
      <c r="F8" s="237">
        <f t="shared" si="0"/>
        <v>-5.097087378640777</v>
      </c>
    </row>
    <row r="9" spans="2:6" ht="12.75">
      <c r="B9" s="339"/>
      <c r="C9" s="170" t="s">
        <v>171</v>
      </c>
      <c r="D9" s="243">
        <v>5660</v>
      </c>
      <c r="E9" s="244">
        <v>5590</v>
      </c>
      <c r="F9" s="237">
        <f t="shared" si="0"/>
        <v>-1.2367491166077738</v>
      </c>
    </row>
    <row r="10" spans="2:6" ht="12.75">
      <c r="B10" s="339"/>
      <c r="C10" s="170" t="s">
        <v>172</v>
      </c>
      <c r="D10" s="243">
        <v>2710</v>
      </c>
      <c r="E10" s="244">
        <v>2570</v>
      </c>
      <c r="F10" s="237">
        <f t="shared" si="0"/>
        <v>-5.166051660516605</v>
      </c>
    </row>
    <row r="11" spans="2:6" ht="12.75">
      <c r="B11" s="340"/>
      <c r="C11" s="172" t="s">
        <v>173</v>
      </c>
      <c r="D11" s="245">
        <v>1620</v>
      </c>
      <c r="E11" s="246">
        <v>1550</v>
      </c>
      <c r="F11" s="238">
        <f t="shared" si="0"/>
        <v>-4.320987654320987</v>
      </c>
    </row>
    <row r="12" spans="2:6" ht="12.75">
      <c r="B12" s="338" t="s">
        <v>16</v>
      </c>
      <c r="C12" s="199" t="s">
        <v>165</v>
      </c>
      <c r="D12" s="239">
        <v>3602630</v>
      </c>
      <c r="E12" s="240">
        <v>3483500</v>
      </c>
      <c r="F12" s="235">
        <f t="shared" si="0"/>
        <v>-3.306750901424792</v>
      </c>
    </row>
    <row r="13" spans="2:6" ht="12.75">
      <c r="B13" s="339"/>
      <c r="C13" s="198" t="s">
        <v>166</v>
      </c>
      <c r="D13" s="241">
        <v>9470</v>
      </c>
      <c r="E13" s="242">
        <v>11100</v>
      </c>
      <c r="F13" s="236">
        <f t="shared" si="0"/>
        <v>17.212249208025344</v>
      </c>
    </row>
    <row r="14" spans="2:6" ht="12.75">
      <c r="B14" s="339"/>
      <c r="C14" s="198" t="s">
        <v>167</v>
      </c>
      <c r="D14" s="241">
        <v>564230</v>
      </c>
      <c r="E14" s="242">
        <v>554520</v>
      </c>
      <c r="F14" s="236">
        <f t="shared" si="0"/>
        <v>-1.7209294082200521</v>
      </c>
    </row>
    <row r="15" spans="2:6" ht="12.75">
      <c r="B15" s="339"/>
      <c r="C15" s="198" t="s">
        <v>168</v>
      </c>
      <c r="D15" s="241">
        <v>779800</v>
      </c>
      <c r="E15" s="242">
        <v>732170</v>
      </c>
      <c r="F15" s="236">
        <f t="shared" si="0"/>
        <v>-6.107976404206206</v>
      </c>
    </row>
    <row r="16" spans="2:6" ht="12.75">
      <c r="B16" s="339"/>
      <c r="C16" s="170" t="s">
        <v>169</v>
      </c>
      <c r="D16" s="241">
        <v>326120</v>
      </c>
      <c r="E16" s="242">
        <v>318850</v>
      </c>
      <c r="F16" s="236">
        <f t="shared" si="0"/>
        <v>-2.229240770268613</v>
      </c>
    </row>
    <row r="17" spans="2:6" ht="12.75">
      <c r="B17" s="339"/>
      <c r="C17" s="170" t="s">
        <v>170</v>
      </c>
      <c r="D17" s="241">
        <v>566800</v>
      </c>
      <c r="E17" s="242">
        <v>559120</v>
      </c>
      <c r="F17" s="236">
        <f t="shared" si="0"/>
        <v>-1.3549752999294284</v>
      </c>
    </row>
    <row r="18" spans="2:6" ht="12.75">
      <c r="B18" s="339"/>
      <c r="C18" s="170" t="s">
        <v>171</v>
      </c>
      <c r="D18" s="241">
        <v>733010</v>
      </c>
      <c r="E18" s="242">
        <v>714590</v>
      </c>
      <c r="F18" s="236">
        <f t="shared" si="0"/>
        <v>-2.5129261538041776</v>
      </c>
    </row>
    <row r="19" spans="2:6" ht="12.75">
      <c r="B19" s="339"/>
      <c r="C19" s="170" t="s">
        <v>172</v>
      </c>
      <c r="D19" s="243">
        <v>405030</v>
      </c>
      <c r="E19" s="244">
        <v>384990</v>
      </c>
      <c r="F19" s="237">
        <f t="shared" si="0"/>
        <v>-4.947781645804015</v>
      </c>
    </row>
    <row r="20" spans="2:6" ht="12.75">
      <c r="B20" s="340"/>
      <c r="C20" s="172" t="s">
        <v>173</v>
      </c>
      <c r="D20" s="245">
        <v>218170</v>
      </c>
      <c r="E20" s="246">
        <v>208150</v>
      </c>
      <c r="F20" s="238">
        <f t="shared" si="0"/>
        <v>-4.59274877389192</v>
      </c>
    </row>
    <row r="21" spans="2:6" ht="12.75">
      <c r="B21" s="338" t="s">
        <v>17</v>
      </c>
      <c r="C21" s="199" t="s">
        <v>165</v>
      </c>
      <c r="D21" s="239">
        <v>2260080</v>
      </c>
      <c r="E21" s="240">
        <v>1722460</v>
      </c>
      <c r="F21" s="235">
        <f t="shared" si="0"/>
        <v>-23.787653534388163</v>
      </c>
    </row>
    <row r="22" spans="2:6" ht="12.75">
      <c r="B22" s="339"/>
      <c r="C22" s="198" t="s">
        <v>166</v>
      </c>
      <c r="D22" s="241">
        <v>15370</v>
      </c>
      <c r="E22" s="242">
        <v>11770</v>
      </c>
      <c r="F22" s="236">
        <f t="shared" si="0"/>
        <v>-23.42225113858165</v>
      </c>
    </row>
    <row r="23" spans="2:6" ht="12.75">
      <c r="B23" s="339"/>
      <c r="C23" s="198" t="s">
        <v>167</v>
      </c>
      <c r="D23" s="241">
        <v>274590</v>
      </c>
      <c r="E23" s="242">
        <v>233510</v>
      </c>
      <c r="F23" s="236">
        <f t="shared" si="0"/>
        <v>-14.960486543574056</v>
      </c>
    </row>
    <row r="24" spans="2:6" ht="12.75">
      <c r="B24" s="339"/>
      <c r="C24" s="198" t="s">
        <v>168</v>
      </c>
      <c r="D24" s="241">
        <v>526060</v>
      </c>
      <c r="E24" s="242">
        <v>422320</v>
      </c>
      <c r="F24" s="236">
        <f t="shared" si="0"/>
        <v>-19.720184009428582</v>
      </c>
    </row>
    <row r="25" spans="2:6" ht="12.75">
      <c r="B25" s="339"/>
      <c r="C25" s="170" t="s">
        <v>169</v>
      </c>
      <c r="D25" s="241">
        <v>145040</v>
      </c>
      <c r="E25" s="242">
        <v>85480</v>
      </c>
      <c r="F25" s="236">
        <f t="shared" si="0"/>
        <v>-41.06453392167678</v>
      </c>
    </row>
    <row r="26" spans="2:6" ht="12.75">
      <c r="B26" s="339"/>
      <c r="C26" s="170" t="s">
        <v>170</v>
      </c>
      <c r="D26" s="243">
        <v>395620</v>
      </c>
      <c r="E26" s="244">
        <v>324820</v>
      </c>
      <c r="F26" s="237">
        <f t="shared" si="0"/>
        <v>-17.89596077043628</v>
      </c>
    </row>
    <row r="27" spans="2:6" ht="12.75">
      <c r="B27" s="339"/>
      <c r="C27" s="170" t="s">
        <v>171</v>
      </c>
      <c r="D27" s="243">
        <v>529350</v>
      </c>
      <c r="E27" s="244">
        <v>379300</v>
      </c>
      <c r="F27" s="237">
        <f t="shared" si="0"/>
        <v>-28.346084821006894</v>
      </c>
    </row>
    <row r="28" spans="2:6" ht="12.75">
      <c r="B28" s="339"/>
      <c r="C28" s="170" t="s">
        <v>172</v>
      </c>
      <c r="D28" s="243">
        <v>241740</v>
      </c>
      <c r="E28" s="244">
        <v>167150</v>
      </c>
      <c r="F28" s="237">
        <f t="shared" si="0"/>
        <v>-30.855464548688673</v>
      </c>
    </row>
    <row r="29" spans="2:6" ht="12.75">
      <c r="B29" s="340"/>
      <c r="C29" s="172" t="s">
        <v>173</v>
      </c>
      <c r="D29" s="245">
        <v>132320</v>
      </c>
      <c r="E29" s="246">
        <v>98100</v>
      </c>
      <c r="F29" s="238">
        <f t="shared" si="0"/>
        <v>-25.861547762998793</v>
      </c>
    </row>
    <row r="30" spans="2:6" ht="12.75">
      <c r="B30" s="338" t="s">
        <v>18</v>
      </c>
      <c r="C30" s="199" t="s">
        <v>165</v>
      </c>
      <c r="D30" s="239">
        <v>164950</v>
      </c>
      <c r="E30" s="240">
        <v>132730</v>
      </c>
      <c r="F30" s="235">
        <f t="shared" si="0"/>
        <v>-19.533191876326157</v>
      </c>
    </row>
    <row r="31" spans="2:6" ht="12.75">
      <c r="B31" s="339"/>
      <c r="C31" s="198" t="s">
        <v>166</v>
      </c>
      <c r="D31" s="241">
        <v>1610</v>
      </c>
      <c r="E31" s="242">
        <v>350</v>
      </c>
      <c r="F31" s="236">
        <f t="shared" si="0"/>
        <v>-78.26086956521739</v>
      </c>
    </row>
    <row r="32" spans="2:6" ht="12.75">
      <c r="B32" s="339"/>
      <c r="C32" s="198" t="s">
        <v>167</v>
      </c>
      <c r="D32" s="241">
        <v>21320</v>
      </c>
      <c r="E32" s="242">
        <v>18560</v>
      </c>
      <c r="F32" s="236">
        <f t="shared" si="0"/>
        <v>-12.94559099437148</v>
      </c>
    </row>
    <row r="33" spans="2:6" ht="12.75">
      <c r="B33" s="339"/>
      <c r="C33" s="198" t="s">
        <v>168</v>
      </c>
      <c r="D33" s="241">
        <v>30750</v>
      </c>
      <c r="E33" s="242">
        <v>24060</v>
      </c>
      <c r="F33" s="236">
        <f t="shared" si="0"/>
        <v>-21.75609756097561</v>
      </c>
    </row>
    <row r="34" spans="2:6" ht="12.75">
      <c r="B34" s="339"/>
      <c r="C34" s="170" t="s">
        <v>169</v>
      </c>
      <c r="D34" s="241">
        <v>10270</v>
      </c>
      <c r="E34" s="242">
        <v>8430</v>
      </c>
      <c r="F34" s="236">
        <f t="shared" si="0"/>
        <v>-17.91626095423564</v>
      </c>
    </row>
    <row r="35" spans="2:6" ht="12.75">
      <c r="B35" s="339"/>
      <c r="C35" s="170" t="s">
        <v>170</v>
      </c>
      <c r="D35" s="243">
        <v>27660</v>
      </c>
      <c r="E35" s="244">
        <v>23740</v>
      </c>
      <c r="F35" s="237">
        <f t="shared" si="0"/>
        <v>-14.172089660159074</v>
      </c>
    </row>
    <row r="36" spans="2:6" ht="12.75">
      <c r="B36" s="339"/>
      <c r="C36" s="170" t="s">
        <v>171</v>
      </c>
      <c r="D36" s="243">
        <v>41170</v>
      </c>
      <c r="E36" s="244">
        <v>33260</v>
      </c>
      <c r="F36" s="237">
        <f t="shared" si="0"/>
        <v>-19.213019188729657</v>
      </c>
    </row>
    <row r="37" spans="2:6" ht="12.75">
      <c r="B37" s="339"/>
      <c r="C37" s="170" t="s">
        <v>172</v>
      </c>
      <c r="D37" s="243">
        <v>21550</v>
      </c>
      <c r="E37" s="244">
        <v>15710</v>
      </c>
      <c r="F37" s="237">
        <f t="shared" si="0"/>
        <v>-27.099767981438518</v>
      </c>
    </row>
    <row r="38" spans="2:6" ht="12.75">
      <c r="B38" s="340"/>
      <c r="C38" s="172" t="s">
        <v>173</v>
      </c>
      <c r="D38" s="245">
        <v>10620</v>
      </c>
      <c r="E38" s="246">
        <v>8620</v>
      </c>
      <c r="F38" s="238">
        <f t="shared" si="0"/>
        <v>-18.832391713747647</v>
      </c>
    </row>
    <row r="39" spans="2:6" ht="12.75">
      <c r="B39" s="338" t="s">
        <v>19</v>
      </c>
      <c r="C39" s="199" t="s">
        <v>165</v>
      </c>
      <c r="D39" s="239">
        <v>151.1170302013423</v>
      </c>
      <c r="E39" s="240">
        <v>152.3840769903762</v>
      </c>
      <c r="F39" s="235">
        <f t="shared" si="0"/>
        <v>0.8384540030635528</v>
      </c>
    </row>
    <row r="40" spans="2:6" ht="12.75">
      <c r="B40" s="339"/>
      <c r="C40" s="198" t="s">
        <v>166</v>
      </c>
      <c r="D40" s="241">
        <v>157.83333333333334</v>
      </c>
      <c r="E40" s="242">
        <v>158.57142857142858</v>
      </c>
      <c r="F40" s="236">
        <f t="shared" si="0"/>
        <v>0.46764217830743865</v>
      </c>
    </row>
    <row r="41" spans="2:6" ht="12.75">
      <c r="B41" s="339"/>
      <c r="C41" s="198" t="s">
        <v>167</v>
      </c>
      <c r="D41" s="241">
        <v>170.46223564954684</v>
      </c>
      <c r="E41" s="242">
        <v>183.009900990099</v>
      </c>
      <c r="F41" s="236">
        <f t="shared" si="0"/>
        <v>7.3609649038916105</v>
      </c>
    </row>
    <row r="42" spans="2:6" ht="12.75">
      <c r="B42" s="339"/>
      <c r="C42" s="198" t="s">
        <v>168</v>
      </c>
      <c r="D42" s="241">
        <v>175.63063063063063</v>
      </c>
      <c r="E42" s="242">
        <v>166.40227272727273</v>
      </c>
      <c r="F42" s="236">
        <f t="shared" si="0"/>
        <v>-5.254412553335354</v>
      </c>
    </row>
    <row r="43" spans="2:6" ht="12.75">
      <c r="B43" s="339"/>
      <c r="C43" s="170" t="s">
        <v>169</v>
      </c>
      <c r="D43" s="241">
        <v>168.9740932642487</v>
      </c>
      <c r="E43" s="242">
        <v>182.2</v>
      </c>
      <c r="F43" s="236">
        <f t="shared" si="0"/>
        <v>7.827180179075187</v>
      </c>
    </row>
    <row r="44" spans="2:6" ht="12.75">
      <c r="B44" s="339"/>
      <c r="C44" s="170" t="s">
        <v>170</v>
      </c>
      <c r="D44" s="241">
        <v>137.5728155339806</v>
      </c>
      <c r="E44" s="242">
        <v>142.99744245524298</v>
      </c>
      <c r="F44" s="236">
        <f t="shared" si="0"/>
        <v>3.9430950803812697</v>
      </c>
    </row>
    <row r="45" spans="2:6" ht="12.75">
      <c r="B45" s="339"/>
      <c r="C45" s="170" t="s">
        <v>171</v>
      </c>
      <c r="D45" s="241">
        <v>129.50706713780917</v>
      </c>
      <c r="E45" s="242">
        <v>127.83363148479428</v>
      </c>
      <c r="F45" s="236">
        <f t="shared" si="0"/>
        <v>-1.2921577872149477</v>
      </c>
    </row>
    <row r="46" spans="2:6" ht="12.75">
      <c r="B46" s="339"/>
      <c r="C46" s="170" t="s">
        <v>172</v>
      </c>
      <c r="D46" s="241">
        <v>149.45756457564576</v>
      </c>
      <c r="E46" s="242">
        <v>149.80155642023345</v>
      </c>
      <c r="F46" s="236">
        <f t="shared" si="0"/>
        <v>0.2301602100665737</v>
      </c>
    </row>
    <row r="47" spans="2:6" ht="12.75">
      <c r="B47" s="340"/>
      <c r="C47" s="172" t="s">
        <v>173</v>
      </c>
      <c r="D47" s="245">
        <v>134.67283950617283</v>
      </c>
      <c r="E47" s="246">
        <v>134.29032258064515</v>
      </c>
      <c r="F47" s="238">
        <f t="shared" si="0"/>
        <v>-0.2840342023902666</v>
      </c>
    </row>
    <row r="48" spans="2:5" ht="11.25">
      <c r="B48" s="59" t="s">
        <v>209</v>
      </c>
      <c r="E48" s="173"/>
    </row>
    <row r="50" ht="11.25">
      <c r="B50" s="174" t="s">
        <v>194</v>
      </c>
    </row>
    <row r="51" ht="12.75" customHeight="1">
      <c r="B51" s="186"/>
    </row>
    <row r="52" ht="11.25">
      <c r="B52" s="186"/>
    </row>
    <row r="53" ht="11.25">
      <c r="B53" s="186"/>
    </row>
    <row r="54" ht="11.25" customHeight="1">
      <c r="B54" s="186"/>
    </row>
    <row r="55" ht="11.25">
      <c r="B55" s="186"/>
    </row>
    <row r="56" ht="11.25">
      <c r="B56" s="186"/>
    </row>
    <row r="57" ht="11.25">
      <c r="B57" s="186"/>
    </row>
    <row r="67" ht="12.75" customHeight="1"/>
    <row r="68" ht="12.75" customHeight="1"/>
    <row r="71" ht="11.25" customHeight="1"/>
    <row r="87" ht="12.75" customHeight="1"/>
  </sheetData>
  <sheetProtection/>
  <mergeCells count="6">
    <mergeCell ref="B39:B47"/>
    <mergeCell ref="B2:C2"/>
    <mergeCell ref="B30:B38"/>
    <mergeCell ref="B3:B11"/>
    <mergeCell ref="B12:B20"/>
    <mergeCell ref="B21:B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8"/>
  <sheetViews>
    <sheetView showGridLines="0" zoomScalePageLayoutView="0" workbookViewId="0" topLeftCell="A1">
      <selection activeCell="H33" sqref="H33"/>
    </sheetView>
  </sheetViews>
  <sheetFormatPr defaultColWidth="9.140625" defaultRowHeight="12.75"/>
  <cols>
    <col min="1" max="1" width="12.7109375" style="1" customWidth="1"/>
    <col min="2" max="2" width="10.28125" style="1" customWidth="1"/>
    <col min="3" max="3" width="10.140625" style="1" customWidth="1"/>
    <col min="4" max="4" width="10.57421875" style="1" customWidth="1"/>
    <col min="5" max="5" width="7.421875" style="1" customWidth="1"/>
    <col min="6" max="16384" width="9.140625" style="1" customWidth="1"/>
  </cols>
  <sheetData>
    <row r="2" spans="1:5" ht="11.25">
      <c r="A2" s="4"/>
      <c r="B2" s="4"/>
      <c r="C2" s="4"/>
      <c r="D2" s="4"/>
      <c r="E2" s="4"/>
    </row>
    <row r="3" spans="1:5" ht="12.75">
      <c r="A3" s="4"/>
      <c r="B3" s="74" t="s">
        <v>174</v>
      </c>
      <c r="C3" s="15"/>
      <c r="D3" s="4"/>
      <c r="E3" s="4"/>
    </row>
    <row r="4" spans="1:5" ht="11.25">
      <c r="A4" s="4"/>
      <c r="B4" s="4" t="s">
        <v>49</v>
      </c>
      <c r="D4" s="4"/>
      <c r="E4" s="4"/>
    </row>
    <row r="5" spans="1:5" ht="11.25">
      <c r="A5" s="4"/>
      <c r="B5" s="4"/>
      <c r="C5" s="4"/>
      <c r="D5" s="4"/>
      <c r="E5" s="4"/>
    </row>
    <row r="6" spans="1:5" ht="11.25">
      <c r="A6" s="4"/>
      <c r="B6" s="4"/>
      <c r="C6" s="4"/>
      <c r="D6" s="4"/>
      <c r="E6" s="4"/>
    </row>
    <row r="19" spans="3:4" ht="11.25">
      <c r="C19" s="11">
        <f>SUM(C38:C45)</f>
        <v>0.8070866141732285</v>
      </c>
      <c r="D19" s="12">
        <f>AVERAGE(D38:D45)</f>
        <v>49791.25</v>
      </c>
    </row>
    <row r="20" spans="2:4" ht="11.25">
      <c r="B20" s="5">
        <f>B45+B46</f>
        <v>6840</v>
      </c>
      <c r="D20" s="12"/>
    </row>
    <row r="21" ht="11.25">
      <c r="D21" s="11">
        <f>E46+E45</f>
        <v>0.9342672599397158</v>
      </c>
    </row>
    <row r="22" spans="2:4" ht="11.25">
      <c r="B22" s="1">
        <f>D36/B36</f>
        <v>152.3840769903762</v>
      </c>
      <c r="D22" s="1">
        <f>(D46+D45)/D36*100</f>
        <v>93.42672599397159</v>
      </c>
    </row>
    <row r="29" ht="11.25">
      <c r="B29" s="1" t="s">
        <v>153</v>
      </c>
    </row>
    <row r="33" spans="1:5" ht="11.25">
      <c r="A33" s="2"/>
      <c r="B33" s="343">
        <v>2010</v>
      </c>
      <c r="C33" s="343"/>
      <c r="D33" s="343"/>
      <c r="E33" s="343"/>
    </row>
    <row r="34" spans="1:5" ht="22.5">
      <c r="A34" s="3" t="s">
        <v>21</v>
      </c>
      <c r="B34" s="344" t="s">
        <v>22</v>
      </c>
      <c r="C34" s="344"/>
      <c r="D34" s="344" t="s">
        <v>1</v>
      </c>
      <c r="E34" s="344"/>
    </row>
    <row r="35" spans="1:5" ht="11.25">
      <c r="A35" s="247"/>
      <c r="B35" s="250" t="s">
        <v>23</v>
      </c>
      <c r="C35" s="250" t="s">
        <v>24</v>
      </c>
      <c r="D35" s="250" t="s">
        <v>25</v>
      </c>
      <c r="E35" s="250" t="s">
        <v>24</v>
      </c>
    </row>
    <row r="36" spans="1:5" ht="11.25">
      <c r="A36" s="2" t="s">
        <v>0</v>
      </c>
      <c r="B36" s="5">
        <v>22860</v>
      </c>
      <c r="C36" s="6">
        <f>+B36/$B$36</f>
        <v>1</v>
      </c>
      <c r="D36" s="5">
        <v>3483500</v>
      </c>
      <c r="E36" s="6">
        <f>+D36/$D$36</f>
        <v>1</v>
      </c>
    </row>
    <row r="37" spans="1:6" ht="22.5">
      <c r="A37" s="247"/>
      <c r="B37" s="248" t="s">
        <v>26</v>
      </c>
      <c r="C37" s="249" t="s">
        <v>27</v>
      </c>
      <c r="D37" s="248" t="s">
        <v>28</v>
      </c>
      <c r="E37" s="249" t="s">
        <v>29</v>
      </c>
      <c r="F37" s="7"/>
    </row>
    <row r="38" spans="1:5" ht="11.25">
      <c r="A38" s="2" t="s">
        <v>30</v>
      </c>
      <c r="B38" s="5">
        <v>290</v>
      </c>
      <c r="C38" s="6">
        <f aca="true" t="shared" si="0" ref="C38:C46">+B38/$B$36</f>
        <v>0.01268591426071741</v>
      </c>
      <c r="D38" s="5">
        <v>0</v>
      </c>
      <c r="E38" s="6">
        <f aca="true" t="shared" si="1" ref="E38:E46">+D38/$D$36</f>
        <v>0</v>
      </c>
    </row>
    <row r="39" spans="1:5" ht="11.25">
      <c r="A39" s="2" t="s">
        <v>40</v>
      </c>
      <c r="B39" s="5">
        <v>1980</v>
      </c>
      <c r="C39" s="6">
        <f t="shared" si="0"/>
        <v>0.08661417322834646</v>
      </c>
      <c r="D39" s="5">
        <v>1820</v>
      </c>
      <c r="E39" s="6">
        <f t="shared" si="1"/>
        <v>0.0005224630400459308</v>
      </c>
    </row>
    <row r="40" spans="1:5" ht="11.25">
      <c r="A40" s="2" t="s">
        <v>41</v>
      </c>
      <c r="B40" s="5">
        <v>1260</v>
      </c>
      <c r="C40" s="6">
        <f t="shared" si="0"/>
        <v>0.05511811023622047</v>
      </c>
      <c r="D40" s="5">
        <v>3990</v>
      </c>
      <c r="E40" s="6">
        <f t="shared" si="1"/>
        <v>0.001145399741639156</v>
      </c>
    </row>
    <row r="41" spans="1:5" ht="11.25">
      <c r="A41" s="2" t="s">
        <v>42</v>
      </c>
      <c r="B41" s="5">
        <v>4180</v>
      </c>
      <c r="C41" s="6">
        <f t="shared" si="0"/>
        <v>0.18285214348206474</v>
      </c>
      <c r="D41" s="5">
        <v>29390</v>
      </c>
      <c r="E41" s="6">
        <f t="shared" si="1"/>
        <v>0.00843691689392852</v>
      </c>
    </row>
    <row r="42" spans="1:5" ht="11.25">
      <c r="A42" s="2" t="s">
        <v>43</v>
      </c>
      <c r="B42" s="5">
        <v>3950</v>
      </c>
      <c r="C42" s="6">
        <f t="shared" si="0"/>
        <v>0.17279090113735784</v>
      </c>
      <c r="D42" s="5">
        <v>55590</v>
      </c>
      <c r="E42" s="6">
        <f t="shared" si="1"/>
        <v>0.015958088129754557</v>
      </c>
    </row>
    <row r="43" spans="1:5" ht="11.25">
      <c r="A43" s="2" t="s">
        <v>44</v>
      </c>
      <c r="B43" s="5">
        <v>2060</v>
      </c>
      <c r="C43" s="6">
        <f t="shared" si="0"/>
        <v>0.09011373578302712</v>
      </c>
      <c r="D43" s="5">
        <v>49780</v>
      </c>
      <c r="E43" s="6">
        <f t="shared" si="1"/>
        <v>0.014290225348069471</v>
      </c>
    </row>
    <row r="44" spans="1:5" ht="11.25">
      <c r="A44" s="2" t="s">
        <v>45</v>
      </c>
      <c r="B44" s="5">
        <v>2310</v>
      </c>
      <c r="C44" s="6">
        <f t="shared" si="0"/>
        <v>0.1010498687664042</v>
      </c>
      <c r="D44" s="5">
        <v>88400</v>
      </c>
      <c r="E44" s="6">
        <f t="shared" si="1"/>
        <v>0.025376776230802353</v>
      </c>
    </row>
    <row r="45" spans="1:5" ht="11.25">
      <c r="A45" s="2" t="s">
        <v>46</v>
      </c>
      <c r="B45" s="5">
        <v>2420</v>
      </c>
      <c r="C45" s="6">
        <f t="shared" si="0"/>
        <v>0.10586176727909011</v>
      </c>
      <c r="D45" s="5">
        <v>169360</v>
      </c>
      <c r="E45" s="8">
        <f t="shared" si="1"/>
        <v>0.04861776948471365</v>
      </c>
    </row>
    <row r="46" spans="1:5" ht="11.25">
      <c r="A46" s="2" t="s">
        <v>47</v>
      </c>
      <c r="B46" s="5">
        <v>4420</v>
      </c>
      <c r="C46" s="6">
        <f t="shared" si="0"/>
        <v>0.19335083114610674</v>
      </c>
      <c r="D46" s="5">
        <v>3085160</v>
      </c>
      <c r="E46" s="6">
        <f t="shared" si="1"/>
        <v>0.8856494904550022</v>
      </c>
    </row>
    <row r="47" spans="1:5" ht="11.25">
      <c r="A47" s="4"/>
      <c r="B47" s="4"/>
      <c r="C47" s="4"/>
      <c r="D47" s="4"/>
      <c r="E47" s="4"/>
    </row>
    <row r="48" spans="1:5" ht="11.25">
      <c r="A48" s="4"/>
      <c r="B48" s="9">
        <f>AVERAGE(B38:B46)</f>
        <v>2541.1111111111113</v>
      </c>
      <c r="C48" s="4"/>
      <c r="D48" s="10">
        <f>D36/B36</f>
        <v>152.3840769903762</v>
      </c>
      <c r="E48" s="4"/>
    </row>
  </sheetData>
  <sheetProtection/>
  <mergeCells count="3">
    <mergeCell ref="B33:E33"/>
    <mergeCell ref="B34:C34"/>
    <mergeCell ref="D34:E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8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9.140625" style="26" customWidth="1"/>
    <col min="2" max="2" width="34.57421875" style="26" customWidth="1"/>
    <col min="3" max="3" width="10.00390625" style="26" hidden="1" customWidth="1"/>
    <col min="4" max="5" width="18.421875" style="26" customWidth="1"/>
    <col min="6" max="6" width="8.00390625" style="26" customWidth="1"/>
    <col min="7" max="12" width="17.57421875" style="26" customWidth="1"/>
    <col min="13" max="16384" width="9.140625" style="26" customWidth="1"/>
  </cols>
  <sheetData>
    <row r="1" ht="16.5" customHeight="1">
      <c r="B1" s="17" t="s">
        <v>175</v>
      </c>
    </row>
    <row r="2" ht="18.75" customHeight="1">
      <c r="B2" s="153" t="s">
        <v>138</v>
      </c>
    </row>
    <row r="3" ht="11.25" hidden="1">
      <c r="D3" s="26" t="s">
        <v>55</v>
      </c>
    </row>
    <row r="4" spans="2:6" s="39" customFormat="1" ht="38.25" customHeight="1">
      <c r="B4" s="349" t="s">
        <v>139</v>
      </c>
      <c r="C4" s="18" t="s">
        <v>56</v>
      </c>
      <c r="D4" s="345" t="s">
        <v>58</v>
      </c>
      <c r="E4" s="346"/>
      <c r="F4" s="347" t="s">
        <v>149</v>
      </c>
    </row>
    <row r="5" spans="2:6" ht="11.25">
      <c r="B5" s="350"/>
      <c r="C5" s="20"/>
      <c r="D5" s="77">
        <v>2007</v>
      </c>
      <c r="E5" s="119">
        <v>2010</v>
      </c>
      <c r="F5" s="348"/>
    </row>
    <row r="6" spans="2:6" s="19" customFormat="1" ht="12.75">
      <c r="B6" s="21" t="s">
        <v>0</v>
      </c>
      <c r="C6" s="22" t="s">
        <v>0</v>
      </c>
      <c r="D6" s="251">
        <v>3556832320</v>
      </c>
      <c r="E6" s="239">
        <v>3852209740</v>
      </c>
      <c r="F6" s="235">
        <f>(E6-D6)/D6*100</f>
        <v>8.304507871768326</v>
      </c>
    </row>
    <row r="7" spans="2:6" ht="12.75">
      <c r="B7" s="154" t="s">
        <v>200</v>
      </c>
      <c r="C7" s="19" t="s">
        <v>0</v>
      </c>
      <c r="D7" s="252">
        <v>1640270</v>
      </c>
      <c r="E7" s="253">
        <v>1721970</v>
      </c>
      <c r="F7" s="254">
        <f>(E7-D7)/D7*100</f>
        <v>4.980887292945674</v>
      </c>
    </row>
    <row r="8" spans="2:6" ht="12.75">
      <c r="B8" s="154" t="s">
        <v>140</v>
      </c>
      <c r="C8" s="23" t="s">
        <v>0</v>
      </c>
      <c r="D8" s="255">
        <v>8394030</v>
      </c>
      <c r="E8" s="243">
        <v>7429000</v>
      </c>
      <c r="F8" s="256">
        <f>(E8-D8)/D8*100</f>
        <v>-11.49662319529475</v>
      </c>
    </row>
    <row r="9" spans="2:6" ht="12.75">
      <c r="B9" s="154" t="s">
        <v>141</v>
      </c>
      <c r="C9" s="23" t="s">
        <v>0</v>
      </c>
      <c r="D9" s="255">
        <v>24955510</v>
      </c>
      <c r="E9" s="243">
        <v>23989920</v>
      </c>
      <c r="F9" s="256">
        <f aca="true" t="shared" si="0" ref="F9:F16">(E9-D9)/D9*100</f>
        <v>-3.8692457096649195</v>
      </c>
    </row>
    <row r="10" spans="2:6" ht="12.75">
      <c r="B10" s="154" t="s">
        <v>142</v>
      </c>
      <c r="C10" s="23" t="s">
        <v>0</v>
      </c>
      <c r="D10" s="255">
        <v>41645290</v>
      </c>
      <c r="E10" s="243">
        <v>38555600</v>
      </c>
      <c r="F10" s="256">
        <f t="shared" si="0"/>
        <v>-7.41906227570993</v>
      </c>
    </row>
    <row r="11" spans="2:6" ht="12.75">
      <c r="B11" s="154" t="s">
        <v>143</v>
      </c>
      <c r="C11" s="23" t="s">
        <v>0</v>
      </c>
      <c r="D11" s="255">
        <v>49408120</v>
      </c>
      <c r="E11" s="243">
        <v>46643860</v>
      </c>
      <c r="F11" s="256">
        <f t="shared" si="0"/>
        <v>-5.594748393583888</v>
      </c>
    </row>
    <row r="12" spans="2:6" ht="12.75">
      <c r="B12" s="154" t="s">
        <v>144</v>
      </c>
      <c r="C12" s="23" t="s">
        <v>0</v>
      </c>
      <c r="D12" s="255">
        <v>111349620</v>
      </c>
      <c r="E12" s="243">
        <v>99490300</v>
      </c>
      <c r="F12" s="256">
        <f t="shared" si="0"/>
        <v>-10.650525794340385</v>
      </c>
    </row>
    <row r="13" spans="2:6" ht="12.75">
      <c r="B13" s="154" t="s">
        <v>145</v>
      </c>
      <c r="C13" s="23" t="s">
        <v>0</v>
      </c>
      <c r="D13" s="255">
        <v>142596290</v>
      </c>
      <c r="E13" s="243">
        <v>143817850</v>
      </c>
      <c r="F13" s="256">
        <f t="shared" si="0"/>
        <v>0.8566562285736887</v>
      </c>
    </row>
    <row r="14" spans="2:6" ht="12.75">
      <c r="B14" s="154" t="s">
        <v>146</v>
      </c>
      <c r="C14" s="23" t="s">
        <v>0</v>
      </c>
      <c r="D14" s="255">
        <v>239062000</v>
      </c>
      <c r="E14" s="243">
        <v>264243910</v>
      </c>
      <c r="F14" s="256">
        <f t="shared" si="0"/>
        <v>10.533631442889293</v>
      </c>
    </row>
    <row r="15" spans="2:6" ht="12.75">
      <c r="B15" s="154" t="s">
        <v>147</v>
      </c>
      <c r="C15" s="23" t="s">
        <v>0</v>
      </c>
      <c r="D15" s="255">
        <v>273828180</v>
      </c>
      <c r="E15" s="243">
        <v>271990980</v>
      </c>
      <c r="F15" s="256">
        <f t="shared" si="0"/>
        <v>-0.6709316769369756</v>
      </c>
    </row>
    <row r="16" spans="2:6" ht="12.75">
      <c r="B16" s="155" t="s">
        <v>148</v>
      </c>
      <c r="C16" s="24" t="s">
        <v>0</v>
      </c>
      <c r="D16" s="257">
        <v>2663953010</v>
      </c>
      <c r="E16" s="258">
        <v>2954326340</v>
      </c>
      <c r="F16" s="259">
        <f t="shared" si="0"/>
        <v>10.900092040287152</v>
      </c>
    </row>
    <row r="18" ht="11.25">
      <c r="B18" s="25" t="s">
        <v>150</v>
      </c>
    </row>
  </sheetData>
  <sheetProtection/>
  <mergeCells count="3">
    <mergeCell ref="D4:E4"/>
    <mergeCell ref="F4:F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0"/>
  <sheetViews>
    <sheetView showGridLines="0" zoomScalePageLayoutView="0" workbookViewId="0" topLeftCell="A1">
      <selection activeCell="I43" sqref="I43"/>
    </sheetView>
  </sheetViews>
  <sheetFormatPr defaultColWidth="9.140625" defaultRowHeight="12.75"/>
  <cols>
    <col min="1" max="1" width="34.57421875" style="13" customWidth="1"/>
    <col min="2" max="2" width="24.8515625" style="13" customWidth="1"/>
    <col min="3" max="3" width="21.140625" style="13" customWidth="1"/>
    <col min="4" max="4" width="4.57421875" style="13" customWidth="1"/>
    <col min="5" max="5" width="2.57421875" style="13" customWidth="1"/>
    <col min="6" max="6" width="2.140625" style="13" customWidth="1"/>
    <col min="7" max="7" width="36.28125" style="13" customWidth="1"/>
    <col min="8" max="8" width="14.28125" style="13" bestFit="1" customWidth="1"/>
    <col min="9" max="9" width="13.140625" style="13" customWidth="1"/>
    <col min="10" max="16384" width="9.140625" style="13" customWidth="1"/>
  </cols>
  <sheetData>
    <row r="2" spans="7:8" ht="14.25">
      <c r="G2" s="209"/>
      <c r="H2" s="210"/>
    </row>
    <row r="3" spans="1:7" ht="14.25">
      <c r="A3" s="260" t="s">
        <v>176</v>
      </c>
      <c r="G3" s="136" t="s">
        <v>177</v>
      </c>
    </row>
    <row r="4" spans="1:7" ht="14.25">
      <c r="A4" s="261" t="s">
        <v>49</v>
      </c>
      <c r="G4" s="261" t="s">
        <v>49</v>
      </c>
    </row>
    <row r="6" ht="14.25">
      <c r="I6" s="16"/>
    </row>
    <row r="8" ht="14.25">
      <c r="H8" s="42"/>
    </row>
    <row r="10" ht="14.25">
      <c r="B10" s="40"/>
    </row>
    <row r="30" ht="14.25">
      <c r="I30"/>
    </row>
    <row r="31" spans="1:7" ht="14.25">
      <c r="A31" s="27" t="s">
        <v>67</v>
      </c>
      <c r="G31" s="27" t="s">
        <v>67</v>
      </c>
    </row>
    <row r="38" spans="1:3" ht="14.25">
      <c r="A38" s="131" t="s">
        <v>39</v>
      </c>
      <c r="B38" s="132" t="s">
        <v>214</v>
      </c>
      <c r="C38" s="132" t="s">
        <v>215</v>
      </c>
    </row>
    <row r="39" spans="1:9" ht="14.25" customHeight="1">
      <c r="A39" s="78" t="s">
        <v>178</v>
      </c>
      <c r="B39" s="332">
        <v>0.19728783902012248</v>
      </c>
      <c r="C39" s="332">
        <v>0.14051511120471857</v>
      </c>
      <c r="D39" s="208"/>
      <c r="E39" s="208"/>
      <c r="I39" s="177"/>
    </row>
    <row r="40" spans="1:9" ht="14.25" customHeight="1">
      <c r="A40" s="178" t="s">
        <v>179</v>
      </c>
      <c r="B40" s="333">
        <v>0.1504811898512686</v>
      </c>
      <c r="C40" s="333">
        <v>0.00776160490160642</v>
      </c>
      <c r="D40" s="208"/>
      <c r="E40" s="208"/>
      <c r="I40" s="177"/>
    </row>
    <row r="41" spans="1:9" ht="14.25" customHeight="1">
      <c r="A41" s="78" t="s">
        <v>180</v>
      </c>
      <c r="B41" s="332">
        <v>0.13385826771653545</v>
      </c>
      <c r="C41" s="332">
        <v>0.03221295266233349</v>
      </c>
      <c r="D41" s="208"/>
      <c r="E41" s="208"/>
      <c r="I41" s="177"/>
    </row>
    <row r="42" spans="1:9" ht="14.25" customHeight="1">
      <c r="A42" s="213" t="s">
        <v>151</v>
      </c>
      <c r="B42" s="334">
        <v>0.11811023622047244</v>
      </c>
      <c r="C42" s="334">
        <v>0.2713971591796038</v>
      </c>
      <c r="D42" s="208"/>
      <c r="E42" s="208"/>
      <c r="I42" s="177"/>
    </row>
    <row r="43" spans="1:9" ht="14.25" customHeight="1">
      <c r="A43" s="78" t="s">
        <v>162</v>
      </c>
      <c r="B43" s="332">
        <v>0.10804899387576553</v>
      </c>
      <c r="C43" s="332">
        <v>0.09197118898307961</v>
      </c>
      <c r="D43" s="208"/>
      <c r="E43" s="208"/>
      <c r="I43" s="177"/>
    </row>
    <row r="44" spans="1:9" ht="14.25" customHeight="1">
      <c r="A44" s="213" t="s">
        <v>181</v>
      </c>
      <c r="B44" s="334">
        <v>0.07917760279965004</v>
      </c>
      <c r="C44" s="334">
        <v>0.02551831458688955</v>
      </c>
      <c r="D44" s="208"/>
      <c r="E44" s="208"/>
      <c r="I44" s="177"/>
    </row>
    <row r="45" spans="1:9" ht="14.25" customHeight="1">
      <c r="A45" s="178" t="s">
        <v>161</v>
      </c>
      <c r="B45" s="335">
        <v>0.04636920384951881</v>
      </c>
      <c r="C45" s="335">
        <v>0.08493063516318299</v>
      </c>
      <c r="D45" s="208"/>
      <c r="E45" s="208"/>
      <c r="I45" s="177"/>
    </row>
    <row r="46" spans="1:5" ht="15" customHeight="1">
      <c r="A46" s="79" t="s">
        <v>182</v>
      </c>
      <c r="B46" s="336">
        <v>0.04461942257217848</v>
      </c>
      <c r="C46" s="336">
        <v>0.08363311495079705</v>
      </c>
      <c r="D46" s="208"/>
      <c r="E46" s="208"/>
    </row>
    <row r="47" spans="1:9" ht="14.25">
      <c r="A47" s="213" t="s">
        <v>163</v>
      </c>
      <c r="B47" s="334">
        <v>0.02537182852143482</v>
      </c>
      <c r="C47" s="334">
        <v>0.06420464530573561</v>
      </c>
      <c r="I47" s="212"/>
    </row>
    <row r="48" spans="1:3" ht="14.25">
      <c r="A48" s="178" t="s">
        <v>183</v>
      </c>
      <c r="B48" s="335">
        <v>0.010498687664041995</v>
      </c>
      <c r="C48" s="335">
        <v>0.04469717684686608</v>
      </c>
    </row>
    <row r="49" spans="1:3" ht="14.25">
      <c r="A49" s="79" t="s">
        <v>184</v>
      </c>
      <c r="B49" s="336">
        <v>0.0074365704286964126</v>
      </c>
      <c r="C49" s="336">
        <v>0.04434447279082992</v>
      </c>
    </row>
    <row r="50" spans="1:3" ht="14.25">
      <c r="A50" s="203" t="s">
        <v>191</v>
      </c>
      <c r="B50" s="337">
        <f>1-SUM(B39:B49)</f>
        <v>0.07874015748031515</v>
      </c>
      <c r="C50" s="337">
        <f>1-SUM(C39:C49)</f>
        <v>0.10881362342435696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J94"/>
  <sheetViews>
    <sheetView showGridLines="0" zoomScalePageLayoutView="0" workbookViewId="0" topLeftCell="A1">
      <selection activeCell="I44" sqref="I44"/>
    </sheetView>
  </sheetViews>
  <sheetFormatPr defaultColWidth="9.140625" defaultRowHeight="12.75"/>
  <cols>
    <col min="1" max="1" width="9.140625" style="27" customWidth="1"/>
    <col min="2" max="2" width="62.7109375" style="27" customWidth="1"/>
    <col min="3" max="3" width="9.8515625" style="27" customWidth="1"/>
    <col min="4" max="4" width="10.7109375" style="27" customWidth="1"/>
    <col min="5" max="5" width="10.00390625" style="27" customWidth="1"/>
    <col min="6" max="6" width="10.7109375" style="27" customWidth="1"/>
    <col min="7" max="7" width="10.421875" style="27" bestFit="1" customWidth="1"/>
    <col min="8" max="8" width="13.8515625" style="87" customWidth="1"/>
    <col min="9" max="9" width="22.57421875" style="87" customWidth="1"/>
    <col min="10" max="16384" width="9.140625" style="27" customWidth="1"/>
  </cols>
  <sheetData>
    <row r="3" spans="2:4" ht="12.75">
      <c r="B3" s="43" t="s">
        <v>208</v>
      </c>
      <c r="D3" s="29"/>
    </row>
    <row r="4" spans="2:4" ht="12">
      <c r="B4" s="27" t="s">
        <v>49</v>
      </c>
      <c r="D4" s="29"/>
    </row>
    <row r="5" spans="3:10" ht="11.25">
      <c r="C5" s="30"/>
      <c r="H5" s="27"/>
      <c r="I5" s="27" t="s">
        <v>37</v>
      </c>
      <c r="J5" s="27" t="s">
        <v>37</v>
      </c>
    </row>
    <row r="6" spans="8:10" ht="11.25">
      <c r="H6" s="27" t="s">
        <v>32</v>
      </c>
      <c r="I6" s="204">
        <v>3631.55</v>
      </c>
      <c r="J6" s="204">
        <v>3483.5</v>
      </c>
    </row>
    <row r="7" spans="8:10" ht="11.25">
      <c r="H7" s="27"/>
      <c r="I7" s="28" t="s">
        <v>206</v>
      </c>
      <c r="J7" s="28">
        <v>2010</v>
      </c>
    </row>
    <row r="8" spans="8:10" ht="11.25">
      <c r="H8" s="133" t="s">
        <v>33</v>
      </c>
      <c r="I8" s="205">
        <v>2691.21</v>
      </c>
      <c r="J8" s="205">
        <v>2517.49</v>
      </c>
    </row>
    <row r="9" spans="8:10" ht="11.25">
      <c r="H9" s="134" t="s">
        <v>35</v>
      </c>
      <c r="I9" s="206">
        <v>875.13</v>
      </c>
      <c r="J9" s="206">
        <v>928.82</v>
      </c>
    </row>
    <row r="10" spans="8:10" ht="11.25">
      <c r="H10" s="134" t="s">
        <v>36</v>
      </c>
      <c r="I10" s="206">
        <v>33.66</v>
      </c>
      <c r="J10" s="206">
        <v>36.95</v>
      </c>
    </row>
    <row r="11" spans="8:10" ht="11.25">
      <c r="H11" s="135" t="s">
        <v>34</v>
      </c>
      <c r="I11" s="207">
        <v>2.63</v>
      </c>
      <c r="J11" s="207">
        <v>0.24</v>
      </c>
    </row>
    <row r="12" spans="8:9" ht="11.25">
      <c r="H12" s="27"/>
      <c r="I12" s="27"/>
    </row>
    <row r="27" ht="11.25">
      <c r="B27" s="59" t="s">
        <v>207</v>
      </c>
    </row>
    <row r="29" ht="11.25">
      <c r="B29" s="1" t="s">
        <v>65</v>
      </c>
    </row>
    <row r="30" ht="11.25">
      <c r="B30" s="44"/>
    </row>
    <row r="32" ht="12.75">
      <c r="B32" s="43" t="s">
        <v>196</v>
      </c>
    </row>
    <row r="34" spans="2:7" ht="11.25" customHeight="1">
      <c r="B34" s="351"/>
      <c r="C34" s="353" t="s">
        <v>206</v>
      </c>
      <c r="D34" s="354"/>
      <c r="E34" s="353">
        <v>2010</v>
      </c>
      <c r="F34" s="354"/>
      <c r="G34" s="355" t="s">
        <v>190</v>
      </c>
    </row>
    <row r="35" spans="2:7" ht="25.5" customHeight="1">
      <c r="B35" s="352"/>
      <c r="C35" s="262" t="s">
        <v>31</v>
      </c>
      <c r="D35" s="263" t="s">
        <v>59</v>
      </c>
      <c r="E35" s="262" t="s">
        <v>31</v>
      </c>
      <c r="F35" s="263" t="s">
        <v>59</v>
      </c>
      <c r="G35" s="356"/>
    </row>
    <row r="36" spans="2:9" ht="13.5">
      <c r="B36" s="264" t="s">
        <v>112</v>
      </c>
      <c r="C36" s="265">
        <v>3602630</v>
      </c>
      <c r="D36" s="269">
        <f>C36/$C$36*100</f>
        <v>100</v>
      </c>
      <c r="E36" s="265">
        <v>3483500</v>
      </c>
      <c r="F36" s="269">
        <f>E36/$E$36*100</f>
        <v>100</v>
      </c>
      <c r="G36" s="270">
        <f>(E36-C36)/C36*100</f>
        <v>-3.306750901424792</v>
      </c>
      <c r="H36" s="226"/>
      <c r="I36" s="226"/>
    </row>
    <row r="37" spans="2:9" s="87" customFormat="1" ht="13.5">
      <c r="B37" s="86" t="s">
        <v>33</v>
      </c>
      <c r="C37" s="266">
        <v>2691210</v>
      </c>
      <c r="D37" s="277">
        <f aca="true" t="shared" si="0" ref="D37:D62">C37/$C$36*100</f>
        <v>74.70125991289697</v>
      </c>
      <c r="E37" s="266">
        <v>2517490</v>
      </c>
      <c r="F37" s="271">
        <f>E37/$E$36*100</f>
        <v>72.26898234534232</v>
      </c>
      <c r="G37" s="272">
        <f>(E37-C37)/C37*100</f>
        <v>-6.455088974847745</v>
      </c>
      <c r="H37" s="226"/>
      <c r="I37" s="226"/>
    </row>
    <row r="38" spans="2:9" ht="13.5">
      <c r="B38" s="81" t="s">
        <v>78</v>
      </c>
      <c r="C38" s="267">
        <v>1460570</v>
      </c>
      <c r="D38" s="278">
        <f t="shared" si="0"/>
        <v>40.5417708729456</v>
      </c>
      <c r="E38" s="267">
        <v>1450760</v>
      </c>
      <c r="F38" s="273">
        <f aca="true" t="shared" si="1" ref="F38:F62">E38/$E$36*100</f>
        <v>41.64661977895794</v>
      </c>
      <c r="G38" s="274">
        <f aca="true" t="shared" si="2" ref="G38:G60">(E38-C38)/C38*100</f>
        <v>-0.6716555865175925</v>
      </c>
      <c r="H38" s="226"/>
      <c r="I38" s="226"/>
    </row>
    <row r="39" spans="2:9" ht="13.5">
      <c r="B39" s="81" t="s">
        <v>109</v>
      </c>
      <c r="C39" s="267">
        <v>30920</v>
      </c>
      <c r="D39" s="278">
        <f t="shared" si="0"/>
        <v>0.8582618809036732</v>
      </c>
      <c r="E39" s="267">
        <v>30840</v>
      </c>
      <c r="F39" s="273">
        <f t="shared" si="1"/>
        <v>0.885316492033874</v>
      </c>
      <c r="G39" s="274">
        <f t="shared" si="2"/>
        <v>-0.258732212160414</v>
      </c>
      <c r="H39" s="226"/>
      <c r="I39" s="226"/>
    </row>
    <row r="40" spans="2:9" ht="13.5">
      <c r="B40" s="81" t="s">
        <v>79</v>
      </c>
      <c r="C40" s="267">
        <v>33970</v>
      </c>
      <c r="D40" s="278">
        <f t="shared" si="0"/>
        <v>0.9429222540199799</v>
      </c>
      <c r="E40" s="267">
        <v>25410</v>
      </c>
      <c r="F40" s="273">
        <f t="shared" si="1"/>
        <v>0.7294387828333572</v>
      </c>
      <c r="G40" s="274">
        <f t="shared" si="2"/>
        <v>-25.198704739476007</v>
      </c>
      <c r="H40" s="226"/>
      <c r="I40" s="226"/>
    </row>
    <row r="41" spans="2:9" ht="13.5">
      <c r="B41" s="88" t="s">
        <v>93</v>
      </c>
      <c r="C41" s="267">
        <v>75930</v>
      </c>
      <c r="D41" s="278">
        <f t="shared" si="0"/>
        <v>2.107626928105301</v>
      </c>
      <c r="E41" s="267">
        <v>56370</v>
      </c>
      <c r="F41" s="273">
        <f t="shared" si="1"/>
        <v>1.6182000861202812</v>
      </c>
      <c r="G41" s="274">
        <f t="shared" si="2"/>
        <v>-25.760568945080998</v>
      </c>
      <c r="H41" s="226"/>
      <c r="I41" s="226"/>
    </row>
    <row r="42" spans="2:9" ht="13.5">
      <c r="B42" s="88" t="s">
        <v>94</v>
      </c>
      <c r="C42" s="267">
        <v>1070</v>
      </c>
      <c r="D42" s="278">
        <f t="shared" si="0"/>
        <v>0.029700524339163332</v>
      </c>
      <c r="E42" s="267">
        <v>660</v>
      </c>
      <c r="F42" s="273">
        <f t="shared" si="1"/>
        <v>0.018946461891775512</v>
      </c>
      <c r="G42" s="274">
        <f t="shared" si="2"/>
        <v>-38.31775700934579</v>
      </c>
      <c r="H42" s="226"/>
      <c r="I42" s="226"/>
    </row>
    <row r="43" spans="2:9" ht="13.5">
      <c r="B43" s="88" t="s">
        <v>110</v>
      </c>
      <c r="C43" s="267">
        <v>432450</v>
      </c>
      <c r="D43" s="278">
        <f t="shared" si="0"/>
        <v>12.003730607916994</v>
      </c>
      <c r="E43" s="267">
        <v>502630</v>
      </c>
      <c r="F43" s="273">
        <f t="shared" si="1"/>
        <v>14.428879001004738</v>
      </c>
      <c r="G43" s="274">
        <f t="shared" si="2"/>
        <v>16.228465718580182</v>
      </c>
      <c r="H43" s="226"/>
      <c r="I43" s="226"/>
    </row>
    <row r="44" spans="2:9" ht="13.5">
      <c r="B44" s="88" t="s">
        <v>95</v>
      </c>
      <c r="C44" s="267">
        <v>11000</v>
      </c>
      <c r="D44" s="278">
        <f t="shared" si="0"/>
        <v>0.30533249320635203</v>
      </c>
      <c r="E44" s="267">
        <v>9100</v>
      </c>
      <c r="F44" s="273">
        <f t="shared" si="1"/>
        <v>0.2612315200229654</v>
      </c>
      <c r="G44" s="274">
        <f t="shared" si="2"/>
        <v>-17.272727272727273</v>
      </c>
      <c r="H44" s="226"/>
      <c r="I44" s="226"/>
    </row>
    <row r="45" spans="2:9" ht="13.5">
      <c r="B45" s="88" t="s">
        <v>111</v>
      </c>
      <c r="C45" s="267">
        <v>730</v>
      </c>
      <c r="D45" s="278">
        <f t="shared" si="0"/>
        <v>0.020262974549148816</v>
      </c>
      <c r="E45" s="267">
        <v>330</v>
      </c>
      <c r="F45" s="273">
        <f t="shared" si="1"/>
        <v>0.009473230945887756</v>
      </c>
      <c r="G45" s="274">
        <f t="shared" si="2"/>
        <v>-54.794520547945204</v>
      </c>
      <c r="H45" s="226"/>
      <c r="I45" s="226"/>
    </row>
    <row r="46" spans="2:9" ht="13.5">
      <c r="B46" s="88" t="s">
        <v>96</v>
      </c>
      <c r="C46" s="267">
        <v>471950</v>
      </c>
      <c r="D46" s="278">
        <f>C46/$C$36*100</f>
        <v>13.100151833521622</v>
      </c>
      <c r="E46" s="267">
        <v>399970</v>
      </c>
      <c r="F46" s="273">
        <f t="shared" si="1"/>
        <v>11.481842974020381</v>
      </c>
      <c r="G46" s="274">
        <f>(E46-C46)/C46*100</f>
        <v>-15.251615637249708</v>
      </c>
      <c r="H46" s="226"/>
      <c r="I46" s="226"/>
    </row>
    <row r="47" spans="2:9" ht="13.5">
      <c r="B47" s="88" t="s">
        <v>97</v>
      </c>
      <c r="C47" s="267">
        <v>7310</v>
      </c>
      <c r="D47" s="278">
        <f>C47/$C$36*100</f>
        <v>0.20290732048531213</v>
      </c>
      <c r="E47" s="267">
        <v>520</v>
      </c>
      <c r="F47" s="273">
        <f t="shared" si="1"/>
        <v>0.014927515429883739</v>
      </c>
      <c r="G47" s="274">
        <f>(E47-C47)/C47*100</f>
        <v>-92.88645690834473</v>
      </c>
      <c r="H47" s="226"/>
      <c r="I47" s="226"/>
    </row>
    <row r="48" spans="2:9" ht="13.5">
      <c r="B48" s="88" t="s">
        <v>98</v>
      </c>
      <c r="C48" s="267">
        <v>13840</v>
      </c>
      <c r="D48" s="278">
        <f>C48/$C$36*100</f>
        <v>0.38416379145235563</v>
      </c>
      <c r="E48" s="267">
        <v>3440</v>
      </c>
      <c r="F48" s="273">
        <f t="shared" si="1"/>
        <v>0.09875125592076935</v>
      </c>
      <c r="G48" s="274">
        <f>(E48-C48)/C48*100</f>
        <v>-75.14450867052022</v>
      </c>
      <c r="H48" s="226"/>
      <c r="I48" s="226"/>
    </row>
    <row r="49" spans="2:9" ht="13.5">
      <c r="B49" s="88" t="s">
        <v>99</v>
      </c>
      <c r="C49" s="267">
        <v>151490</v>
      </c>
      <c r="D49" s="278">
        <f>C49/$C$36*100</f>
        <v>4.204983581439115</v>
      </c>
      <c r="E49" s="267">
        <v>37460</v>
      </c>
      <c r="F49" s="273">
        <f t="shared" si="1"/>
        <v>1.0753552461604707</v>
      </c>
      <c r="G49" s="274">
        <f>(E49-C49)/C49*100</f>
        <v>-75.27229520100337</v>
      </c>
      <c r="H49" s="226"/>
      <c r="I49" s="226"/>
    </row>
    <row r="50" spans="2:9" s="87" customFormat="1" ht="13.5">
      <c r="B50" s="88" t="s">
        <v>80</v>
      </c>
      <c r="C50" s="267">
        <v>2630</v>
      </c>
      <c r="D50" s="278">
        <f>C50/$C$36*100</f>
        <v>0.07300222337570053</v>
      </c>
      <c r="E50" s="267">
        <v>240</v>
      </c>
      <c r="F50" s="273">
        <f t="shared" si="1"/>
        <v>0.006889622506100187</v>
      </c>
      <c r="G50" s="274">
        <f>(E50-C50)/C50*100</f>
        <v>-90.8745247148289</v>
      </c>
      <c r="H50" s="226"/>
      <c r="I50" s="226"/>
    </row>
    <row r="51" spans="2:9" s="87" customFormat="1" ht="13.5">
      <c r="B51" s="88" t="s">
        <v>81</v>
      </c>
      <c r="C51" s="267">
        <v>875130</v>
      </c>
      <c r="D51" s="278">
        <f t="shared" si="0"/>
        <v>24.291420434515896</v>
      </c>
      <c r="E51" s="267">
        <v>928820</v>
      </c>
      <c r="F51" s="273">
        <f t="shared" si="1"/>
        <v>26.663413233816563</v>
      </c>
      <c r="G51" s="274">
        <f t="shared" si="2"/>
        <v>6.135088501136974</v>
      </c>
      <c r="H51" s="226"/>
      <c r="I51" s="226"/>
    </row>
    <row r="52" spans="2:9" ht="13.5">
      <c r="B52" s="82" t="s">
        <v>82</v>
      </c>
      <c r="C52" s="267">
        <v>866930</v>
      </c>
      <c r="D52" s="278">
        <f t="shared" si="0"/>
        <v>24.06380893958025</v>
      </c>
      <c r="E52" s="267">
        <v>909010</v>
      </c>
      <c r="F52" s="273">
        <f t="shared" si="1"/>
        <v>26.09473230945888</v>
      </c>
      <c r="G52" s="274">
        <f t="shared" si="2"/>
        <v>4.8539097735688</v>
      </c>
      <c r="H52" s="226"/>
      <c r="I52" s="226"/>
    </row>
    <row r="53" spans="2:9" ht="13.5">
      <c r="B53" s="82" t="s">
        <v>83</v>
      </c>
      <c r="C53" s="267">
        <v>8200</v>
      </c>
      <c r="D53" s="278">
        <f t="shared" si="0"/>
        <v>0.22761149493564425</v>
      </c>
      <c r="E53" s="267">
        <v>10100</v>
      </c>
      <c r="F53" s="273">
        <f t="shared" si="1"/>
        <v>0.28993828046504955</v>
      </c>
      <c r="G53" s="274">
        <f t="shared" si="2"/>
        <v>23.170731707317074</v>
      </c>
      <c r="H53" s="226"/>
      <c r="I53" s="226"/>
    </row>
    <row r="54" spans="2:9" ht="13.5">
      <c r="B54" s="82" t="s">
        <v>84</v>
      </c>
      <c r="C54" s="267" t="s">
        <v>57</v>
      </c>
      <c r="D54" s="278" t="s">
        <v>57</v>
      </c>
      <c r="E54" s="267">
        <v>9710</v>
      </c>
      <c r="F54" s="273">
        <f t="shared" si="1"/>
        <v>0.2787426438926367</v>
      </c>
      <c r="G54" s="274" t="s">
        <v>57</v>
      </c>
      <c r="H54" s="226"/>
      <c r="I54" s="226"/>
    </row>
    <row r="55" spans="2:9" s="87" customFormat="1" ht="13.5">
      <c r="B55" s="88" t="s">
        <v>85</v>
      </c>
      <c r="C55" s="267">
        <v>33660</v>
      </c>
      <c r="D55" s="278">
        <f t="shared" si="0"/>
        <v>0.9343174292114372</v>
      </c>
      <c r="E55" s="267">
        <v>36950</v>
      </c>
      <c r="F55" s="273">
        <f t="shared" si="1"/>
        <v>1.0607147983350078</v>
      </c>
      <c r="G55" s="274">
        <f t="shared" si="2"/>
        <v>9.774212715389186</v>
      </c>
      <c r="H55" s="226"/>
      <c r="I55" s="226"/>
    </row>
    <row r="56" spans="2:9" ht="13.5">
      <c r="B56" s="82" t="s">
        <v>86</v>
      </c>
      <c r="C56" s="267">
        <v>20450</v>
      </c>
      <c r="D56" s="278">
        <f t="shared" si="0"/>
        <v>0.5676408623699909</v>
      </c>
      <c r="E56" s="267">
        <v>20500</v>
      </c>
      <c r="F56" s="273">
        <f t="shared" si="1"/>
        <v>0.5884885890627243</v>
      </c>
      <c r="G56" s="274">
        <f t="shared" si="2"/>
        <v>0.24449877750611246</v>
      </c>
      <c r="H56" s="226"/>
      <c r="I56" s="226"/>
    </row>
    <row r="57" spans="2:7" ht="12.75" hidden="1">
      <c r="B57" s="82" t="s">
        <v>87</v>
      </c>
      <c r="C57" s="267"/>
      <c r="D57" s="278">
        <f t="shared" si="0"/>
        <v>0</v>
      </c>
      <c r="E57" s="267">
        <v>0</v>
      </c>
      <c r="F57" s="273">
        <f t="shared" si="1"/>
        <v>0</v>
      </c>
      <c r="G57" s="274">
        <v>0</v>
      </c>
    </row>
    <row r="58" spans="2:7" ht="12.75" hidden="1">
      <c r="B58" s="82" t="s">
        <v>92</v>
      </c>
      <c r="C58" s="267"/>
      <c r="D58" s="278">
        <f t="shared" si="0"/>
        <v>0</v>
      </c>
      <c r="E58" s="267">
        <v>0</v>
      </c>
      <c r="F58" s="273">
        <f t="shared" si="1"/>
        <v>0</v>
      </c>
      <c r="G58" s="274">
        <v>0</v>
      </c>
    </row>
    <row r="59" spans="2:9" ht="13.5">
      <c r="B59" s="82" t="s">
        <v>91</v>
      </c>
      <c r="C59" s="267">
        <v>11740</v>
      </c>
      <c r="D59" s="278">
        <f t="shared" si="0"/>
        <v>0.32587304274932477</v>
      </c>
      <c r="E59" s="267">
        <v>14350</v>
      </c>
      <c r="F59" s="273">
        <f t="shared" si="1"/>
        <v>0.41194201234390704</v>
      </c>
      <c r="G59" s="274">
        <f t="shared" si="2"/>
        <v>22.23168654173765</v>
      </c>
      <c r="H59" s="226"/>
      <c r="I59" s="226"/>
    </row>
    <row r="60" spans="2:9" ht="13.5">
      <c r="B60" s="83" t="s">
        <v>88</v>
      </c>
      <c r="C60" s="268">
        <v>1470</v>
      </c>
      <c r="D60" s="279">
        <f t="shared" si="0"/>
        <v>0.04080352409212159</v>
      </c>
      <c r="E60" s="268">
        <v>2110</v>
      </c>
      <c r="F60" s="275">
        <f t="shared" si="1"/>
        <v>0.06057126453279748</v>
      </c>
      <c r="G60" s="276">
        <f t="shared" si="2"/>
        <v>43.53741496598639</v>
      </c>
      <c r="H60" s="226"/>
      <c r="I60" s="226"/>
    </row>
    <row r="61" spans="2:9" ht="12.75" hidden="1">
      <c r="B61" s="190" t="s">
        <v>89</v>
      </c>
      <c r="C61" s="179">
        <v>0</v>
      </c>
      <c r="D61" s="191">
        <f t="shared" si="0"/>
        <v>0</v>
      </c>
      <c r="E61" s="179">
        <v>0</v>
      </c>
      <c r="F61" s="224">
        <f t="shared" si="1"/>
        <v>0</v>
      </c>
      <c r="G61" s="225">
        <v>0</v>
      </c>
      <c r="H61" s="226"/>
      <c r="I61" s="226"/>
    </row>
    <row r="62" spans="2:9" ht="12.75" hidden="1">
      <c r="B62" s="83" t="s">
        <v>90</v>
      </c>
      <c r="C62" s="180">
        <v>0</v>
      </c>
      <c r="D62" s="80">
        <f t="shared" si="0"/>
        <v>0</v>
      </c>
      <c r="E62" s="180">
        <v>0</v>
      </c>
      <c r="F62" s="85">
        <f t="shared" si="1"/>
        <v>0</v>
      </c>
      <c r="G62" s="185">
        <v>0</v>
      </c>
      <c r="H62" s="226"/>
      <c r="I62" s="226"/>
    </row>
    <row r="63" ht="11.25">
      <c r="B63" s="59" t="s">
        <v>209</v>
      </c>
    </row>
    <row r="64" spans="8:9" ht="12.75">
      <c r="H64" s="226"/>
      <c r="I64" s="226"/>
    </row>
    <row r="65" spans="2:9" ht="12.75">
      <c r="B65" s="1" t="s">
        <v>65</v>
      </c>
      <c r="H65" s="226"/>
      <c r="I65" s="226"/>
    </row>
    <row r="78" spans="8:9" ht="12.75">
      <c r="H78" s="226"/>
      <c r="I78" s="226"/>
    </row>
    <row r="79" spans="8:9" ht="12.75">
      <c r="H79" s="226"/>
      <c r="I79" s="226"/>
    </row>
    <row r="80" spans="8:9" ht="12.75">
      <c r="H80" s="226"/>
      <c r="I80" s="226"/>
    </row>
    <row r="81" spans="8:9" ht="12.75">
      <c r="H81" s="226"/>
      <c r="I81" s="226"/>
    </row>
    <row r="82" spans="8:9" ht="12.75">
      <c r="H82" s="226"/>
      <c r="I82" s="226"/>
    </row>
    <row r="83" spans="8:9" ht="12.75">
      <c r="H83" s="226"/>
      <c r="I83" s="226"/>
    </row>
    <row r="84" spans="8:9" ht="12.75">
      <c r="H84" s="226"/>
      <c r="I84" s="226"/>
    </row>
    <row r="85" spans="8:9" ht="12.75">
      <c r="H85" s="226"/>
      <c r="I85" s="226"/>
    </row>
    <row r="86" spans="8:9" ht="12.75">
      <c r="H86" s="226"/>
      <c r="I86" s="226"/>
    </row>
    <row r="87" spans="8:9" ht="12.75">
      <c r="H87" s="226"/>
      <c r="I87" s="226"/>
    </row>
    <row r="88" spans="8:9" ht="12.75">
      <c r="H88" s="226"/>
      <c r="I88" s="226"/>
    </row>
    <row r="89" spans="8:9" ht="12.75">
      <c r="H89" s="226"/>
      <c r="I89" s="226"/>
    </row>
    <row r="90" spans="8:9" ht="12.75">
      <c r="H90" s="226"/>
      <c r="I90" s="226"/>
    </row>
    <row r="91" spans="8:9" ht="12.75">
      <c r="H91" s="226"/>
      <c r="I91" s="226"/>
    </row>
    <row r="92" spans="8:9" ht="12.75">
      <c r="H92" s="226"/>
      <c r="I92" s="226"/>
    </row>
    <row r="93" spans="8:9" ht="12.75">
      <c r="H93" s="226"/>
      <c r="I93" s="226"/>
    </row>
    <row r="94" spans="8:9" ht="12.75">
      <c r="H94" s="226"/>
      <c r="I94" s="226"/>
    </row>
  </sheetData>
  <sheetProtection/>
  <mergeCells count="4">
    <mergeCell ref="B34:B35"/>
    <mergeCell ref="C34:D34"/>
    <mergeCell ref="E34:F34"/>
    <mergeCell ref="G34:G3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70"/>
  <sheetViews>
    <sheetView showGridLines="0" tabSelected="1" zoomScalePageLayoutView="0" workbookViewId="0" topLeftCell="D1">
      <selection activeCell="D19" sqref="D19:I19"/>
    </sheetView>
  </sheetViews>
  <sheetFormatPr defaultColWidth="9.140625" defaultRowHeight="12.75"/>
  <cols>
    <col min="2" max="2" width="28.28125" style="0" customWidth="1"/>
    <col min="4" max="4" width="8.57421875" style="0" customWidth="1"/>
  </cols>
  <sheetData>
    <row r="1" spans="2:10" s="158" customFormat="1" ht="19.5" customHeight="1">
      <c r="B1" s="156" t="s">
        <v>197</v>
      </c>
      <c r="C1" s="157"/>
      <c r="D1" s="157"/>
      <c r="E1" s="157"/>
      <c r="F1" s="157"/>
      <c r="G1" s="157"/>
      <c r="H1" s="157"/>
      <c r="I1" s="157"/>
      <c r="J1" s="280" t="s">
        <v>216</v>
      </c>
    </row>
    <row r="2" spans="2:9" ht="12.75">
      <c r="B2" s="45"/>
      <c r="C2" s="45"/>
      <c r="D2" s="45"/>
      <c r="E2" s="45"/>
      <c r="F2" s="45"/>
      <c r="G2" s="45"/>
      <c r="H2" s="45"/>
      <c r="I2" s="45"/>
    </row>
    <row r="3" spans="2:9" ht="12.75" customHeight="1">
      <c r="B3" s="360" t="s">
        <v>60</v>
      </c>
      <c r="C3" s="372">
        <v>2010</v>
      </c>
      <c r="D3" s="369"/>
      <c r="E3" s="369"/>
      <c r="F3" s="369"/>
      <c r="G3" s="369"/>
      <c r="H3" s="369"/>
      <c r="I3" s="369"/>
    </row>
    <row r="4" spans="2:9" ht="12.75" customHeight="1">
      <c r="B4" s="361"/>
      <c r="C4" s="363" t="s">
        <v>15</v>
      </c>
      <c r="D4" s="370" t="s">
        <v>113</v>
      </c>
      <c r="E4" s="371"/>
      <c r="F4" s="371"/>
      <c r="G4" s="371"/>
      <c r="H4" s="371"/>
      <c r="I4" s="371"/>
    </row>
    <row r="5" spans="2:9" ht="12.75">
      <c r="B5" s="361"/>
      <c r="C5" s="364"/>
      <c r="D5" s="143" t="s">
        <v>136</v>
      </c>
      <c r="E5" s="120" t="s">
        <v>160</v>
      </c>
      <c r="F5" s="120" t="s">
        <v>106</v>
      </c>
      <c r="G5" s="120" t="s">
        <v>107</v>
      </c>
      <c r="H5" s="89" t="s">
        <v>108</v>
      </c>
      <c r="I5" s="223" t="s">
        <v>191</v>
      </c>
    </row>
    <row r="6" spans="2:9" ht="16.5" customHeight="1">
      <c r="B6" s="362"/>
      <c r="C6" s="365"/>
      <c r="D6" s="366" t="s">
        <v>137</v>
      </c>
      <c r="E6" s="367"/>
      <c r="F6" s="367"/>
      <c r="G6" s="367"/>
      <c r="H6" s="367"/>
      <c r="I6" s="367"/>
    </row>
    <row r="7" spans="2:9" ht="13.5">
      <c r="B7" s="121" t="s">
        <v>0</v>
      </c>
      <c r="C7" s="295">
        <v>15920</v>
      </c>
      <c r="D7" s="295">
        <v>1722460</v>
      </c>
      <c r="E7" s="295">
        <v>20160</v>
      </c>
      <c r="F7" s="295">
        <v>960810</v>
      </c>
      <c r="G7" s="296">
        <v>457210</v>
      </c>
      <c r="H7" s="295">
        <v>264100</v>
      </c>
      <c r="I7" s="296">
        <v>20180</v>
      </c>
    </row>
    <row r="8" spans="2:9" ht="13.5">
      <c r="B8" s="106" t="s">
        <v>6</v>
      </c>
      <c r="C8" s="297">
        <v>120</v>
      </c>
      <c r="D8" s="297">
        <v>0</v>
      </c>
      <c r="E8" s="297">
        <v>0</v>
      </c>
      <c r="F8" s="297">
        <v>0</v>
      </c>
      <c r="G8" s="298">
        <v>0</v>
      </c>
      <c r="H8" s="299">
        <v>0</v>
      </c>
      <c r="I8" s="300">
        <v>0</v>
      </c>
    </row>
    <row r="9" spans="2:11" ht="13.5">
      <c r="B9" s="107" t="s">
        <v>7</v>
      </c>
      <c r="C9" s="301">
        <v>5540</v>
      </c>
      <c r="D9" s="301">
        <v>13200</v>
      </c>
      <c r="E9" s="301">
        <v>2380</v>
      </c>
      <c r="F9" s="301">
        <v>4840</v>
      </c>
      <c r="G9" s="302">
        <v>1210</v>
      </c>
      <c r="H9" s="303">
        <v>770</v>
      </c>
      <c r="I9" s="302">
        <v>3990</v>
      </c>
      <c r="J9" s="192"/>
      <c r="K9" s="192"/>
    </row>
    <row r="10" spans="2:11" ht="13.5">
      <c r="B10" s="107" t="s">
        <v>8</v>
      </c>
      <c r="C10" s="301">
        <v>2780</v>
      </c>
      <c r="D10" s="301">
        <v>19760</v>
      </c>
      <c r="E10" s="301">
        <v>3230</v>
      </c>
      <c r="F10" s="301">
        <v>10810</v>
      </c>
      <c r="G10" s="302">
        <v>1860</v>
      </c>
      <c r="H10" s="303">
        <v>520</v>
      </c>
      <c r="I10" s="302">
        <v>3360</v>
      </c>
      <c r="J10" s="211"/>
      <c r="K10" s="211"/>
    </row>
    <row r="11" spans="2:11" ht="13.5">
      <c r="B11" s="107" t="s">
        <v>9</v>
      </c>
      <c r="C11" s="301">
        <v>1400</v>
      </c>
      <c r="D11" s="301">
        <v>17130</v>
      </c>
      <c r="E11" s="301">
        <v>2410</v>
      </c>
      <c r="F11" s="301">
        <v>10870</v>
      </c>
      <c r="G11" s="302">
        <v>1560</v>
      </c>
      <c r="H11" s="303">
        <v>370</v>
      </c>
      <c r="I11" s="302">
        <v>1920</v>
      </c>
      <c r="J11" s="211"/>
      <c r="K11" s="211"/>
    </row>
    <row r="12" spans="2:11" ht="13.5">
      <c r="B12" s="107" t="s">
        <v>10</v>
      </c>
      <c r="C12" s="301">
        <v>890</v>
      </c>
      <c r="D12" s="301">
        <v>15390</v>
      </c>
      <c r="E12" s="301">
        <v>1920</v>
      </c>
      <c r="F12" s="301">
        <v>10120</v>
      </c>
      <c r="G12" s="302">
        <v>1750</v>
      </c>
      <c r="H12" s="303">
        <v>330</v>
      </c>
      <c r="I12" s="302">
        <v>1270</v>
      </c>
      <c r="J12" s="211"/>
      <c r="K12" s="211"/>
    </row>
    <row r="13" spans="2:11" ht="13.5">
      <c r="B13" s="107" t="s">
        <v>11</v>
      </c>
      <c r="C13" s="301">
        <v>2170</v>
      </c>
      <c r="D13" s="301">
        <v>68570</v>
      </c>
      <c r="E13" s="301">
        <v>5100</v>
      </c>
      <c r="F13" s="301">
        <v>51500</v>
      </c>
      <c r="G13" s="302">
        <v>7030</v>
      </c>
      <c r="H13" s="303">
        <v>1120</v>
      </c>
      <c r="I13" s="302">
        <v>3810</v>
      </c>
      <c r="J13" s="211"/>
      <c r="K13" s="211"/>
    </row>
    <row r="14" spans="2:11" ht="13.5">
      <c r="B14" s="107" t="s">
        <v>12</v>
      </c>
      <c r="C14" s="301">
        <v>930</v>
      </c>
      <c r="D14" s="301">
        <v>65910</v>
      </c>
      <c r="E14" s="301">
        <v>2170</v>
      </c>
      <c r="F14" s="301">
        <v>52900</v>
      </c>
      <c r="G14" s="302">
        <v>7460</v>
      </c>
      <c r="H14" s="303">
        <v>1100</v>
      </c>
      <c r="I14" s="302">
        <v>2280</v>
      </c>
      <c r="J14" s="211"/>
      <c r="K14" s="211"/>
    </row>
    <row r="15" spans="2:11" ht="13.5">
      <c r="B15" s="107" t="s">
        <v>13</v>
      </c>
      <c r="C15" s="301">
        <v>1240</v>
      </c>
      <c r="D15" s="301">
        <v>296190</v>
      </c>
      <c r="E15" s="301">
        <v>2660</v>
      </c>
      <c r="F15" s="301">
        <v>240380</v>
      </c>
      <c r="G15" s="302">
        <v>35490</v>
      </c>
      <c r="H15" s="303">
        <v>14760</v>
      </c>
      <c r="I15" s="302">
        <v>2910</v>
      </c>
      <c r="J15" s="192"/>
      <c r="K15" s="192"/>
    </row>
    <row r="16" spans="2:11" ht="12.75" customHeight="1">
      <c r="B16" s="108" t="s">
        <v>14</v>
      </c>
      <c r="C16" s="304">
        <v>850</v>
      </c>
      <c r="D16" s="304">
        <v>1226310</v>
      </c>
      <c r="E16" s="304">
        <v>290</v>
      </c>
      <c r="F16" s="304">
        <v>579390</v>
      </c>
      <c r="G16" s="305">
        <v>400840</v>
      </c>
      <c r="H16" s="306">
        <v>245130</v>
      </c>
      <c r="I16" s="307">
        <v>660</v>
      </c>
      <c r="J16" s="192"/>
      <c r="K16" s="192"/>
    </row>
    <row r="17" spans="2:9" ht="12.75" customHeight="1">
      <c r="B17" s="159"/>
      <c r="C17" s="159"/>
      <c r="D17" s="159"/>
      <c r="E17" s="159"/>
      <c r="F17" s="159"/>
      <c r="G17" s="159"/>
      <c r="H17" s="159"/>
      <c r="I17" s="159"/>
    </row>
    <row r="18" spans="2:9" ht="12.75" customHeight="1">
      <c r="B18" s="357" t="s">
        <v>60</v>
      </c>
      <c r="C18" s="368" t="s">
        <v>206</v>
      </c>
      <c r="D18" s="369"/>
      <c r="E18" s="369"/>
      <c r="F18" s="369"/>
      <c r="G18" s="369"/>
      <c r="H18" s="369"/>
      <c r="I18" s="369"/>
    </row>
    <row r="19" spans="2:9" ht="12.75" customHeight="1">
      <c r="B19" s="358"/>
      <c r="C19" s="363" t="s">
        <v>15</v>
      </c>
      <c r="D19" s="370" t="s">
        <v>113</v>
      </c>
      <c r="E19" s="371"/>
      <c r="F19" s="371"/>
      <c r="G19" s="371"/>
      <c r="H19" s="371"/>
      <c r="I19" s="371"/>
    </row>
    <row r="20" spans="2:9" ht="12.75" customHeight="1">
      <c r="B20" s="358"/>
      <c r="C20" s="364"/>
      <c r="D20" s="143" t="s">
        <v>0</v>
      </c>
      <c r="E20" s="120" t="s">
        <v>160</v>
      </c>
      <c r="F20" s="120" t="s">
        <v>106</v>
      </c>
      <c r="G20" s="120" t="s">
        <v>107</v>
      </c>
      <c r="H20" s="89" t="s">
        <v>108</v>
      </c>
      <c r="I20" s="223" t="s">
        <v>191</v>
      </c>
    </row>
    <row r="21" spans="2:9" ht="12.75" customHeight="1">
      <c r="B21" s="359"/>
      <c r="C21" s="365"/>
      <c r="D21" s="366" t="s">
        <v>137</v>
      </c>
      <c r="E21" s="367"/>
      <c r="F21" s="367"/>
      <c r="G21" s="367"/>
      <c r="H21" s="367"/>
      <c r="I21" s="367"/>
    </row>
    <row r="22" spans="2:12" ht="12.75" customHeight="1">
      <c r="B22" s="121" t="s">
        <v>0</v>
      </c>
      <c r="C22" s="282">
        <v>18560</v>
      </c>
      <c r="D22" s="282">
        <v>2260080</v>
      </c>
      <c r="E22" s="282">
        <v>15390</v>
      </c>
      <c r="F22" s="282">
        <v>1100700</v>
      </c>
      <c r="G22" s="283">
        <v>817200</v>
      </c>
      <c r="H22" s="282">
        <v>314060</v>
      </c>
      <c r="I22" s="283">
        <v>12750</v>
      </c>
      <c r="K22" s="142"/>
      <c r="L22" s="142"/>
    </row>
    <row r="23" spans="2:12" ht="12.75" customHeight="1">
      <c r="B23" s="160" t="s">
        <v>6</v>
      </c>
      <c r="C23" s="284">
        <v>90</v>
      </c>
      <c r="D23" s="308">
        <v>0</v>
      </c>
      <c r="E23" s="284">
        <v>0</v>
      </c>
      <c r="F23" s="284">
        <v>0</v>
      </c>
      <c r="G23" s="285">
        <v>0</v>
      </c>
      <c r="H23" s="286">
        <v>0</v>
      </c>
      <c r="I23" s="287">
        <v>0</v>
      </c>
      <c r="K23" s="142"/>
      <c r="L23" s="142"/>
    </row>
    <row r="24" spans="2:12" ht="12.75" customHeight="1">
      <c r="B24" s="161" t="s">
        <v>7</v>
      </c>
      <c r="C24" s="288">
        <v>7390</v>
      </c>
      <c r="D24" s="290">
        <v>16370</v>
      </c>
      <c r="E24" s="288">
        <v>1760</v>
      </c>
      <c r="F24" s="288">
        <v>7350</v>
      </c>
      <c r="G24" s="289">
        <v>2990</v>
      </c>
      <c r="H24" s="290">
        <v>1530</v>
      </c>
      <c r="I24" s="289">
        <v>2740</v>
      </c>
      <c r="K24" s="142"/>
      <c r="L24" s="142"/>
    </row>
    <row r="25" spans="2:12" ht="12.75" customHeight="1">
      <c r="B25" s="161" t="s">
        <v>8</v>
      </c>
      <c r="C25" s="288">
        <v>2850</v>
      </c>
      <c r="D25" s="290">
        <v>20010</v>
      </c>
      <c r="E25" s="288">
        <v>2120</v>
      </c>
      <c r="F25" s="288">
        <v>11860</v>
      </c>
      <c r="G25" s="289">
        <v>3210</v>
      </c>
      <c r="H25" s="290">
        <v>1180</v>
      </c>
      <c r="I25" s="289">
        <v>1640</v>
      </c>
      <c r="K25" s="142"/>
      <c r="L25" s="142"/>
    </row>
    <row r="26" spans="2:12" ht="12.75" customHeight="1">
      <c r="B26" s="161" t="s">
        <v>9</v>
      </c>
      <c r="C26" s="288">
        <v>1680</v>
      </c>
      <c r="D26" s="290">
        <v>20570</v>
      </c>
      <c r="E26" s="288">
        <v>2130</v>
      </c>
      <c r="F26" s="288">
        <v>12900</v>
      </c>
      <c r="G26" s="289">
        <v>3840</v>
      </c>
      <c r="H26" s="290">
        <v>480</v>
      </c>
      <c r="I26" s="289">
        <v>1220</v>
      </c>
      <c r="K26" s="142"/>
      <c r="L26" s="142"/>
    </row>
    <row r="27" spans="2:12" ht="12.75" customHeight="1">
      <c r="B27" s="161" t="s">
        <v>10</v>
      </c>
      <c r="C27" s="288">
        <v>830</v>
      </c>
      <c r="D27" s="290">
        <v>14210</v>
      </c>
      <c r="E27" s="288">
        <v>510</v>
      </c>
      <c r="F27" s="288">
        <v>9350</v>
      </c>
      <c r="G27" s="289">
        <v>3170</v>
      </c>
      <c r="H27" s="290">
        <v>720</v>
      </c>
      <c r="I27" s="289">
        <v>470</v>
      </c>
      <c r="K27" s="142"/>
      <c r="L27" s="142"/>
    </row>
    <row r="28" spans="2:12" ht="13.5">
      <c r="B28" s="161" t="s">
        <v>11</v>
      </c>
      <c r="C28" s="288">
        <v>2240</v>
      </c>
      <c r="D28" s="290">
        <v>69310</v>
      </c>
      <c r="E28" s="288">
        <v>3290</v>
      </c>
      <c r="F28" s="288">
        <v>46810</v>
      </c>
      <c r="G28" s="289">
        <v>15650</v>
      </c>
      <c r="H28" s="290">
        <v>1660</v>
      </c>
      <c r="I28" s="289">
        <v>1900</v>
      </c>
      <c r="K28" s="142"/>
      <c r="L28" s="142"/>
    </row>
    <row r="29" spans="2:12" ht="13.5">
      <c r="B29" s="161" t="s">
        <v>12</v>
      </c>
      <c r="C29" s="288">
        <v>940</v>
      </c>
      <c r="D29" s="290">
        <v>67370</v>
      </c>
      <c r="E29" s="288">
        <v>1810</v>
      </c>
      <c r="F29" s="288">
        <v>43370</v>
      </c>
      <c r="G29" s="289">
        <v>17170</v>
      </c>
      <c r="H29" s="290">
        <v>3640</v>
      </c>
      <c r="I29" s="289">
        <v>1370</v>
      </c>
      <c r="K29" s="142"/>
      <c r="L29" s="142"/>
    </row>
    <row r="30" spans="2:12" ht="13.5">
      <c r="B30" s="161" t="s">
        <v>13</v>
      </c>
      <c r="C30" s="288">
        <v>1420</v>
      </c>
      <c r="D30" s="290">
        <v>349750</v>
      </c>
      <c r="E30" s="288">
        <v>3350</v>
      </c>
      <c r="F30" s="288">
        <v>231540</v>
      </c>
      <c r="G30" s="289">
        <v>86210</v>
      </c>
      <c r="H30" s="290">
        <v>26700</v>
      </c>
      <c r="I30" s="289">
        <v>1940</v>
      </c>
      <c r="K30" s="142"/>
      <c r="L30" s="142"/>
    </row>
    <row r="31" spans="2:12" ht="13.5">
      <c r="B31" s="162" t="s">
        <v>14</v>
      </c>
      <c r="C31" s="291">
        <v>1120</v>
      </c>
      <c r="D31" s="309">
        <v>1702490</v>
      </c>
      <c r="E31" s="291">
        <v>420</v>
      </c>
      <c r="F31" s="291">
        <v>737510</v>
      </c>
      <c r="G31" s="292">
        <v>684970</v>
      </c>
      <c r="H31" s="293">
        <v>278140</v>
      </c>
      <c r="I31" s="294">
        <v>1420</v>
      </c>
      <c r="K31" s="142"/>
      <c r="L31" s="142"/>
    </row>
    <row r="32" spans="2:9" ht="12.75">
      <c r="B32" s="59" t="s">
        <v>209</v>
      </c>
      <c r="C32" s="45"/>
      <c r="D32" s="45"/>
      <c r="E32" s="45"/>
      <c r="F32" s="45"/>
      <c r="G32" s="45"/>
      <c r="H32" s="45"/>
      <c r="I32" s="45"/>
    </row>
    <row r="33" spans="3:9" ht="12.75">
      <c r="C33" s="45"/>
      <c r="D33" s="45"/>
      <c r="E33" s="45"/>
      <c r="F33" s="45"/>
      <c r="G33" s="45"/>
      <c r="H33" s="45"/>
      <c r="I33" s="45"/>
    </row>
    <row r="34" spans="2:9" ht="12.75">
      <c r="B34" s="46" t="s">
        <v>203</v>
      </c>
      <c r="C34" s="45"/>
      <c r="D34" s="45"/>
      <c r="E34" s="45"/>
      <c r="F34" s="45"/>
      <c r="G34" s="45"/>
      <c r="H34" s="45"/>
      <c r="I34" s="45"/>
    </row>
    <row r="35" spans="2:9" ht="12.75">
      <c r="B35" s="47"/>
      <c r="C35" s="45"/>
      <c r="D35" s="45"/>
      <c r="E35" s="45"/>
      <c r="F35" s="45"/>
      <c r="G35" s="45"/>
      <c r="H35" s="45"/>
      <c r="I35" s="45"/>
    </row>
    <row r="36" spans="2:9" ht="12.75">
      <c r="B36" s="45"/>
      <c r="C36" s="45"/>
      <c r="D36" s="45"/>
      <c r="E36" s="45"/>
      <c r="F36" s="45"/>
      <c r="G36" s="45"/>
      <c r="H36" s="45"/>
      <c r="I36" s="45"/>
    </row>
    <row r="40" ht="12.75">
      <c r="B40" s="281"/>
    </row>
    <row r="44" spans="14:15" ht="12.75">
      <c r="N44" s="214"/>
      <c r="O44" s="214"/>
    </row>
    <row r="53" spans="14:15" ht="12.75">
      <c r="N53">
        <v>2003</v>
      </c>
      <c r="O53">
        <v>2010</v>
      </c>
    </row>
    <row r="54" spans="13:15" ht="12.75">
      <c r="M54" t="s">
        <v>0</v>
      </c>
      <c r="N54">
        <v>2260080</v>
      </c>
      <c r="O54">
        <v>1722460</v>
      </c>
    </row>
    <row r="55" spans="13:15" ht="12.75">
      <c r="M55" t="s">
        <v>106</v>
      </c>
      <c r="N55">
        <v>1100700</v>
      </c>
      <c r="O55">
        <v>960810</v>
      </c>
    </row>
    <row r="56" spans="13:15" ht="12.75">
      <c r="M56" t="s">
        <v>107</v>
      </c>
      <c r="N56">
        <v>817200</v>
      </c>
      <c r="O56">
        <v>457210</v>
      </c>
    </row>
    <row r="57" spans="13:15" ht="12.75">
      <c r="M57" t="s">
        <v>108</v>
      </c>
      <c r="N57">
        <v>314060</v>
      </c>
      <c r="O57">
        <v>264100</v>
      </c>
    </row>
    <row r="58" spans="13:15" ht="12.75">
      <c r="M58" t="s">
        <v>160</v>
      </c>
      <c r="N58">
        <v>15390</v>
      </c>
      <c r="O58">
        <v>20160</v>
      </c>
    </row>
    <row r="59" spans="13:15" ht="12.75">
      <c r="M59" t="s">
        <v>191</v>
      </c>
      <c r="N59">
        <v>12750</v>
      </c>
      <c r="O59">
        <v>20180</v>
      </c>
    </row>
    <row r="60" ht="12.75">
      <c r="I60" s="280"/>
    </row>
    <row r="68" ht="12.75">
      <c r="B68" s="59" t="s">
        <v>207</v>
      </c>
    </row>
    <row r="70" ht="12.75">
      <c r="B70" s="46" t="s">
        <v>203</v>
      </c>
    </row>
  </sheetData>
  <sheetProtection/>
  <mergeCells count="10">
    <mergeCell ref="B18:B21"/>
    <mergeCell ref="B3:B6"/>
    <mergeCell ref="C19:C21"/>
    <mergeCell ref="C4:C6"/>
    <mergeCell ref="D21:I21"/>
    <mergeCell ref="C18:I18"/>
    <mergeCell ref="D4:I4"/>
    <mergeCell ref="C3:I3"/>
    <mergeCell ref="D19:I19"/>
    <mergeCell ref="D6:I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F51" sqref="F51"/>
    </sheetView>
  </sheetViews>
  <sheetFormatPr defaultColWidth="9.140625" defaultRowHeight="12.75"/>
  <cols>
    <col min="1" max="1" width="9.140625" style="1" customWidth="1"/>
    <col min="2" max="2" width="57.7109375" style="1" customWidth="1"/>
    <col min="3" max="3" width="13.140625" style="1" customWidth="1"/>
    <col min="4" max="4" width="11.28125" style="1" customWidth="1"/>
    <col min="5" max="5" width="8.7109375" style="1" customWidth="1"/>
    <col min="6" max="7" width="9.8515625" style="1" customWidth="1"/>
    <col min="8" max="16384" width="9.140625" style="1" customWidth="1"/>
  </cols>
  <sheetData>
    <row r="1" spans="2:3" ht="25.5" customHeight="1">
      <c r="B1" s="48" t="s">
        <v>199</v>
      </c>
      <c r="C1" s="34"/>
    </row>
    <row r="3" spans="2:8" ht="11.25">
      <c r="B3" s="373"/>
      <c r="C3" s="375" t="s">
        <v>105</v>
      </c>
      <c r="D3" s="376"/>
      <c r="E3" s="377"/>
      <c r="F3" s="378" t="s">
        <v>5</v>
      </c>
      <c r="G3" s="378"/>
      <c r="H3" s="378"/>
    </row>
    <row r="4" spans="2:8" ht="22.5">
      <c r="B4" s="374"/>
      <c r="C4" s="137" t="s">
        <v>206</v>
      </c>
      <c r="D4" s="138">
        <v>2010</v>
      </c>
      <c r="E4" s="141" t="s">
        <v>48</v>
      </c>
      <c r="F4" s="139">
        <v>2003</v>
      </c>
      <c r="G4" s="139">
        <v>2010</v>
      </c>
      <c r="H4" s="140" t="s">
        <v>48</v>
      </c>
    </row>
    <row r="5" spans="2:8" ht="11.25">
      <c r="B5" s="49" t="s">
        <v>2</v>
      </c>
      <c r="C5" s="104" t="s">
        <v>4</v>
      </c>
      <c r="D5" s="50" t="s">
        <v>4</v>
      </c>
      <c r="E5" s="70" t="s">
        <v>4</v>
      </c>
      <c r="F5" s="51">
        <v>151400</v>
      </c>
      <c r="G5" s="51">
        <v>107990</v>
      </c>
      <c r="H5" s="52">
        <f>(G5-F5)/F5*100</f>
        <v>-28.672391017173048</v>
      </c>
    </row>
    <row r="6" spans="2:8" ht="11.25">
      <c r="B6" s="53" t="s">
        <v>53</v>
      </c>
      <c r="C6" s="144">
        <v>164950</v>
      </c>
      <c r="D6" s="145">
        <v>132730</v>
      </c>
      <c r="E6" s="71">
        <f>(D6-C6)/C6*100</f>
        <v>-19.533191876326157</v>
      </c>
      <c r="F6" s="148">
        <v>141020</v>
      </c>
      <c r="G6" s="148">
        <v>104600</v>
      </c>
      <c r="H6" s="52">
        <f>(G6-F6)/F6*100</f>
        <v>-25.82612395404907</v>
      </c>
    </row>
    <row r="7" spans="2:8" ht="11.25">
      <c r="B7" s="49" t="s">
        <v>51</v>
      </c>
      <c r="C7" s="146">
        <v>36690</v>
      </c>
      <c r="D7" s="147">
        <v>42970</v>
      </c>
      <c r="E7" s="71">
        <f>(D7-C7)/C7*100</f>
        <v>17.116380485145815</v>
      </c>
      <c r="F7" s="148">
        <v>25010</v>
      </c>
      <c r="G7" s="51">
        <v>24040</v>
      </c>
      <c r="H7" s="52">
        <f>(G7-F7)/F7*100</f>
        <v>-3.878448620551779</v>
      </c>
    </row>
    <row r="8" spans="2:8" ht="11.25">
      <c r="B8" s="49" t="s">
        <v>52</v>
      </c>
      <c r="C8" s="146">
        <v>128260</v>
      </c>
      <c r="D8" s="147">
        <v>89760</v>
      </c>
      <c r="E8" s="71">
        <f>(D8-C8)/C8*100</f>
        <v>-30.017152658662095</v>
      </c>
      <c r="F8" s="51">
        <v>116010</v>
      </c>
      <c r="G8" s="51">
        <v>80560</v>
      </c>
      <c r="H8" s="52">
        <f>(G8-F8)/F8*100</f>
        <v>-30.557710542194638</v>
      </c>
    </row>
    <row r="9" spans="2:8" ht="11.25">
      <c r="B9" s="49" t="s">
        <v>54</v>
      </c>
      <c r="C9" s="104" t="s">
        <v>4</v>
      </c>
      <c r="D9" s="54" t="s">
        <v>4</v>
      </c>
      <c r="E9" s="72" t="s">
        <v>4</v>
      </c>
      <c r="F9" s="51">
        <v>10380</v>
      </c>
      <c r="G9" s="51">
        <v>3390</v>
      </c>
      <c r="H9" s="52">
        <f>(G9-F9)/F9*100</f>
        <v>-67.34104046242774</v>
      </c>
    </row>
    <row r="10" spans="2:8" ht="11.25">
      <c r="B10" s="55" t="s">
        <v>3</v>
      </c>
      <c r="C10" s="105" t="s">
        <v>4</v>
      </c>
      <c r="D10" s="56" t="s">
        <v>4</v>
      </c>
      <c r="E10" s="73" t="s">
        <v>4</v>
      </c>
      <c r="F10" s="57" t="s">
        <v>57</v>
      </c>
      <c r="G10" s="57">
        <v>830</v>
      </c>
      <c r="H10" s="58" t="s">
        <v>57</v>
      </c>
    </row>
    <row r="11" ht="11.25">
      <c r="B11" s="59" t="s">
        <v>209</v>
      </c>
    </row>
    <row r="13" ht="11.25">
      <c r="B13" s="1" t="s">
        <v>202</v>
      </c>
    </row>
    <row r="14" ht="11.25">
      <c r="B14" s="2" t="s">
        <v>50</v>
      </c>
    </row>
    <row r="16" spans="1:3" ht="11.25">
      <c r="A16" s="92"/>
      <c r="C16" s="4"/>
    </row>
    <row r="17" ht="11.25">
      <c r="A17" s="92"/>
    </row>
    <row r="18" spans="1:2" ht="12.75">
      <c r="A18" s="92"/>
      <c r="B18" s="48" t="s">
        <v>198</v>
      </c>
    </row>
    <row r="19" spans="1:2" ht="11.25">
      <c r="A19" s="92"/>
      <c r="B19" s="1" t="s">
        <v>49</v>
      </c>
    </row>
    <row r="20" ht="11.25">
      <c r="A20" s="92"/>
    </row>
    <row r="21" ht="11.25">
      <c r="A21" s="91"/>
    </row>
    <row r="22" spans="1:10" ht="11.25">
      <c r="A22" s="92"/>
      <c r="H22" s="4"/>
      <c r="I22" s="93" t="s">
        <v>206</v>
      </c>
      <c r="J22" s="93">
        <v>2010</v>
      </c>
    </row>
    <row r="23" spans="8:10" ht="11.25">
      <c r="H23" s="90" t="s">
        <v>100</v>
      </c>
      <c r="I23" s="149">
        <v>13810</v>
      </c>
      <c r="J23" s="150">
        <v>12180</v>
      </c>
    </row>
    <row r="24" spans="8:10" ht="11.25">
      <c r="H24" s="90" t="s">
        <v>101</v>
      </c>
      <c r="I24" s="149">
        <v>2460</v>
      </c>
      <c r="J24" s="150">
        <v>2050</v>
      </c>
    </row>
    <row r="50" ht="11.25">
      <c r="B50" s="59" t="s">
        <v>209</v>
      </c>
    </row>
    <row r="51" ht="11.25">
      <c r="B51" s="113" t="s">
        <v>201</v>
      </c>
    </row>
  </sheetData>
  <sheetProtection/>
  <mergeCells count="3"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16"/>
  <sheetViews>
    <sheetView showGridLines="0" zoomScalePageLayoutView="0" workbookViewId="0" topLeftCell="A1">
      <selection activeCell="I39" sqref="I39"/>
    </sheetView>
  </sheetViews>
  <sheetFormatPr defaultColWidth="9.140625" defaultRowHeight="12.75"/>
  <cols>
    <col min="2" max="2" width="44.28125" style="0" customWidth="1"/>
    <col min="3" max="7" width="12.8515625" style="0" customWidth="1"/>
  </cols>
  <sheetData>
    <row r="1" ht="12.75">
      <c r="B1" s="84"/>
    </row>
    <row r="2" ht="12.75">
      <c r="B2" s="48" t="s">
        <v>185</v>
      </c>
    </row>
    <row r="3" ht="12.75">
      <c r="B3" s="84"/>
    </row>
    <row r="4" spans="2:12" ht="25.5" customHeight="1">
      <c r="B4" s="215"/>
      <c r="C4" s="216" t="s">
        <v>0</v>
      </c>
      <c r="D4" s="379" t="s">
        <v>102</v>
      </c>
      <c r="E4" s="380"/>
      <c r="F4" s="379" t="s">
        <v>103</v>
      </c>
      <c r="G4" s="381"/>
      <c r="K4" s="214"/>
      <c r="L4" s="214"/>
    </row>
    <row r="5" spans="2:12" ht="22.5">
      <c r="B5" s="217"/>
      <c r="C5" s="218" t="s">
        <v>114</v>
      </c>
      <c r="D5" s="218" t="s">
        <v>114</v>
      </c>
      <c r="E5" s="218" t="s">
        <v>115</v>
      </c>
      <c r="F5" s="218" t="s">
        <v>114</v>
      </c>
      <c r="G5" s="219" t="s">
        <v>115</v>
      </c>
      <c r="K5" s="214"/>
      <c r="L5" s="214"/>
    </row>
    <row r="6" spans="2:12" ht="13.5">
      <c r="B6" s="220" t="s">
        <v>186</v>
      </c>
      <c r="C6" s="311">
        <v>3483500</v>
      </c>
      <c r="D6" s="311">
        <v>767120</v>
      </c>
      <c r="E6" s="312">
        <f>D6/C6*100</f>
        <v>22.021530070331565</v>
      </c>
      <c r="F6" s="311">
        <v>2716380</v>
      </c>
      <c r="G6" s="235">
        <f>F6/C6*100</f>
        <v>77.97846992966844</v>
      </c>
      <c r="K6" s="171"/>
      <c r="L6" s="214"/>
    </row>
    <row r="7" spans="2:12" ht="13.5">
      <c r="B7" s="221" t="s">
        <v>166</v>
      </c>
      <c r="C7" s="313">
        <v>11100</v>
      </c>
      <c r="D7" s="313">
        <v>1260</v>
      </c>
      <c r="E7" s="314">
        <f aca="true" t="shared" si="0" ref="E7:E14">D7/C7*100</f>
        <v>11.351351351351353</v>
      </c>
      <c r="F7" s="313">
        <v>9840</v>
      </c>
      <c r="G7" s="315">
        <f aca="true" t="shared" si="1" ref="G7:G14">F7/C7*100</f>
        <v>88.64864864864866</v>
      </c>
      <c r="K7" s="171"/>
      <c r="L7" s="214"/>
    </row>
    <row r="8" spans="2:12" ht="13.5">
      <c r="B8" s="221" t="s">
        <v>167</v>
      </c>
      <c r="C8" s="313">
        <v>554520</v>
      </c>
      <c r="D8" s="313">
        <v>107940</v>
      </c>
      <c r="E8" s="314">
        <f t="shared" si="0"/>
        <v>19.465483661545118</v>
      </c>
      <c r="F8" s="313">
        <v>446580</v>
      </c>
      <c r="G8" s="315">
        <f t="shared" si="1"/>
        <v>80.53451633845488</v>
      </c>
      <c r="K8" s="171"/>
      <c r="L8" s="214"/>
    </row>
    <row r="9" spans="2:12" ht="13.5">
      <c r="B9" s="221" t="s">
        <v>168</v>
      </c>
      <c r="C9" s="313">
        <v>732170</v>
      </c>
      <c r="D9" s="313">
        <v>170860</v>
      </c>
      <c r="E9" s="314">
        <f t="shared" si="0"/>
        <v>23.336110466148572</v>
      </c>
      <c r="F9" s="313">
        <v>561310</v>
      </c>
      <c r="G9" s="315">
        <f t="shared" si="1"/>
        <v>76.66388953385143</v>
      </c>
      <c r="K9" s="171"/>
      <c r="L9" s="214"/>
    </row>
    <row r="10" spans="2:12" ht="13.5">
      <c r="B10" s="221" t="s">
        <v>169</v>
      </c>
      <c r="C10" s="313">
        <v>318850</v>
      </c>
      <c r="D10" s="313">
        <v>124210</v>
      </c>
      <c r="E10" s="314">
        <f t="shared" si="0"/>
        <v>38.95562176572056</v>
      </c>
      <c r="F10" s="313">
        <v>194640</v>
      </c>
      <c r="G10" s="315">
        <f t="shared" si="1"/>
        <v>61.04437823427944</v>
      </c>
      <c r="K10" s="171"/>
      <c r="L10" s="214"/>
    </row>
    <row r="11" spans="2:12" ht="13.5">
      <c r="B11" s="221" t="s">
        <v>170</v>
      </c>
      <c r="C11" s="313">
        <v>559120</v>
      </c>
      <c r="D11" s="313">
        <v>117490</v>
      </c>
      <c r="E11" s="314">
        <f t="shared" si="0"/>
        <v>21.01337816568894</v>
      </c>
      <c r="F11" s="313">
        <v>441640</v>
      </c>
      <c r="G11" s="315">
        <f t="shared" si="1"/>
        <v>78.98841035913578</v>
      </c>
      <c r="K11" s="171"/>
      <c r="L11" s="214"/>
    </row>
    <row r="12" spans="2:12" ht="13.5">
      <c r="B12" s="221" t="s">
        <v>171</v>
      </c>
      <c r="C12" s="313">
        <v>714590</v>
      </c>
      <c r="D12" s="313">
        <v>130040</v>
      </c>
      <c r="E12" s="314">
        <f t="shared" si="0"/>
        <v>18.197847716872612</v>
      </c>
      <c r="F12" s="313">
        <v>584550</v>
      </c>
      <c r="G12" s="315">
        <f t="shared" si="1"/>
        <v>81.80215228312738</v>
      </c>
      <c r="K12" s="171"/>
      <c r="L12" s="214"/>
    </row>
    <row r="13" spans="2:12" ht="13.5">
      <c r="B13" s="221" t="s">
        <v>172</v>
      </c>
      <c r="C13" s="313">
        <v>384990</v>
      </c>
      <c r="D13" s="313">
        <v>58860</v>
      </c>
      <c r="E13" s="314">
        <f t="shared" si="0"/>
        <v>15.288708797631106</v>
      </c>
      <c r="F13" s="313">
        <v>326130</v>
      </c>
      <c r="G13" s="315">
        <f t="shared" si="1"/>
        <v>84.71129120236888</v>
      </c>
      <c r="K13" s="171"/>
      <c r="L13" s="214"/>
    </row>
    <row r="14" spans="2:12" ht="13.5">
      <c r="B14" s="222" t="s">
        <v>173</v>
      </c>
      <c r="C14" s="316">
        <v>208150</v>
      </c>
      <c r="D14" s="316">
        <v>56460</v>
      </c>
      <c r="E14" s="317">
        <f t="shared" si="0"/>
        <v>27.124669709344225</v>
      </c>
      <c r="F14" s="316">
        <v>151690</v>
      </c>
      <c r="G14" s="259">
        <f t="shared" si="1"/>
        <v>72.87533029065578</v>
      </c>
      <c r="K14" s="214"/>
      <c r="L14" s="214"/>
    </row>
    <row r="15" spans="5:7" ht="12.75">
      <c r="E15" s="94"/>
      <c r="G15" s="94"/>
    </row>
    <row r="16" ht="12.75">
      <c r="B16" s="310" t="s">
        <v>210</v>
      </c>
    </row>
  </sheetData>
  <sheetProtection/>
  <mergeCells count="2"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Carla (ESTAT)</dc:creator>
  <cp:keywords/>
  <dc:description/>
  <cp:lastModifiedBy>BLEY Simon Johannes (ESTAT)</cp:lastModifiedBy>
  <cp:lastPrinted>2012-09-28T13:20:04Z</cp:lastPrinted>
  <dcterms:created xsi:type="dcterms:W3CDTF">1996-10-14T23:33:28Z</dcterms:created>
  <dcterms:modified xsi:type="dcterms:W3CDTF">2013-09-24T10:03:11Z</dcterms:modified>
  <cp:category/>
  <cp:version/>
  <cp:contentType/>
  <cp:contentStatus/>
</cp:coreProperties>
</file>